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ctodorovic\Desktop\od bačve do kružnog toka\"/>
    </mc:Choice>
  </mc:AlternateContent>
  <bookViews>
    <workbookView xWindow="0" yWindow="0" windowWidth="23970" windowHeight="9660" tabRatio="356"/>
  </bookViews>
  <sheets>
    <sheet name="TROŠKOVNIK" sheetId="182" r:id="rId1"/>
    <sheet name="REKAPITULACIJA" sheetId="184" r:id="rId2"/>
  </sheets>
  <definedNames>
    <definedName name="_Toc532263130" localSheetId="0">TROŠKOVNIK!#REF!</definedName>
    <definedName name="_Toc532263132" localSheetId="0">TROŠKOVNIK!#REF!</definedName>
    <definedName name="_Toc532286383" localSheetId="0">TROŠKOVNIK!#REF!</definedName>
    <definedName name="_Toc532286385" localSheetId="0">TROŠKOVNIK!#REF!</definedName>
    <definedName name="_xlnm.Print_Titles" localSheetId="0">TROŠKOVNIK!$1:$6</definedName>
    <definedName name="_xlnm.Print_Area" localSheetId="1">REKAPITULACIJA!$A$1:$D$39</definedName>
    <definedName name="_xlnm.Print_Area" localSheetId="0">TROŠKOVNIK!$A$1:$G$444</definedName>
  </definedNames>
  <calcPr calcId="152511"/>
</workbook>
</file>

<file path=xl/calcChain.xml><?xml version="1.0" encoding="utf-8"?>
<calcChain xmlns="http://schemas.openxmlformats.org/spreadsheetml/2006/main">
  <c r="E226" i="182" l="1"/>
  <c r="E288" i="182" l="1"/>
  <c r="E59" i="182"/>
  <c r="E289" i="182"/>
  <c r="E73" i="182" l="1"/>
  <c r="G73" i="182" s="1"/>
  <c r="G71" i="182"/>
  <c r="G70" i="182"/>
  <c r="G72" i="182"/>
  <c r="G68" i="182"/>
  <c r="G66" i="182"/>
  <c r="G67" i="182"/>
  <c r="G65" i="182"/>
  <c r="G64" i="182"/>
  <c r="G63" i="182"/>
  <c r="G50" i="182"/>
  <c r="G45" i="182"/>
  <c r="E98" i="182"/>
  <c r="E88" i="182"/>
  <c r="E93" i="182"/>
  <c r="E103" i="182"/>
  <c r="E119" i="182"/>
  <c r="E124" i="182"/>
  <c r="E129" i="182"/>
  <c r="E134" i="182"/>
  <c r="E139" i="182"/>
  <c r="E145" i="182"/>
  <c r="E152" i="182"/>
  <c r="E158" i="182"/>
  <c r="G158" i="182" s="1"/>
  <c r="E305" i="182"/>
  <c r="G62" i="182"/>
  <c r="G49" i="182"/>
  <c r="G47" i="182"/>
  <c r="G48" i="182"/>
  <c r="G42" i="182"/>
  <c r="G41" i="182"/>
  <c r="G44" i="182"/>
  <c r="G46" i="182"/>
  <c r="E33" i="182"/>
  <c r="E32" i="182"/>
  <c r="E31" i="182"/>
  <c r="E23" i="182"/>
  <c r="E269" i="182"/>
  <c r="E168" i="182"/>
  <c r="G280" i="182"/>
  <c r="G198" i="182" l="1"/>
  <c r="G435" i="182"/>
  <c r="G434" i="182" l="1"/>
  <c r="G436" i="182"/>
  <c r="G61" i="182"/>
  <c r="G60" i="182"/>
  <c r="G79" i="182"/>
  <c r="E256" i="182" l="1"/>
  <c r="E227" i="182"/>
  <c r="G226" i="182"/>
  <c r="E225" i="182"/>
  <c r="E263" i="182" s="1"/>
  <c r="E213" i="182"/>
  <c r="G208" i="182"/>
  <c r="G193" i="182"/>
  <c r="E175" i="182"/>
  <c r="G187" i="182"/>
  <c r="E219" i="182" l="1"/>
  <c r="G219" i="182" s="1"/>
  <c r="E262" i="182"/>
  <c r="G289" i="182" l="1"/>
  <c r="E329" i="182"/>
  <c r="E335" i="182" s="1"/>
  <c r="G305" i="182"/>
  <c r="G329" i="182" l="1"/>
  <c r="G328" i="182"/>
  <c r="E323" i="182"/>
  <c r="G323" i="182" s="1"/>
  <c r="E317" i="182"/>
  <c r="G317" i="182" s="1"/>
  <c r="E318" i="182"/>
  <c r="E316" i="182"/>
  <c r="G316" i="182" s="1"/>
  <c r="E310" i="182"/>
  <c r="G310" i="182" s="1"/>
  <c r="E433" i="182"/>
  <c r="G344" i="182" l="1"/>
  <c r="G340" i="182"/>
  <c r="G441" i="182" l="1"/>
  <c r="G433" i="182"/>
  <c r="G432" i="182"/>
  <c r="G426" i="182"/>
  <c r="G425" i="182"/>
  <c r="G424" i="182"/>
  <c r="G417" i="182"/>
  <c r="G398" i="182"/>
  <c r="G378" i="182"/>
  <c r="G377" i="182"/>
  <c r="G367" i="182"/>
  <c r="G368" i="182"/>
  <c r="G366" i="182"/>
  <c r="G369" i="182"/>
  <c r="G370" i="182"/>
  <c r="G365" i="182"/>
  <c r="G360" i="182"/>
  <c r="G57" i="182" l="1"/>
  <c r="G56" i="182"/>
  <c r="G227" i="182" l="1"/>
  <c r="E40" i="182"/>
  <c r="G124" i="182"/>
  <c r="G134" i="182"/>
  <c r="E146" i="182"/>
  <c r="G152" i="182"/>
  <c r="G175" i="182"/>
  <c r="G236" i="182"/>
  <c r="G250" i="182"/>
  <c r="G269" i="182"/>
  <c r="G275" i="182"/>
  <c r="G330" i="182"/>
  <c r="G51" i="182"/>
  <c r="G281" i="182"/>
  <c r="G263" i="182"/>
  <c r="G262" i="182"/>
  <c r="G242" i="182"/>
  <c r="G256" i="182"/>
  <c r="G243" i="182"/>
  <c r="G225" i="182"/>
  <c r="G213" i="182"/>
  <c r="G423" i="182"/>
  <c r="E25" i="182"/>
  <c r="G203" i="182"/>
  <c r="G98" i="182"/>
  <c r="G139" i="182"/>
  <c r="G427" i="182"/>
  <c r="G403" i="182"/>
  <c r="G380" i="182"/>
  <c r="G379" i="182"/>
  <c r="G181" i="182" l="1"/>
  <c r="E24" i="182"/>
  <c r="G24" i="182" s="1"/>
  <c r="E55" i="182"/>
  <c r="G168" i="182"/>
  <c r="G59" i="182"/>
  <c r="G58" i="182"/>
  <c r="G43" i="182"/>
  <c r="G25" i="182"/>
  <c r="G23" i="182"/>
  <c r="E108" i="182" l="1"/>
  <c r="E113" i="182"/>
  <c r="G295" i="182" l="1"/>
  <c r="G74" i="182" l="1"/>
  <c r="G290" i="182"/>
  <c r="G93" i="182"/>
  <c r="G55" i="182" l="1"/>
  <c r="G418" i="182"/>
  <c r="G413" i="182"/>
  <c r="G412" i="182"/>
  <c r="G411" i="182"/>
  <c r="G387" i="182"/>
  <c r="G386" i="182"/>
  <c r="G376" i="182"/>
  <c r="G371" i="182"/>
  <c r="G443" i="182" l="1"/>
  <c r="D20" i="184" s="1"/>
  <c r="G129" i="182"/>
  <c r="G32" i="182" l="1"/>
  <c r="G31" i="182"/>
  <c r="G318" i="182" l="1"/>
  <c r="G288" i="182"/>
  <c r="G146" i="182"/>
  <c r="G145" i="182"/>
  <c r="G119" i="182"/>
  <c r="G113" i="182"/>
  <c r="G88" i="182"/>
  <c r="G40" i="182"/>
  <c r="G33" i="182"/>
  <c r="G103" i="182"/>
  <c r="G108" i="182"/>
  <c r="G81" i="182" l="1"/>
  <c r="D12" i="184" s="1"/>
  <c r="G160" i="182"/>
  <c r="D14" i="184" s="1"/>
  <c r="G297" i="182"/>
  <c r="D16" i="184" s="1"/>
  <c r="G335" i="182"/>
  <c r="G346" i="182" s="1"/>
  <c r="D18" i="184" l="1"/>
  <c r="D22" i="184" s="1"/>
  <c r="D24" i="184" l="1"/>
  <c r="D26" i="184" s="1"/>
</calcChain>
</file>

<file path=xl/comments1.xml><?xml version="1.0" encoding="utf-8"?>
<comments xmlns="http://schemas.openxmlformats.org/spreadsheetml/2006/main">
  <authors>
    <author>egotlibovic</author>
  </authors>
  <commentList>
    <comment ref="E305" authorId="0" shapeId="0">
      <text>
        <r>
          <rPr>
            <b/>
            <sz val="9"/>
            <color indexed="81"/>
            <rFont val="Tahoma"/>
            <family val="2"/>
            <charset val="238"/>
          </rPr>
          <t>egotlibovic:</t>
        </r>
        <r>
          <rPr>
            <sz val="9"/>
            <color indexed="81"/>
            <rFont val="Tahoma"/>
            <family val="2"/>
            <charset val="238"/>
          </rPr>
          <t xml:space="preserve">
površina asfalta x prosječna debljina x koeficijent koji pokriva ispod rubnjaka</t>
        </r>
      </text>
    </comment>
    <comment ref="E310" authorId="0" shapeId="0">
      <text>
        <r>
          <rPr>
            <b/>
            <sz val="9"/>
            <color indexed="81"/>
            <rFont val="Tahoma"/>
            <family val="2"/>
            <charset val="238"/>
          </rPr>
          <t>egotlibovic:</t>
        </r>
        <r>
          <rPr>
            <sz val="9"/>
            <color indexed="81"/>
            <rFont val="Tahoma"/>
            <family val="2"/>
            <charset val="238"/>
          </rPr>
          <t xml:space="preserve">
površina asfalta x prosječna debljina x koeficijent koji pokriva ispod rubnjaka</t>
        </r>
      </text>
    </comment>
    <comment ref="E316" authorId="0" shapeId="0">
      <text>
        <r>
          <rPr>
            <b/>
            <sz val="9"/>
            <color indexed="81"/>
            <rFont val="Tahoma"/>
            <family val="2"/>
            <charset val="238"/>
          </rPr>
          <t>egotlibovic:</t>
        </r>
        <r>
          <rPr>
            <sz val="9"/>
            <color indexed="81"/>
            <rFont val="Tahoma"/>
            <family val="2"/>
            <charset val="238"/>
          </rPr>
          <t xml:space="preserve">
površina asfalta x prosječna debljina x koeficijent koji pokriva ispod rubnjaka</t>
        </r>
      </text>
    </comment>
    <comment ref="E317" authorId="0" shapeId="0">
      <text>
        <r>
          <rPr>
            <b/>
            <sz val="9"/>
            <color indexed="81"/>
            <rFont val="Tahoma"/>
            <family val="2"/>
            <charset val="238"/>
          </rPr>
          <t>egotlibovic:</t>
        </r>
        <r>
          <rPr>
            <sz val="9"/>
            <color indexed="81"/>
            <rFont val="Tahoma"/>
            <family val="2"/>
            <charset val="238"/>
          </rPr>
          <t xml:space="preserve">
površina asfalta x prosječna debljina x koeficijent koji pokriva ispod rubnjaka</t>
        </r>
      </text>
    </comment>
    <comment ref="E318" authorId="0" shapeId="0">
      <text>
        <r>
          <rPr>
            <b/>
            <sz val="9"/>
            <color indexed="81"/>
            <rFont val="Tahoma"/>
            <family val="2"/>
            <charset val="238"/>
          </rPr>
          <t>egotlibovic:</t>
        </r>
        <r>
          <rPr>
            <sz val="9"/>
            <color indexed="81"/>
            <rFont val="Tahoma"/>
            <family val="2"/>
            <charset val="238"/>
          </rPr>
          <t xml:space="preserve">
površina asfalta x prosječna debljina x koeficijent koji pokriva ispod rubnjaka</t>
        </r>
      </text>
    </comment>
    <comment ref="E323" authorId="0" shapeId="0">
      <text>
        <r>
          <rPr>
            <b/>
            <sz val="9"/>
            <color indexed="81"/>
            <rFont val="Tahoma"/>
            <family val="2"/>
            <charset val="238"/>
          </rPr>
          <t>egotlibovic:</t>
        </r>
        <r>
          <rPr>
            <sz val="9"/>
            <color indexed="81"/>
            <rFont val="Tahoma"/>
            <family val="2"/>
            <charset val="238"/>
          </rPr>
          <t xml:space="preserve">
površina srafure asfalta iz situacije namjene
</t>
        </r>
      </text>
    </comment>
    <comment ref="E340" authorId="0" shapeId="0">
      <text>
        <r>
          <rPr>
            <b/>
            <sz val="9"/>
            <color indexed="81"/>
            <rFont val="Tahoma"/>
            <family val="2"/>
            <charset val="238"/>
          </rPr>
          <t>egotlibovic:</t>
        </r>
        <r>
          <rPr>
            <sz val="9"/>
            <color indexed="81"/>
            <rFont val="Tahoma"/>
            <family val="2"/>
            <charset val="238"/>
          </rPr>
          <t xml:space="preserve">
površina srafure asfalta iz situacije namjene
</t>
        </r>
      </text>
    </comment>
    <comment ref="E344" authorId="0" shapeId="0">
      <text>
        <r>
          <rPr>
            <b/>
            <sz val="9"/>
            <color indexed="81"/>
            <rFont val="Tahoma"/>
            <family val="2"/>
            <charset val="238"/>
          </rPr>
          <t>egotlibovic:</t>
        </r>
        <r>
          <rPr>
            <sz val="9"/>
            <color indexed="81"/>
            <rFont val="Tahoma"/>
            <family val="2"/>
            <charset val="238"/>
          </rPr>
          <t xml:space="preserve">
površina srafure asfalta iz situacije namjene
</t>
        </r>
      </text>
    </comment>
  </commentList>
</comments>
</file>

<file path=xl/sharedStrings.xml><?xml version="1.0" encoding="utf-8"?>
<sst xmlns="http://schemas.openxmlformats.org/spreadsheetml/2006/main" count="738" uniqueCount="543">
  <si>
    <t>ZEMLJANI RADOVI</t>
  </si>
  <si>
    <t>PRIPREMNI RADOVI</t>
  </si>
  <si>
    <t>2-02</t>
  </si>
  <si>
    <t>2-09</t>
  </si>
  <si>
    <t>m'</t>
  </si>
  <si>
    <t>RUBNJACI</t>
  </si>
  <si>
    <t>2-08.4</t>
  </si>
  <si>
    <t xml:space="preserve">UREĐENJE SLABONOSIVOG TEMELJNOG TLA I POSTELJICE GEOTEKSTILOM </t>
  </si>
  <si>
    <t>2-15.1</t>
  </si>
  <si>
    <t>2-09.1</t>
  </si>
  <si>
    <t>OPIS RADA</t>
  </si>
  <si>
    <t>kom</t>
  </si>
  <si>
    <t>Naziv građevine:</t>
  </si>
  <si>
    <t>Investitor:</t>
  </si>
  <si>
    <t>2.1.</t>
  </si>
  <si>
    <t>2.3.</t>
  </si>
  <si>
    <t>2.2.</t>
  </si>
  <si>
    <t>Red. br.</t>
  </si>
  <si>
    <t>O.T.U.</t>
  </si>
  <si>
    <t xml:space="preserve"> Jed.mj.</t>
  </si>
  <si>
    <t>Količina</t>
  </si>
  <si>
    <t xml:space="preserve"> Jed.cij.</t>
  </si>
  <si>
    <t>Ukupno</t>
  </si>
  <si>
    <t>1.</t>
  </si>
  <si>
    <t>NOSIVI SLOJEVI OD ZRNATOG KAMENOG MATERIJALA</t>
  </si>
  <si>
    <t>IZRADA NASIPA</t>
  </si>
  <si>
    <t>1-03.5</t>
  </si>
  <si>
    <t>ODVODNJA</t>
  </si>
  <si>
    <t>1.4.</t>
  </si>
  <si>
    <t>UKUPNO:</t>
  </si>
  <si>
    <t>1-03.2</t>
  </si>
  <si>
    <t>KOLNIČKA KONSTRUKCIJA</t>
  </si>
  <si>
    <t>Obračun radova:</t>
  </si>
  <si>
    <t>3-02</t>
  </si>
  <si>
    <t>DRENAŽE</t>
  </si>
  <si>
    <t>1.)</t>
  </si>
  <si>
    <t>2.)</t>
  </si>
  <si>
    <t>3.)</t>
  </si>
  <si>
    <t>4.)</t>
  </si>
  <si>
    <t>Ukupno  4. - KOLNIČKA KONSTRUKCIJA  ( Kn ) :</t>
  </si>
  <si>
    <t>Sveukupno  3. - ODVODNJA  ( Kn ) :</t>
  </si>
  <si>
    <t>Sveukupno  2. - ZEMLJANI RADOVI  ( Kn ) :</t>
  </si>
  <si>
    <t>Sveukupno  1. - PRIPREMNI RADOVI  ( Kn ) :</t>
  </si>
  <si>
    <t>NAPOMENA</t>
  </si>
  <si>
    <t>1.2.</t>
  </si>
  <si>
    <t>5-01</t>
  </si>
  <si>
    <t>2-08.1</t>
  </si>
  <si>
    <t>UREĐENJE TEMELJNOG TLA MEHANIČKIM ZBIJANJEM</t>
  </si>
  <si>
    <t>Zbijanje temeljnog tla u zemljanim materijalima odgovarajućim sredstvima za zbijanje sa traženim stupnjem zbijenosti u odnosu na standardni Proctor-ov postupak Sz≥97%, odnosno modul stišljivosti Ms≥20MN/m2.</t>
  </si>
  <si>
    <r>
      <t>m</t>
    </r>
    <r>
      <rPr>
        <vertAlign val="superscript"/>
        <sz val="8"/>
        <rFont val="Arial"/>
        <family val="2"/>
        <charset val="238"/>
      </rPr>
      <t>2</t>
    </r>
  </si>
  <si>
    <r>
      <t>m</t>
    </r>
    <r>
      <rPr>
        <vertAlign val="superscript"/>
        <sz val="8"/>
        <rFont val="Arial"/>
        <family val="2"/>
        <charset val="238"/>
      </rPr>
      <t>3</t>
    </r>
  </si>
  <si>
    <r>
      <t>m</t>
    </r>
    <r>
      <rPr>
        <vertAlign val="superscript"/>
        <sz val="8"/>
        <rFont val="Arial CE"/>
        <charset val="238"/>
      </rPr>
      <t>2</t>
    </r>
  </si>
  <si>
    <t>GLAVNI PROJEKT</t>
  </si>
  <si>
    <t>1.4.1.</t>
  </si>
  <si>
    <t>2.4.</t>
  </si>
  <si>
    <t>2.5.</t>
  </si>
  <si>
    <t>2.6.</t>
  </si>
  <si>
    <t>3.1.</t>
  </si>
  <si>
    <t>3.2.</t>
  </si>
  <si>
    <t>4.2.</t>
  </si>
  <si>
    <t>4.3.</t>
  </si>
  <si>
    <t>Građevina:</t>
  </si>
  <si>
    <t xml:space="preserve">Broj projekta:        </t>
  </si>
  <si>
    <t xml:space="preserve">Datum izrade:          </t>
  </si>
  <si>
    <t>REKAPITULACIJA - PROMETNE POVRŠINE:</t>
  </si>
  <si>
    <t>2.</t>
  </si>
  <si>
    <t>3.</t>
  </si>
  <si>
    <t>4.</t>
  </si>
  <si>
    <t>SVEUKUPNO S PDV-om:</t>
  </si>
  <si>
    <t>Projektant:</t>
  </si>
  <si>
    <t>A.  Obračun se vrši prema dimenzijama iz projekta. Iskazane količine u troškovniku proizlaze iz dimenzija prikazanih u nacrtima i prilozima.</t>
  </si>
  <si>
    <t>1.2.1.</t>
  </si>
  <si>
    <t>1-03</t>
  </si>
  <si>
    <t>ČIŠĆENJE I PRIPREMA TERENA</t>
  </si>
  <si>
    <t>1-03.1</t>
  </si>
  <si>
    <t>UKLANJANJE GRMLJA I DRVEĆA</t>
  </si>
  <si>
    <t>2-01</t>
  </si>
  <si>
    <t>ISKOP HUMUSA</t>
  </si>
  <si>
    <t>Iskop humusa</t>
  </si>
  <si>
    <t>ISKOPI U MATERIJALU "C" KATEGORIJE</t>
  </si>
  <si>
    <t>IZRADA NASIPA OD ZEMLJANIH MATERIJALA</t>
  </si>
  <si>
    <t>4.1.</t>
  </si>
  <si>
    <t>HUMUZIRANJE, PLANIRANJE I ZATRAVLJENJE POVRŠINA</t>
  </si>
  <si>
    <t>ZAMJENA SLOJA SLABONOSIVOG TEMELJNOG TLA BOLJIM MATERIJALOM</t>
  </si>
  <si>
    <t>Rad uključuje iskop sloja slabog materijala u temeljnom tlu s odvozom na odlagalište, te njegovu zamjenu izradom zbijenog nasipnog sloja od drobljenog kamena. Stavka uključuje nabavu, dobavu, prijevoz i ugradnju zamjenskog materijala (kamena). Predviđena debjina zamjene je cca. 25cm ili prema zahtjevu Nadzornog inženjera. Izvođač radova dužan je osigurati sva potrebna ispitivanja radi uvida u kakvoću izvedene zamjene. Primjenu tog materijala odobrava Nadzorni Inženjer.</t>
  </si>
  <si>
    <t>3.-04.7</t>
  </si>
  <si>
    <t>BETONSKI RUBNJACI</t>
  </si>
  <si>
    <t>3-04-7.1</t>
  </si>
  <si>
    <t>13108-1</t>
  </si>
  <si>
    <t>PDV 25%:</t>
  </si>
  <si>
    <t>1.1.</t>
  </si>
  <si>
    <t>1.1.1.</t>
  </si>
  <si>
    <t>1.2.2.</t>
  </si>
  <si>
    <t>1.2.3.</t>
  </si>
  <si>
    <t>1.4.2.</t>
  </si>
  <si>
    <t>2.7.</t>
  </si>
  <si>
    <t>1.1.2.</t>
  </si>
  <si>
    <t>1.1.3.</t>
  </si>
  <si>
    <t>Rušenja, iskop, utovar, prijevoz na deponiju, deponiranje i uređenje deponije postojeće kolničke konstrukcije, rubnjaka, betonskih kanalica, postojećih rigola, elemenata koje se ne mogu demontirati (npr. zidane nadstrešnice i sl.). Stavka obuhvaća i strojno zasijecanje asfalta na mjestima uklapanja, pri izvedbi prokopa i sl.</t>
  </si>
  <si>
    <t>Uklanjanje i krčenje grmlja i šiblja obračunava se po  kvadratnom metru očišćene zarasle površine: Ø&lt;10cm</t>
  </si>
  <si>
    <t>Uklanjanje drveća i panjeva obračunava se po komadu, uzimajući u obzir debljinu (profil) stabla (mjereno na visini 1m od zemlje): Ø10-Ø30cm</t>
  </si>
  <si>
    <t>Uklanjanje drveća i panjeva obračunava se po komadu, uzimajući u obzir debljinu (profil) stabla (mjereno na visini 1m od zemlje): Ø&gt;30cm</t>
  </si>
  <si>
    <t>2-08.2</t>
  </si>
  <si>
    <t xml:space="preserve">Planiranje i poravnjanje eventualnih neravnina na temeljnom tlu i nabava, dobava i polaganje geotekstila kvalitete i klasifikacije prema OTU.
Geotekstil tip 300g/m².
Rad obuhvaća polaganje geotekstila na pripremljeno temeljno tlo s preklapanjem i šivanjem.
Preklapanje treba izvesti u smjeru nasipanja materijala. </t>
  </si>
  <si>
    <t>2-10.1</t>
  </si>
  <si>
    <t>5.)</t>
  </si>
  <si>
    <t>5.1.</t>
  </si>
  <si>
    <t>UKLANJANJE UMJETNIH OBJEKATA, POSTOJEĆIH KONSTRUKCIJA, PROMETNIH ZNAKOVA, REKLAMNIH PLOČA I SLIČNO</t>
  </si>
  <si>
    <t>OPREMA CESTE</t>
  </si>
  <si>
    <t>9-01</t>
  </si>
  <si>
    <t>Sve postojeće prometne znakove koji zadovoljavaju uvjete iz važećih zakona, pravilnika, te normi vezanih uz prometne znakove, a u pogledu retrorefleksije, veličine znakova i sl., te čija je očuvanost na zadovoljavajućoj razini, potrebno je propisno ugraditi na za to predviđeno mjesto prema detaljima iz projekta.</t>
  </si>
  <si>
    <t>PROMETNI ZNAKOVI (OKOMITA SIGNALIZACIJA)</t>
  </si>
  <si>
    <t>Ovaj rad obuhvaća nabavu i postavljanje svih vrsta prometnih znakova u svemu prema projektu prometne opreme ceste. 
Prometni znakovi svojom vrstom, značenjem, oblikom, bojom, veličinom i načinom postavljanja trebaju biti u skladu s Pravilnikom o prometnim znakovima, signalizaciji i opremi na cestama (N.N. 33/05, 64/05, 155/05 i 14/11), te hrvatskim normama.</t>
  </si>
  <si>
    <t>Prometni znakovi pričvršćuju se na stupove koji su izrađeni od Fe cijevi i zaštićeni protiv korozije postupkom vrućeg cinčanja.
Pri postavljanju prometni znak treba zakrenuti za 3-5° u odnosu na os prometnice da se izbjegne intenzivna refleksija i smanji kontrast oznaka, znaka i pozadine koja je osvijetljena. Klasa retrorefleksije sukladno Pravilniku. Na isti se stup ne smije postaviti više od dva prometna znaka. Na istom stupu ukoliko je više prometnih znakova klasa retrorefleksije mora biti ona veća (II ili III). Stupovi znakova postavljaju se u betonske temelje minimalne kakvoće betona C 20/25, oblika zarubljene piramide čije su stranice donjeg kvadrata 30 cm i gornjeg 20 cm.</t>
  </si>
  <si>
    <t xml:space="preserve">Obračun radova:
Postavljanje prometnih znakova obračunava se po komadu postavljenog znaka zajedno sa stupom i temeljem. </t>
  </si>
  <si>
    <t>PROMETNI ZNAKOVI IZRIČITIH NAREDBI</t>
  </si>
  <si>
    <t>Znak  B02, osmerokut; 60 cm</t>
  </si>
  <si>
    <t>PROMETNI ZNAKOVI OBAVIJESTI</t>
  </si>
  <si>
    <t>9-01.2</t>
  </si>
  <si>
    <t>9-01.3</t>
  </si>
  <si>
    <t>9-01.4</t>
  </si>
  <si>
    <t>PRIVREMENA REGULACIJA PROMETA</t>
  </si>
  <si>
    <t>Projekt privremene regulacije prometa</t>
  </si>
  <si>
    <t xml:space="preserve">Izvedbeni projekt prometne signalizacije - Prometni elaborat (sukladno čl. 61. st. 1. Zakona o cestama (Narodne novine br. 84/2011) </t>
  </si>
  <si>
    <t>9-02</t>
  </si>
  <si>
    <t>OZNAKE NA KOLNIKU</t>
  </si>
  <si>
    <t>9-02.1</t>
  </si>
  <si>
    <t>UZDUŽNE OZNAKE NA KOLNIKU</t>
  </si>
  <si>
    <t>Pod uzdužnim oznakama na kolniku razumijevaju se crte obilježene paralelno s osi kolnika, a služe za detaljno utvrđivanje načina upotrebe kolničke površine.</t>
  </si>
  <si>
    <t>9-02.2</t>
  </si>
  <si>
    <t>POPREČNE OZNAKE NA KOLNIKU</t>
  </si>
  <si>
    <t>9-02.3</t>
  </si>
  <si>
    <t>OSTALE OZNAKE NA KOLNIKU</t>
  </si>
  <si>
    <t>Za oznake na kolniku mora biti upotrijebljen materijal ili boja koji bitno ne smanjuju hvatljivost kolnika. Oznake na kolniku ne smiju biti više od 0,6 cm iznad razine kolnika, a ako su kao oznake na kolniku upotrijebljene kovinske glave, one ne smiju biti više od 1,5 cm iznad razine kolnika.</t>
  </si>
  <si>
    <t>5.</t>
  </si>
  <si>
    <t>LOKACIJA I ZAŠTITA KOMUNALNIH INSTALACIJA I OSTALIH PRIKLJUČAKA</t>
  </si>
  <si>
    <t>B.  U svim stavkama koje uključuju odvoz viška materijala na odlagalište, jedinične cijene moraju uključivati sve  troškove deponiranja, uključujući utovar, istovar, razastiranje i planiranje. Izvođač radova je dužan u potpunosti osigurati prijevoz na samom gradilištu i na javnim prometnim površinama. Jediničnom je cijenom obuhvaćen i pronalazak odlagališta (uz odobrenje nadzornog inženjera), projekt uređenja odlagališta sa svim potrebnim suglasnostima kao i samo uređenje odlagališta.</t>
  </si>
  <si>
    <t xml:space="preserve">Rad obuhvaća površinski iskop humusa u debljini sloja od 20cm, te prijevoz viška materijala na stalno ili privremeno odlagalište koje osigurava i održava izvođač radova. Tijekom iskopa humusa treba voditi računa o tome da bude omogućena poprečna i uzdužna odovodnja. Površine na kojima je nakon iskopa humusa predviđena izrada nasipa, potrebno je odmah urediti i sabiti, te izraditi prvi sloj nasipa. U završnoj fazi radova otkopanim materijalom vrši se humuziranje zelenih površina.
Humus se iskopava strojno, buldozerima, bagerima ili univerzalnim strojevima. </t>
  </si>
  <si>
    <t>Rad obuhvaća nabavu, prijevoz, nasipavanje, razastiranje, prema potrebi i vlaženje ili sušenje, te planiranje zemljanog materijala u nasipu prema dimenzijama i nagibima iz projekta, kao i zbijanje prema zahtjevima iz OTU. Nasip se radi u slojevima orijentacijske debljine 30-50cm. Za nasip je moguće koristiti i dio zemljanog materijala dobivenog iskopom (s gradilišne deponije) ili iz pozajmišta koje je dužan pronaći izvođač radova (uz suglasnost nadzornog inženjera). Rad uključuje i istovar materijala iz prijevoznog sredstva. Zbijanje nasipa u zemljanim materijalima treba izvršiti tako, da se postigne stupanj zbijenosti u odnosu na standardni Proctor-ov postupak Sz≥100%, odnosno modul stišljivosti Ms≥25MN/m².</t>
  </si>
  <si>
    <t>Po kubičnom metru stvarno izvedenog nasipa</t>
  </si>
  <si>
    <t>IZRADA POSTELJICE OD ZEMLJANIH MATERIJALA</t>
  </si>
  <si>
    <r>
      <t>Valjanje, planiranje i humuziranje zelenih površina na zahvatu: između ceste i pješačkih staza, razdjelnom otoku, uz cestovne rubnjake i sl. prema grafičkim prilozima. Stavka obuhvaća nabavu, dobavu i planiranje humusom u slojevima debljine 20 cm prema projektu i zasijavanje travom (hidrosjetva). Razastrti sloj humusa je potrebno uvaljati laganim valjkom. U slučaju suhog i vrućeg vremena potrebno je vlažiti zasijane površine. Po fino uređenom humusnom sloju sije se trava. Vrsta i mješavina trave odabire se u ovisnosti o ekološkim uvjetima zbog sigurnosti rasta vegetacije. Količina sjemena iznosi oko 5,1-8,0 g/m</t>
    </r>
    <r>
      <rPr>
        <sz val="8"/>
        <rFont val="Arial"/>
        <family val="2"/>
        <charset val="238"/>
      </rPr>
      <t>²</t>
    </r>
    <r>
      <rPr>
        <sz val="8"/>
        <rFont val="Arial CE"/>
        <charset val="238"/>
      </rPr>
      <t>, a gnojiva oko 80 g/m². 
Nakon izrade humusnog sloja i travnate vegetacije, površine se moraju njegovati do konačnog rasta, a ako je potrebno pokositi 1-2 puta.</t>
    </r>
  </si>
  <si>
    <t>Nabava, dobava, razastiranje i lagano zbijanje humusa debljine do 20cm</t>
  </si>
  <si>
    <t>Sijanje, grabljanje i njegovanje zasijanje površine</t>
  </si>
  <si>
    <t>Nabava, dobava i ugradnja rubnjaka od predgotovljenih betonskih elemenata klase C 35/45 u podložni sloj betona klase C 16/20. Postavljanje rubnjaka prema detaljima iz projekta. Stavka obuhvaća izradu podloge, nabavu i dopremu predgotovljenih elemenata i betona, privremeno skladištenje, prijevoz i prijenos, pripremu podloge, rad na ugradnji s obradom spojnica i njegu, te sav potreban rad, opremu i materijal. Izvedba, kontola kakvoće i obračun prema OTU 3-04.7.1.</t>
  </si>
  <si>
    <t>Ugradnja rubnjaka dimenzija 18x24x100 cm</t>
  </si>
  <si>
    <t>Izrada donjeg nosivog sloja od mehanički zbijene drobljene kamene mješavine 0/63 mm na mjestima nove kolničke konstrukcije. Stavkom je obuhvaćena nabava, doprema i ugradnja (strojno razastiranje, planiranje i zbijanje do traženog modula stišljivosti ili stupnja zbijenosti) na uređenu i preuzetu podlogu. Izvedba, kontrola kakvoće i obračun prema OTU 5-01.</t>
  </si>
  <si>
    <t>Rad se mjeri i obračunava u kubičnim metrima ugrađenog materijala u zbijenom stanju za svaku debljinu sloja.</t>
  </si>
  <si>
    <t>Obnova stalnih točaka geodetske osnove.
Stavka obuhvaća sve potrebne radove za provedbu obnove sukladno zakonskoj regulativi u svemu prema naputcima područnog katastarskog ureda.</t>
  </si>
  <si>
    <t xml:space="preserve">Zajednička oznaka projekta:        </t>
  </si>
  <si>
    <t xml:space="preserve">Vrsta projekta:             </t>
  </si>
  <si>
    <t xml:space="preserve">Vađenje, demontiranje i izmještanje prometnih znakova, reklamnih ploča, čeličnih odbojnika, ograda i druge prometne opreme na cesti treba obaviti tako da se svi sastavni dijelovi sačuvaju neoštećeni i da ih je moguće opet upotrijebiti. Izvođač je dužan održavati gradilište za vrijeme izvođenja radova (održavanje zelenila, vertikalne, horizontalne i ostale signalizacije, privremene ragulacije i svega ostalog što je u funkciji sigurnog odvijanje prometa). </t>
  </si>
  <si>
    <t>Izrada armirano-betosnkih ploča za zaštitu postojećih instalacija u blizini posteljice. Ploča se izvodi od betona klase C30/37- XC2, armaturne mreža Q335. AB ploča dimenzija je 0,15m x 1,5m. U cijenu stavke ulaze svi potrebni radovi, materijali, oprema, doprema, istovar, utovar, njega betona, sve oplate i skele i slično, potrebni za potpuno dovršenje stavke.</t>
  </si>
  <si>
    <t>1.3.</t>
  </si>
  <si>
    <t>1.3.1.</t>
  </si>
  <si>
    <t>1.3.2.</t>
  </si>
  <si>
    <t xml:space="preserve">Iskopi na trasi koji su predviđeni projektom: iskopi u trasi za izvedbu cesta, kružnih tokova, parkirališta, autobusnih ugibališta, kolnih prilaza, pješačkih i biciklističkih staza, prilaznih puteva i sl. Iskop se obavlja prema visinskim kotama iz projekta, te propisanim nagibima kosina.
Rad uključuje i utovar iskopanog materijala u prijevozna sredstva, prijevoz do deponije, deponiranje i uređenje deponije. Mjesto deponije dužan je osigurati izvođač radova.
</t>
  </si>
  <si>
    <t>Po kubičnom metru iskopanog materijala mjereno u sraslom stanju</t>
  </si>
  <si>
    <t>Po kvadratnom metru stvarno uređenog temeljnog tla</t>
  </si>
  <si>
    <t>Po kubičnom metru ugrađenog i zbijenog zamjenskog materijala</t>
  </si>
  <si>
    <t>2.8.</t>
  </si>
  <si>
    <t>Po kvadratnom metru stvarno izvedene površine.</t>
  </si>
  <si>
    <t>Po kvadratnom metru ugrađenog geotekstila</t>
  </si>
  <si>
    <t>Obračun radova:
Po kubičnom metru stvarno iskopanog humusa, mjereno u sraslom stanju.</t>
  </si>
  <si>
    <t>Obračun radova po kvadratnom metru urađenog habajućeg sloja.</t>
  </si>
  <si>
    <t>Prometni znakovi obavijesti su oblika kruga, kvadrata ili pravokutnika, a postavljaju na stupove kružna presjeka. 
Rad obuhvaća nabavu, prijevoz i postavljanje prometnoga znaka sa stupovima i temeljima ili nosačima za stup semafora. Obračunava se prema broju postavljenih znakova određenih dimenzija, uključujući stupove, sva oprema i pribor za pričvršćivanje prometnih znakova i temelje s nosivom konstrukcijom.</t>
  </si>
  <si>
    <t>Ovaj rad obuhvaća izradu oznaka na kolniku (sav rad djelatnika i strojeva i sav materijal) za reguliranje prometa koje su definirane u Pravilniku o prometnim znakovima, signalizaciji i opremi na cestama (N.N. 33/05, 64/05, 155/05 i 14/11), HR normama i ovim O.T.U.
Oznake na kolniku dijele se na:
• uzdužne oznake na kolniku
• poprečne oznake na kolniku
• ostale oznake na kolniku
Boje i dimenzije oznaka određene su Pravilnikom i pripadajućim normama. U cijenu je potrebno uključiti i tzv "markiranje".</t>
  </si>
  <si>
    <t>Ovaj rad obuhvaća sječenje stabala svih dimenzija, odsijecanje granja, rezanje stabala i debelih grana na dužine pogodne za prijevoz, vađenje korijenja, šiblja te starih panjeva i panjeva novo posiječenih stabala, uključujući utovar i odvoz šiblja, granja, trupaca i panjeva na odlagalište koje se nalazi na udaljenosti do 10 km. Udubine od izvađenih panjeva na temeljnom tlu treba ispuniti istim materijalom kakav je na okolnom temeljnom tlu, te izvesti zbijanje do propisane zbijenosti.</t>
  </si>
  <si>
    <t>Prije početka radova izvođač radova je dužan u suradnji s nadzornim inženjerom sačiniti popis turističke signalizacije i reklama, kako bi se temeljem istog od vlasnika turističke signalizacije i reklama moglo zatražiti privremeno uklanjanje ili izmještanje (o trošku vlasnika) za vrijeme izvođenja radova. Postojeći turistički znakovi se zadržavaju.</t>
  </si>
  <si>
    <t>Rad se mjeri u metrima dužnim postavljenih rubnjaka prema detaljima iz projekta, uključivo s izvedbom podloge.</t>
  </si>
  <si>
    <t xml:space="preserve">Radovi ne mogu započeti bez privremene regulacije prometa za vrijeme izvođenja radova. Izvođač je dužan osigurati projekte privremene regulacije prometa, te pri sastavljanju ponude obići buduće gradilište, te ukalkulirati u ponudu prometne znakove privremene regulacije prometa u potrebnom broju, obliku i s tehničkim obilježjima u skladu sa napredovanjem radova i zahtjevima zakonom nadležnih institucija, te ishođenje svih potrebnih suglasnosti.
Radovi se posebno ne obračunavaju i ne naplaćuju, već ih treba uključiti u cijenu horizontalne i vertikalne prometne signalizacije predviđene ovim troškovnikom.
Prometni znakovi privremene regulacije prometa su oblika trokuta, kruga ili pravokutnika, a postavljaju na stupove kružna presjeka obojeni crvenom i bijelom bojom (d=25 cm). Rad obuhvaća nabavu, prijevoz, postavljanje i premještanje prometnih znakova sa stupovima i temeljima ili nogarima za K21, a osim postavljanja obvezna je i kontrola zbog eventulanog rušenja ili oštećenja, kao i kontrola napajanja za svjetleće prometne znakove i mobilne semafore. 
Nakon završetka svih radova znakovi privremene regulacije prometa moraju se ukloniti, a ostaju u vlasništvu Izvođača.  </t>
  </si>
  <si>
    <t>Prometni znakovi izričitih naredbi su kružnog oblika (iznimno osmerokut ili istostraničan trokut) i postavljaju se na stupove kružna presjeka. Dimenzije znakova određene su Pravilnikom o prometnim znakovima, signalizaciji i opremi na cestama (N.N. 33/05, 64/05, 155/05 i 14/11) i HR normama.
Rad obuhvaća nabavu, prijevoz i postavljanje prometnoga znaka sa stupom i temeljem. Obračunava se prema broju postavljenih znakova određenih dimenzija, uključujući stupove, sva oprema i pribor za pričvršćivanje prometnih znakova i temelje s nosivom konstrukcijom.</t>
  </si>
  <si>
    <t>Radovi ne mogu započeti bez privremene regulacije prometa za vrijeme izvođenja radova. Prometni znakovi privremene regulacije prometa su oblika trokuta, kruga ili pravokutnika, a postavljaju na stupove kružna presjeka obojeni crvenom i bijelom bojom (d=25 cm). 
Osim postavljanja obvezna je i kontrola zbog eventulanog rušenja ili oštećenja, kao i kontrola napajanja za svjetleće prometne znakove i mobilne semafore. Obzirom na opseg i sigurnost sudionika u prometu i djelatnika ukoliko se ne može primjeniti predviđena tipska privremena regulacija prometa, izvođač radova dužan je naručiti projekt privremene regulacije prometa za svako odstupanje od tipske regulacije, a sukladno dinamici i ishoditi sva potrebna odobrenja.</t>
  </si>
  <si>
    <t>Prometni znakovi privremene regulacije se nakon završetka jedne grupe radova postavljaju prema projektu privremene regulacije prometa za slijedeću grupu radova. Moguće je prometne znakove koristiti više puta za cijelo vrijeme izvođenja radova. Nakon završetka radova znakovi privremene regulacije prometa ostaju u vlasništvu Izvođača.</t>
  </si>
  <si>
    <t xml:space="preserve">C. U zoni zahvata gdje je projektom naznačeno postojanje instalacija izvođač radova je obvezan u prisustvu nadzornog inženjera, a po potrebi i predstavnika vlasnika instalacija, izvršiti iskapanja radi utvrđivanja stvarnog položaja i dubine i postojećih instalacija i energetskih kabela uključivo i zatrpavanje rova po utvrđivanju položaja instalacija. Navedeni radovi moraju biti uključeni u  jedinične cijene stavaka troškovnika i neće se posebno obračunavati. </t>
  </si>
  <si>
    <t xml:space="preserve">D. Prije početka radova izvođač radova je dužan, u suradnji s nadzornim inženjerom, sačiniti popis turističke signalizacije i reklama, kako bi se temeljem istog od vlasnika turistčke signalizacije i reklama moglo zatražiti privremeno uklanjanje ili izmještanje (o trošku vlasnika) za vrijeme izvođenja radova. </t>
  </si>
  <si>
    <t xml:space="preserve">E. Izvođač radova je dužan održavati gradilište za vrijeme izvođenja radova (održavanje zelenila, vertikalne i horizontalne signalizacije, turističke signalizacije, privremene regulacije i svega ostalog što je u funkciji sigurnog odvijanje prometa). </t>
  </si>
  <si>
    <t>F. Izvođač radova  je dužan pri sastavljanju ponude obići buduće gradilište te za jedinične mjere ponuditi cijene koje obuhvaćaju potpun i konačan opis rada.</t>
  </si>
  <si>
    <t>1-02</t>
  </si>
  <si>
    <t>GEODETSKI RADOVI</t>
  </si>
  <si>
    <t>1-02.1</t>
  </si>
  <si>
    <t>ISKOLČENJE TRASE I OBJEKATA</t>
  </si>
  <si>
    <t>Iskolčenje projektirane građevine obuhvaća sva geodetska mjerenja, kojima se podaci iz projekta prenose na teren ili s terena u projekte, osiguranje osi iskolčene trase, profiliranje, obnavljanje i održavanje iskolčenih oznaka na terenu za sve vrijeme građenja, odnosno do predaje radova investitoru.</t>
  </si>
  <si>
    <t>Cijena obuhvaća i izradu elaborata iskolčenja, te geodetske snimke izvedenog stanja s prijavom nadležnom uredu za katastarske poslove.</t>
  </si>
  <si>
    <t>Iskolčenje građevine</t>
  </si>
  <si>
    <t>Izrada elaborata iskolčenja</t>
  </si>
  <si>
    <t>Izrada geodetske snimke izvedenog stanja</t>
  </si>
  <si>
    <t>km</t>
  </si>
  <si>
    <t>1.3.3.</t>
  </si>
  <si>
    <t>Zaštita i/ili izmještanje postojećeg vodovoda na području predmetnog zahvata nakon što se utvrdi točan položaj instalacija. Točan položaj instalacija potrebno je odrediti prije započinjanja radova na izvođenju predmetnog zahvata. Zaštitu vodovoda, izmještanje vodovoda i priključaka, izvesti sukladno zahtjevu nadležne tvrtke koja upravlja predmetnom infrastrukturom. Rad obuhvaća sav potreban rad, materijal, izradu potrebnih elaborata i ishođenje suglanosti.</t>
  </si>
  <si>
    <t>IZRADA PROCIJEDNICA</t>
  </si>
  <si>
    <t>3-01.1.1</t>
  </si>
  <si>
    <t>JARAK BEZ OBLOGE</t>
  </si>
  <si>
    <t xml:space="preserve">Strojni iskop jarka s uređenjem dna i pokosa jarka prema projektu, te profiliranje dna i uređenje pokosa postojećih jaraka. Rad obuhvaća iskop jarka, utovar, prijevoz na deponiju, deponiranje i uređenje deponije koju osigurava Izvođač radova. 
</t>
  </si>
  <si>
    <t>Rad se mjeri i obračunava po kubičnom metru iskopanog jarka.</t>
  </si>
  <si>
    <r>
      <t>m</t>
    </r>
    <r>
      <rPr>
        <sz val="8"/>
        <rFont val="Calibri"/>
        <family val="2"/>
        <charset val="238"/>
      </rPr>
      <t>³</t>
    </r>
  </si>
  <si>
    <t>3-02.1</t>
  </si>
  <si>
    <t>Rad obuhvaća nabavu, dobavu i ugradnju zrnatog kamenog materijala granulacije 30/60mm za izvedbu tankog sloja kao produžetka donjeg nosivog sloja kolničke konstrukcije u širini bankina, obostrano ili samo u širini niže bankine, na isplaniranu podlogu u širini od 1.50m, debljini 0.20m na svakih 15.0m trase. Materijal se ugrađuje i sabija laganim sredstvima za sabijanje do modula stišljivosti koji iznosi Ms≥35MN/m2. U stavku je uključen i iskop zemlje bankine i kasnije zatrpavanje za potrebe izvedbe procjednica, te utovar i odvoz viška materijala na deponiju koju je dužan osigurati izvođač radova.</t>
  </si>
  <si>
    <t>Po kubičnom metru izvedene procijednice.</t>
  </si>
  <si>
    <t>Rad se mjeri i obračunava po metru dužnom izvedene procijednice  prema projektu.</t>
  </si>
  <si>
    <t>3.12.</t>
  </si>
  <si>
    <t>3.13.</t>
  </si>
  <si>
    <t>2.9.</t>
  </si>
  <si>
    <t>2-16.1</t>
  </si>
  <si>
    <t>IZRADA BANKINA OD ZRNATOG KAMENOG MATERIJALA</t>
  </si>
  <si>
    <t>Po dužnom metru izvedene bankine</t>
  </si>
  <si>
    <t>Bankina š=100 cm</t>
  </si>
  <si>
    <t>1.4.3.</t>
  </si>
  <si>
    <t>1.4.4.</t>
  </si>
  <si>
    <t>2-03</t>
  </si>
  <si>
    <t>ISKOP STEPENICA U MATERIJALU "C" KATEGORIJE</t>
  </si>
  <si>
    <t>Rad obuhvaća iskope stepenica na nagnutom temeljnom tlu
"C" kategorije  s utovarom, a prema profilima i mjerama danim u projektu. Rad uključuje utovar iskopanog materijala u prijevozna sredstva, prijevoz do deponije, deponiranje, te uređenje deponije. Mjesto deponije dužan je osigurati Izvođač radova.</t>
  </si>
  <si>
    <t>Po kubičnom metru iskopanog materijala mjereno u sraslom stanju.</t>
  </si>
  <si>
    <t>m3</t>
  </si>
  <si>
    <t>.</t>
  </si>
  <si>
    <t>IZRADA NASIPA OD MJEŠOVITOG  MATERIJALA</t>
  </si>
  <si>
    <t xml:space="preserve">Nabava, dobava i razastiranje mješovitog materijala, te grubo planiranje i sabijanje materijala prema dimenzijama i nagibima iz projekta (nasip stepenica) . Debljina nasipnog sloja mora biti u skladu s vrstom nasipnog materijala te uporabljenim građevinskim strojevima. Traženi modul stišljivosti mjeren kružnom pločom promjera Ø300 mm mora biti Ms≥40 MN/m2. </t>
  </si>
  <si>
    <t>Po kvadratnom metru stvarno izvedene posteljice</t>
  </si>
  <si>
    <t>2-10.2</t>
  </si>
  <si>
    <t>IZRADA POSTELJICE OD KAMENITIH MATERIJALA</t>
  </si>
  <si>
    <t xml:space="preserve">Grubo i fino strojno planiranje, te zbijanje glatkim valjcima ili valjcima s kotačima na pneumaticima.
Zbijanje posteljice u zemljanim materijalima treba izvršiti tako, da se postigne stupanj zbijenosti u odnosu na standardni Proctor-ov postupak Sz≥80-100%, odnosno modul stišljivosti Ms≥25-35MN/m². </t>
  </si>
  <si>
    <t xml:space="preserve">Grubo i fino strojno planiranje, te zbijanje glatkim valjcima ili valjcima s kotačima na pneumaticima.
Zbijanje posteljice u kamenitim materijalima treba izvršiti tako, da se postigne stupanj zbijenosti u odnosu na standardni Proctor-ov postupak Sz≥80-100%, odnosno modul stišljivosti Ms≥40MN/m². </t>
  </si>
  <si>
    <t>ZAŠTITA POKOSA PRIMJENOM HUMUSNOG MATERIJALA I TRAVNATE VEGETACIJE</t>
  </si>
  <si>
    <t xml:space="preserve">Rad obuhvaća zaštitu pokosa nasipa,  koji je izložen djelovanju malih količina vode. Zaštita se izvodi primjenom humusnog materijala i travnate vegetacije na površinama određenim projektom. Koristi se humusni materijal dobiven iz iskopa na glavnoj trasi, a mješavinu trave potrebno je nabaviti, transportirati na gradilište i ugraditi prema danom opisu.
Humus se nanosi počinjući od dna pokosa prema vrhu. Debljina humusnog sloja iznosi 15cm.
Humusni se sloj planira i zbija lakim nabijačima. Po fino uređenom humusnom sloju sije se trava. Vrsta i mješavina trave odabire se u ovisnosti o ekološkim uvjetima zbog sigurnosti rasta vegetacije. Količina sjemena iznosi oko 5,1-8,0 g/m2, a gnojiva oko 80 g/m2. 
</t>
  </si>
  <si>
    <t>2.10.</t>
  </si>
  <si>
    <t>2.11.</t>
  </si>
  <si>
    <t>5.2.</t>
  </si>
  <si>
    <t>5.2.1.</t>
  </si>
  <si>
    <t>5.3.</t>
  </si>
  <si>
    <t>5.3.1.</t>
  </si>
  <si>
    <t>5.3.2.</t>
  </si>
  <si>
    <t>5.4.</t>
  </si>
  <si>
    <t>5.5.</t>
  </si>
  <si>
    <t>9-01.5</t>
  </si>
  <si>
    <t>DOPUNSKE PLOČE</t>
  </si>
  <si>
    <t xml:space="preserve">Dopunske ploče oblika kavadrata ili pravokutnika postavljaju se na stupove kružna presjeka. Rad obuhvaća nabavu, prijevoz i postavljanje prometnoga znaka. Obračunava se prema broju postavljenih znakova određenih dimenzija, uključujući svu opremu i pribor za pričvršćivanje prometnih znakova. </t>
  </si>
  <si>
    <t>Znak  E31, pravokutnik, 60 x 30 cm</t>
  </si>
  <si>
    <t>5.6.</t>
  </si>
  <si>
    <t>Puna crta (razdjelna); š=10 cm; bijela</t>
  </si>
  <si>
    <t>Isprekidana crta 1+1 (razdjelna); š=10 cm; bijela</t>
  </si>
  <si>
    <t>Isprekidana crta 3+3 (razdjelna); š=10 cm; bijela</t>
  </si>
  <si>
    <t>5.7.</t>
  </si>
  <si>
    <t>5.7.1.</t>
  </si>
  <si>
    <t>Označavanje parkirališnog mjesta (H60, H62); bijela; 10,0 cm širine</t>
  </si>
  <si>
    <t xml:space="preserve">Označavanje parkirnog mjesta za invalide (H56); sa simbolom invalida (H48) i isprekidane crte polja za parkiranje; sukladno Pravilniku o osiguranju pristupačnosti građevina osobama s invaliditetom i smanjene pokretljivosti (NN br. 151/05 i 61/07); žuta; </t>
  </si>
  <si>
    <t>2.12.</t>
  </si>
  <si>
    <t>2.12.1.</t>
  </si>
  <si>
    <t>2.12.2.</t>
  </si>
  <si>
    <t>2.13.</t>
  </si>
  <si>
    <t>Profiliranje i iskop postojećih jaraka</t>
  </si>
  <si>
    <t>3-03</t>
  </si>
  <si>
    <t>Rušenje postojećih propusta kod zacijevljenja odvodnih jaraka. Stavka obuhvaća rušenje postojeće konstruckije, uklanjanje cijevi, betoniranih površina, čeonih zidova, te sav materijal i rad do potpunog uklanjanja postojećeg propusta.</t>
  </si>
  <si>
    <t>Obračun radova se vrši po m' ugrađene cijevi, a u njega ulazi sav potreban materijal i rad do potpunog dovršenja propusta.</t>
  </si>
  <si>
    <t>4-01</t>
  </si>
  <si>
    <r>
      <t>m</t>
    </r>
    <r>
      <rPr>
        <sz val="9"/>
        <rFont val="Calibri"/>
        <family val="2"/>
        <charset val="238"/>
      </rPr>
      <t>³</t>
    </r>
  </si>
  <si>
    <t xml:space="preserve">                         OPĆINA KNEŽEVI VINOGRADI
                         Hrvatske Republike 3
                         31 309 Kneževi Vinogradi</t>
  </si>
  <si>
    <t>Tomislav Glavaš, dipl.ing.građ.</t>
  </si>
  <si>
    <t>NOSIVO SLOJEVI (AC base)</t>
  </si>
  <si>
    <t>HABAJUĆI SLOJEVI (AC surf)</t>
  </si>
  <si>
    <t>Strojna izrada asfaltnog nosivog sloja (AC base), proizvedenog i ugrađenog po vrućem postupku, vrste bitumena i agregata prema potvrđenom radnom sastavu. U cijenu je uključena nabava i prijevoz prethodno strojno proizvedene mješavine od agregata i bitumena kao veziva, nazivne veličine najvećeg zrna, vrste kamenog materijala i granulometrijskog sastava prema odredbama u projektu i u skladu prema: HRN EN 13043:2003 (agregati); HRN EN 12591:2009 (cestograđevni bitumen) i  HRN EN 13108-1:2007 (asfaltbeton), te utovar, prijevoz, i strojna ugradba (razastiranje i zbijanje). Izvedba, kontrola kakvoće i obračun prema HRN EN 13108-1 za lako prometno opterećenje. U cijenu izvedbe habajućeg sloja uključeno je čišćenje podloge te nabava, prijevoz i prskanje bitumenskom emulzijom prije izvedbe samog sloja u količini od 0.30 kg/m².</t>
  </si>
  <si>
    <t>Strojna izrada asfaltnog habajućeg sloja (AC surf), proizvedenog i ugrađenog po vrućem postupku, vrste bitumena i agregata prema potvrđenom radnom sastavu. U cijenu je uključena nabava i prijevoz prethodno strojno proizvedene mješavine od agregata i bitumena kao veziva, nazivne veličine najvećeg zrna, vrste kamenog materijala i granulometrijskog sastava prema odredbama u projektu i u skladu prema: HRN EN 13043:2003 (agregati); HRN EN 12591:2009 (cestograđevni bitumen) i  HRN EN 13108-1:2007 (asfaltbeton), te utovar, prijevoz, i strojna ugradba (razastiranje i zbijanje). Izvedba, kontrola kakvoće i obračun prema HRN EN 13108-1 za lako prometno opterećenje. U cijenu izvedbe habajućeg sloja uključeno je čišćenje podloge te nabava, prijevoz i prskanje bitumenskom emulzijom prije izvedbe samog sloja u količini od 0.30 kg/m².</t>
  </si>
  <si>
    <t>Obračun radova po kvadratnom metru urađenog nosivog sloja.</t>
  </si>
  <si>
    <t>Ukupno  5. - OPREMA CESTE  ( Kn ) :</t>
  </si>
  <si>
    <t>ASFALTNI RIGOL</t>
  </si>
  <si>
    <t>3-04.8.2.</t>
  </si>
  <si>
    <t>Rad obuhvaća izradu rigola od asfalta širine 50cm. Rigol je izrađen od asfaltnog zastora i predgotovljenih rubnjaka tipskog poprečnog presjeka na betonskoj podlozi od betona klase C 12/15. Obračun se vrši po m' izvedenog rigola , a u cijeni je uključena nabava asfaltnog zastora, betona, umetaka, mase za zalijevanje i ostalih potrebnih materijala, svi prijevozi i prijenosi, privremeno skladištenje, izrada, planiranje i zbijanje podloge, asfaltiranje, kao i svi pomoćni radovi, oprema i materijali za potpuno dovršenje rigola. Nabava i postavljanje rubnjaka obračunava se zasebno. Izvedba, kontrola kakvoće i obračun prema OTU 3-04.8.1. i razradi tehničkih svojstava i zahtjeva za građevne proizvode za proizvodnju asfaltnih mješavina i za asfaltne slojeve kolnika.</t>
  </si>
  <si>
    <t>Ugradnja rubnjaka dimenzija 24x18x100 cm</t>
  </si>
  <si>
    <t>3-02.2</t>
  </si>
  <si>
    <t>3.3.</t>
  </si>
  <si>
    <t>IZRADA PLITKIH DRENAŽA</t>
  </si>
  <si>
    <t>Izrada plitkih drenaža od perforiranih drenažnih PVC cijevi na podlozi od betona klase C 12/15. Izrada plitkih drenaža u već iskopanim rovovima, dna ispod granice smrzavanja i isplaniranog na zadani nagib iz projekta, od perforiranih drenažnih PVC cijevi, na podlozi od gline ili betona, sa ugradnjom filterskog sloja od šljunka ili tucanika granulacije 8-63 mm promjera zrna i zatrpavanje rova, te utovarom i odvozom viška materijala. U cijenu je uključeno i poravnanje dna iskopanog rova, nabava, prijevoz i prijenos materijala za izradu podloge, filterskog materijala i drenažnih cijevi i spojeva odnosno ispusta, po potrebi privremeno skladištenje materijala, rad na izradi podloge, postavljanju i spajanju drenažnih cijevi u projektiranom nagibu, izrada predviđenih vodolovnih grla ili ispusta u okolni teren, izrada filterskog sloja s pažljivim zbijanjem i čišćenje nakon dovršetka radova. Izvedba, kontrola kakvoće i obračun prema OTU 3-02.2.</t>
  </si>
  <si>
    <t>Rad se mjeri i obračunava po metru dužnom izvedenog drenažnog sustava prema projektu.</t>
  </si>
  <si>
    <t>Drenažna cijev DN 110mm</t>
  </si>
  <si>
    <t>3-04.1</t>
  </si>
  <si>
    <t>ISKOP ROVA ZA OBORINSKU KANALIZACIJU</t>
  </si>
  <si>
    <t>Strojni iskop rova za oborinsku kanalizaciju s razupiranjem u materijalu kategorije "C", prema nacrtima iz projekta. Cijenom su obuhvaćeni iskopi svih elemenata kanalizacijske mreže  i svi pomoćni radovi (razupiranje, oplate, crpljenje vode, vertikalni prijenosi, privremeno odlaganje, dodatni ručni iskopi i sl.), poravnanje dna, eventualna mjestimična sanacija dna iskopa, odlaganje, razastiranje i utovar u prijevozno sredstvo viška materijala s uređenjem i čišćenjem terena u pojasu rova. Izvedba, kontrola kakvoće i obračun prema OTU 2-05 I 3-04.1.</t>
  </si>
  <si>
    <t>Rad se mjeri i obračunava po kubičnom metru stvarno izvršenog iskopa u sraslom stanju.</t>
  </si>
  <si>
    <t>3.-04.3</t>
  </si>
  <si>
    <t>UGRADNJA ODVODNIH CIJEVI OBORINSKE KANALIZACIJE I SLIVNIČKIH VEZA</t>
  </si>
  <si>
    <t>Polaganje kanalizacijskih vodonepropusnih cijevi na pripremljenu podlogu u projektiranom nagibu sa spajanjem prema detaljima iz projekta ili uputama proizvođača. Stavka obuhvaća nabavu cijevi, fazonskih komada i spojnih sredstava, prijevozi i prenosi, istovar uz kanalizacijski rov, privremeno skladištenje i razvoz duž rova, spuštanje u rov i ugradnja prema uvjetima iz projekta, te sav rad, dodatni materijal i pribor potreban za potpunu propisanu ugradnju i spajanje cijevi međusobno, kao i na revizijska okna, postojeći kanalizacijski cjevovod i slivnike, uključivo s ispitivanjem vodonepropusnosti. Izvedba, kontrola kakvoće i obračun prema OTU 3-04.3</t>
  </si>
  <si>
    <t>Rad se mjeri i obračunava po metru dužnom ugrađene kanalizacijske cijevi.</t>
  </si>
  <si>
    <t>PEHD SN8 korugirane cijevi Ø 160 mm - slivničke veze</t>
  </si>
  <si>
    <t>PEHD SN8 korugirane cijevi Ø 400 mm - kanalizacija</t>
  </si>
  <si>
    <t>3.-04.4</t>
  </si>
  <si>
    <t>REVIZIJSKA OKNA (RO)</t>
  </si>
  <si>
    <t>MODULARNA REVIZIJSKA OKNA (PEHD)</t>
  </si>
  <si>
    <t xml:space="preserve">Dobava, transport i postavljanje modularnih revizijskih kanalizacijskih okana, uključivo raznošenje i spuštanje u rov te potrebni spojni i brtveni materijal. Kanalizacijska okna i spojevi moraju udovoljiti Europskim normama EN 476, EN ISO 9989 i EN ISO 9967. Okno sa sastoji od dna okna s kinetom (standardne nivelete pada od 2 %), tijela okna koje je s vanjske strane poprečno orebreno radi dodatne čvrstoće i bolje stabilnosti, te konusnog završetka s poklopcem. S unutrašnje strane postavljene su penjalice i to 3 kom/m. Okno se postavlja na zbijenu pješčanu posteljicu min 97 % po Proctoru koje je uključeno u cijenu. Spoj okna i kanalizacijske cijevi s jedne strane vrši se kroz ulazno brtvilo, a s druge strane na naglavak kanalizacijske cijevi. </t>
  </si>
  <si>
    <t xml:space="preserve">Vodonepropusnost između modula okna osigurava se profiliranom gumenom brtvom, a za okna čija je ukupna visina iznad 3.50 m spojevi modula se tvornički zavare do visine ugradbe konusnog završetka. </t>
  </si>
  <si>
    <t>Stavka obukvaća izradu AB vijenca (dimenzija 1,5m x 1,5m x 0,18m) i AB ploče (dimenzija 1,2m x 1,2m x 0,12m) nosača samonivelirajućih poklopaca revizijskih okana betonom C30/37, XC2, dmax=16mm. Uključena su i potrebna poravnanja na projektiranu kotu, neophodna oplata te sav ostali potreban materijal i rad. Stavka uključuje i potreban iskop, utovar, odvoz viška materijala na deponiju, uređenje deponije, nabavu, transport i ugradnju vlažnog pijeska za ugradnju između okna i jame, te nabijanje pijeska u slojevima u svemu prema uputama proizvođača okna. Vrsta sabijanja za pijesak prema Proctoru - visoko: veće od 95%.</t>
  </si>
  <si>
    <t>Radovi se mjere i obračunavaju po komadima ugrađenog i preuzetog revizijskog okna.</t>
  </si>
  <si>
    <t>Revizijsko okno DN 1000mm</t>
  </si>
  <si>
    <t>3.-04.4.4</t>
  </si>
  <si>
    <t>UGRADNJA POKLOPACA NA REVIZIJSKA OKNA</t>
  </si>
  <si>
    <t>Ugradnja poklopaca na revizijska okna, nosivost poklopca 400kN u cesti, parkiralištu i kolnim prilazima i 250kN u zelenoj površini . Poklopci su izrađeni od lijevanog željeza. Stavkom je obuhvaćena nabava poklopca i okvira, po potrebi skladištenje, prijevoz i prijenos, te ugradnja poklopca na pripremljeno ležište prema projektu. Izvedba, kontrola kakvoće i obračun prema OTU 3-04.4.4.</t>
  </si>
  <si>
    <t>Rad se mjeri i obračunava po komadu ugrađenog poklopca.</t>
  </si>
  <si>
    <t>Poklopci nosivosti 250 kN</t>
  </si>
  <si>
    <t>3.-04.5</t>
  </si>
  <si>
    <t>SLIVNICI (VODOLOVNA GRLA )</t>
  </si>
  <si>
    <t>MODULARNI POLIETILENSKI SLIVNICI PEHD</t>
  </si>
  <si>
    <t>Dobava, transport i postavljanje modularnih slivnika, uključivo raznošenje i spuštanje u rov te potrebni spojni i brtveni materijal. 
Slivnik se sastoji od tijela slivnika od PEHD cijevi duljine 2m sa zavarenim vodonepropusnim dnom, DN 500, prstenaste čvrstoće SN8 i armiranobetonskog distrubucijskog okvira. Armiranobetonski okvir dimenzija 1mx1mx0,2m se izvodi betonom C30/37, XC2, dmax=16mm. Uključena su i potrebna poravnanja na projektiranu kotu, neophodna oplata te sav ostali potreban materijal i rad.
Slivnik se postavlja u betonsku podlogu i oblogu betona klase C30/37 debljine 10cm ispod koje je zbijena podloga od šljunka debljine 10cm i zbijenosti min. 90% po Proctoru.
Priključak na revizijsko okno ili direktno na cijev kanalizacije izvodi se slivničkim vezama. Priključak se izvodi na visini od najmanje 1m mjereno do dna slivnika.
U rigolice se ugrađuju slivne rešetke konkavnog oblika s okvirom dimenzija 400x400mm, a sve ostale su isključivo ravne slivne rešetke s okvirom dimenzija 400x400mm, nosivosti 400kN. 
Ovom stavkom obuhvaćen je sav potreban materijal i rad 
do popunog dovršenja slivnika. Izvedba, kontrola kakvoće i obračun prema OTU 3-04.5.</t>
  </si>
  <si>
    <t xml:space="preserve">Rad se mjeri i obračunava po komadu propisno ugrađenog i preuzetog slivnika s rešetkom. </t>
  </si>
  <si>
    <t>Slivnici s okvirom dimenzija 400x400mm i rešetkom nosivosti 400 kN</t>
  </si>
  <si>
    <t>BETONSKA OBLOGA CIJEVI</t>
  </si>
  <si>
    <t>Izrada zaštitne betonske obloge cijevi u blizini posteljice od betona klase C25/30, debljine 8cm. Zaštitnu oblogu izvesti prije zatrpavanja kanalizacijskog rova pijeskom. Stavka obuhvaća sav potrebni rad, opremu i materijal, kao i nabavu, dopremu i ugradnju betona.</t>
  </si>
  <si>
    <t>Poklopci nosivosti 400 kN</t>
  </si>
  <si>
    <t>Rad se mjeri i obračunava po kubičnom metru izvedene obloge cijevi.</t>
  </si>
  <si>
    <t>Zaštitna betonska obloga kanalizacijskih cijevi</t>
  </si>
  <si>
    <t>3.-04.6</t>
  </si>
  <si>
    <t>ZATRPAVANJE ROVA KANALIZACIJE</t>
  </si>
  <si>
    <t>Zatrpavanje rova kanalizacije pijeskom ili zemljom iz iskopa. Pijesak se koristi za zatrpavanje rova do razine posteljice kako bi se osigurala bočna stabilnost ruba kolničke konstrukcije. Ostatak rova u zelenom pojasu se ispunjava zemljom iz iskopa. 
Zatrpavanje kanalizacijskog rova smije započeti nakon što izvođač radova predoči dokaze uporabljivosti materijala i elemenata, potvrdu ovlaštenog tijela o vodonepropusnosti i kada nadzorni inženjer preuzme cijevi. Rad obuhvaća dobavu pijeska, razastiranje i planiranje materijala u slojevima, sabijanje laganim sredstvima za sabijanje tla ili ručno nabijačima. Traženi modul stišljivosti Ms i stupanj zbijenosti Sz za kanalizaciju u cesti vrijedi OTU-2-09</t>
  </si>
  <si>
    <t>Zatrpavanje rova pijeskom  (oko cijevi i min. 30 cm iznad cijevi)</t>
  </si>
  <si>
    <t xml:space="preserve">Zatrpavanje rova zemljanim materijalom </t>
  </si>
  <si>
    <t>Rad se mjeri i obračunava po kubičnom metru ugrađenog materijala.</t>
  </si>
  <si>
    <t>OBLOGA DNA I POKOSA JARKA BETONOM - MONOLITNO</t>
  </si>
  <si>
    <t>Rad se mjeri i obračunava po kvadratnom metru izvedene obloge dna i pokosa jaraka</t>
  </si>
  <si>
    <t>Obloga dna i pokosa jaraka</t>
  </si>
  <si>
    <t>ŽABLJI POKLOPAC</t>
  </si>
  <si>
    <t>Nabava, doprema i ugradnja žabljih poklopaca na izljevu kanalizacije. U cijenu uračunati sav potreban materijal i rad do potpunog dovršetka ugradnje.</t>
  </si>
  <si>
    <t>Rad se mjeri i obračunava po komadu ugrađenog poklopca</t>
  </si>
  <si>
    <t>3.4.</t>
  </si>
  <si>
    <t>3.5.</t>
  </si>
  <si>
    <t>3.6.</t>
  </si>
  <si>
    <t>3.7.</t>
  </si>
  <si>
    <t>3.8.</t>
  </si>
  <si>
    <t>3.9.</t>
  </si>
  <si>
    <t>3.10.</t>
  </si>
  <si>
    <t>3.11.</t>
  </si>
  <si>
    <t>3.14.</t>
  </si>
  <si>
    <t>3.15.</t>
  </si>
  <si>
    <t>3.16.</t>
  </si>
  <si>
    <t>3.17.</t>
  </si>
  <si>
    <t>Zaštita i/ili izmještanje postojeće kanalizacije na području predmetnog zahvata nakon što se utvrdi točan položaj instalacija. Točan položaj instalacija potrebno je odrediti prije započinjanja radova na izvođenju predmetnog zahvata. Zaštitu infrastrukture izvesti sukladno zahtjevu nadležne tvrtke koja upravlja predmetnom infrastrukturom. Rad obuhvaća sav potreban rad, materijal, izradu potrebnih elaborata i ishođenje suglanosti.</t>
  </si>
  <si>
    <t>5.2.2.</t>
  </si>
  <si>
    <t>5.2.3.</t>
  </si>
  <si>
    <t>5.7.2.</t>
  </si>
  <si>
    <t>Izrada nosivog sloja od asfaltbetona AC 16 base 50/70 AG6 M2-E debljine 6 cm na cesti, parkiralištima</t>
  </si>
  <si>
    <r>
      <t>m</t>
    </r>
    <r>
      <rPr>
        <vertAlign val="superscript"/>
        <sz val="8"/>
        <rFont val="Arial"/>
        <family val="2"/>
      </rPr>
      <t>2</t>
    </r>
  </si>
  <si>
    <t>Po komadu poklopca za cijev PEHD Ø400</t>
  </si>
  <si>
    <t>1.4.5.</t>
  </si>
  <si>
    <t xml:space="preserve">Prilagođavanje postojećih poklopaca novoj niveleti komunalnih i ostalih instalacija. Ova stavka obuhvaća slijedeće radove: Uklanjanje postojećih poklopaca sa okvirom, popravak oštećenih dijelova okna, betoniranje i ugradnju postojećeg poklopca sa okvirom na kotu određenu projektom. U stavci predvidjeti i izvedbu pokrovne AB ploče dimenzija cca 100x100cm, tj. oplatu, armaturu (180kg/m³), beton C25/30 prosječne debljine 20cm.                </t>
  </si>
  <si>
    <t xml:space="preserve">kom </t>
  </si>
  <si>
    <t>1.4.6.</t>
  </si>
  <si>
    <t>IZGRADNJA CESTE OD KRUŽNOG TOKA DO ULICE M.PIJADE, TE U PRODUŽETKU IZGRADNJA CESTE I PARKIRALIŠTA JUGOISTOČNO OD BAZENA U KNEŽEVIM VINOGRADIMA</t>
  </si>
  <si>
    <t>IZGRADNJA CESTE OD KRUŽNOG TOKA DO ULICE M. PIJADE, TE U PRODUŽETKU IZGRADNJA CESTE I PARKIRALIŠTA JUGOISTOČNO OD BAZENA U KNEŽEVIM VINOGRADIMA</t>
  </si>
  <si>
    <t>GP 48-1/2012-2016</t>
  </si>
  <si>
    <t>rujan 2016. godine</t>
  </si>
  <si>
    <t>9-01.1</t>
  </si>
  <si>
    <t>Prometni se znakovi opasnosti (oblika istostraničnoga trokuta) postavljaju na stupove kružna presjeka ili na pocinčani FeZn stup semafora Ø60,3 mm. Dimenzije znakova određene su Pravilnikom o prometnim znakovima, signalizaciji i opremi na cestama (N.N. 33/05, 64/05 i 155/05) i HR normama.
Rad obuhvaća nabavu, prijevoz i postavljanje prometnoga znaka sa stupom i temeljem ili nosačem za stup semafora. Obračunava se prema broju postavljenih znakova određenih dimenzija, uključujući stupove, sva oprema i pribor za pričvrščivanje prometnih znakova i temelje s nosivom konstrukcijom.</t>
  </si>
  <si>
    <t>PROMETNI ZNAKOVI OPASNOSTI</t>
  </si>
  <si>
    <t>5.2.4.</t>
  </si>
  <si>
    <t>5.2.5.</t>
  </si>
  <si>
    <t>5.2.6.</t>
  </si>
  <si>
    <t>5.2.7.</t>
  </si>
  <si>
    <t>ZNAKOVI OBAVIJESTI ZA VOĐENJE PROMETA</t>
  </si>
  <si>
    <t>Znak  D05</t>
  </si>
  <si>
    <t>5.6.1.</t>
  </si>
  <si>
    <t>5.6.2.</t>
  </si>
  <si>
    <t>5.6.3.</t>
  </si>
  <si>
    <t>Zaustavna crta (puna); š=10 cm; bijela</t>
  </si>
  <si>
    <t>Zaustavna crta (isprekidana); š=10 cm; bijela</t>
  </si>
  <si>
    <t>5.8.</t>
  </si>
  <si>
    <t>5.8.1.</t>
  </si>
  <si>
    <t>5.8.2.</t>
  </si>
  <si>
    <t>Označavanje polje za usmjeravanje prometa (H27), bijela</t>
  </si>
  <si>
    <t>m2</t>
  </si>
  <si>
    <t>5.8.3.</t>
  </si>
  <si>
    <t>5.8.4.</t>
  </si>
  <si>
    <t>Označavanje pješačkog prijelaza (H18), bijela</t>
  </si>
  <si>
    <t>5.8.5.</t>
  </si>
  <si>
    <t>Označavanje prednosti prolaza (H50), bijela</t>
  </si>
  <si>
    <t>5.9.</t>
  </si>
  <si>
    <t>OSTALA PROMETNA OPREMA</t>
  </si>
  <si>
    <t>9-07</t>
  </si>
  <si>
    <t>Rad obuhvaća nabavu, dopremu i ugradnju projektirane prometne opreme.</t>
  </si>
  <si>
    <t>5.9.1.</t>
  </si>
  <si>
    <t>5.9.2.</t>
  </si>
  <si>
    <t>Znak K06, 30x100cm</t>
  </si>
  <si>
    <t>Znak K14, 50x50cm</t>
  </si>
  <si>
    <t>5.10.</t>
  </si>
  <si>
    <t>9-08</t>
  </si>
  <si>
    <t>TURISTIČKA I OSTALA SIGNALIZACIJA</t>
  </si>
  <si>
    <t>Rad obuhvaća nabavu, dopremu i ugradnju projektirane prometne signalizacije.</t>
  </si>
  <si>
    <t>Znak T24, 100x30cm</t>
  </si>
  <si>
    <t>Prometni znakovi obavijesti za vođenje prometa su oblika kvadrata ili pravokutnika, a postavljaju na stupove kvadratna ili kružna presjeka s ili bez kosnika ovisno o površini ili na konzolu semafora. Prometni znakovi većih dimenzija (≥ 2 m² ) postavljaju se pomoću montažnih elemenata na AL "I" nosače. Rad obuhvaća nabavu, prijevoz i postavljanje prometnoga znaka sa stupovima i temeljima. Obračunava se prema broju postavljenih znakova određenih dimenzija, uključujući stupove, sva oprema i pribor za pričvrščivanje prometnih znakova i temelje s nosivom konstrukcijom.                                                                               Prometni znakovi koji se postavljaju na konzole semafora ili portale postavljaju se s uporabom dizalice.</t>
  </si>
  <si>
    <t>visina slova h=14,0 (10,5) cm</t>
  </si>
  <si>
    <t>Broj stupova i kosnika određen je prema površini prometnog znaka i iznosi:</t>
  </si>
  <si>
    <t>• do   8m²   – 2 nosača IP Al 180 mm,</t>
  </si>
  <si>
    <t>• od   8m² do 15m²  – 3 nosača IP Al 180 mm, ili 2 nosača IP Al 240 mm,</t>
  </si>
  <si>
    <t xml:space="preserve">• od 15m² do 21m² – 3 nosača IP Al 240 mm, </t>
  </si>
  <si>
    <t>• veći od 21m²   – 4 nosača IP Al 240 mm.</t>
  </si>
  <si>
    <t>Znak  B01, trokut; 90x90x90 cm</t>
  </si>
  <si>
    <t>Znak  B31(30), krug; Ø60 cm</t>
  </si>
  <si>
    <t>Znak  B31(50), krug; Ø60 cm</t>
  </si>
  <si>
    <t>Znak  B32, krug; Ø60 cm</t>
  </si>
  <si>
    <t>Znak  B59, krug; Ø60 cm</t>
  </si>
  <si>
    <t>Znak  B62, krug; Ø60 cm</t>
  </si>
  <si>
    <t>Znak  C02, kvadrat, 60x60 cm</t>
  </si>
  <si>
    <t>Znak  C11, krug, Ø60 cm</t>
  </si>
  <si>
    <t>Znak  C21, kvadrat, 60x60 cm</t>
  </si>
  <si>
    <t>Znak  C22, kvadrat, 60x60 cm</t>
  </si>
  <si>
    <t>Znak  C35, kvadrat, 60x60 cm</t>
  </si>
  <si>
    <t>Znak  A14, trokut; 60x60x60 cm</t>
  </si>
  <si>
    <t>4.5.</t>
  </si>
  <si>
    <t>BETONSKA GALANTERIJA</t>
  </si>
  <si>
    <t>4.5.1.</t>
  </si>
  <si>
    <t>Nabava, doprema i ugradnja taktilnih ploča užljebljene strukture za označavanje hodnih linija slijepih i slabovidnih osoba koje se postavljaju na pješačkim prijelazima, dimenzija 40x40x8cm; obrada površine glatka; boja terakota ili prema zahtjevu Investitora. Taktilne ploče se postavljaju prema detaljima danim u projektu, odnosno prema PRAVILNIKU O OSIGURANJU PRISTUPAČNOSTI GRAĐEVINA OSOBAMA S INVALIDITETOM I SMANJENE POKRETLJIVOSTI (NN 78/13).  Betonska galanterija mora imati dvoslojnu obradu i zadovoljavati sve uvjete prema  HRN B.B8:015 -  otpornost na habanje i HRN U.M1.016 - otpornost na smrzavanje, DIN 18501 - postojanost na mraz i otpornost na soli.</t>
  </si>
  <si>
    <t>Cijena obuhvaća sav potreban rad i materijal do potpunog dovršenja stavke.</t>
  </si>
  <si>
    <t>Obračun po m2 izvedene površine - boja terakota ili prema zahtjevu Investitora</t>
  </si>
  <si>
    <t>Nabava, doprema i ugradnja taktilnih ploča čepaste strukture za označavanje pješačkih prijelaza, dimenzija 40x40x8cm; obrada površine glatka; boja terakota ili prema zahtjevu Investitora. Taktilne ploče se postavljaju prema detaljima danim u projektu, odnosno prema PRAVILNIKU O OSIGURANJU PRISTUPAČNOSTI GRAĐEVINA OSOBAMA S INVALIDITETOM I SMANJENE POKRETLJIVOSTI (NN 78/13). Betonska galanterija mora imati dvoslojnu obradu i zadovoljavati sve uvjete prema  HRN B.B8:015 -  otpornost na habanje i HRN U.M1.016 - otpornost na smrzavanje, DIN 18501 - postojanost na mraz i otpornost na soli.</t>
  </si>
  <si>
    <t>4.5.2.</t>
  </si>
  <si>
    <t>Izrada habajućeg sloja od asfaltbetona AC 11 surf 50/70 AG1 M2-E debljine 4 cm na cesti, parkiralištima</t>
  </si>
  <si>
    <t>ŠPRICANJE BITUMENSKOM EMULZIJOM</t>
  </si>
  <si>
    <t>Špricanje kolnika bitumenskom emulzijom prije nanošenja izravnavajućeg odnosno nosivog sloja u količini od 0.3 kg/m2, na spojevima sa sporednim cestama i uklapanjima. U cijenu ulazi čišćenje kolnika, nabava i doprema emulzije te sve radnje potrebne za dovršetak radova.</t>
  </si>
  <si>
    <t>Po kvadratnom metru očišćene i premazane površine.</t>
  </si>
  <si>
    <t>4.4.</t>
  </si>
  <si>
    <t>4.6.</t>
  </si>
  <si>
    <t>Izrada nosivog sloja kamena debljine min.40 cm (cesta, parkirališta)</t>
  </si>
  <si>
    <t>Izrada nosivog sloja kamena debljine min.30 cm (otresnica)</t>
  </si>
  <si>
    <t>Izrada nosivog sloja kamena debljine min.25 cm (staza)</t>
  </si>
  <si>
    <t>5-02</t>
  </si>
  <si>
    <t>NOSIVI SLOJ OD ZRNATOG KAMENOG MATERIJALA STABILIZIRANOG HIDRAULIČNIM VEZIVOM</t>
  </si>
  <si>
    <t xml:space="preserve">Izrada nosivog sloja od cementom stabiliziranog šljunkana mjestima uklapanja postojećih pješačkih staza. Rad obuhvaća dobavu i ugradnju cementne stabilizacije. Ugrađeni sloj mora zadovoljavati kriterij nosivosti od b28 =2,5-6,0 MN/m2. </t>
  </si>
  <si>
    <t>Obračun radova po kubičnom metru urađenog nosivog sloja.</t>
  </si>
  <si>
    <t>nosivi sloj od cementom stabiliziranog šljunka ispod novoprojektiranih pješačkih i biciklističkih staza, debljine sloja od 12cm</t>
  </si>
  <si>
    <t>Izrada izravnavajućeg nosivog sloja od asfaltbetona AC 16 base 50/70 AG6 M2-E debljine 3-6 cm  na uklapanju u postojeći kolnik, a u svrhu popravke poprečnih i uzdužnih nagiba te uklapanja u novu niveletu.</t>
  </si>
  <si>
    <t>t</t>
  </si>
  <si>
    <t>Izrada nosivog sloja od asfaltbetona AC 16 base 50/70 AG6 M2-E debljine 6 cm na priključcima sporednih ulica</t>
  </si>
  <si>
    <t>GLODANJE ASFALTNIH SLOJEVA</t>
  </si>
  <si>
    <t xml:space="preserve">Glodanje asfaltnih slojeva postojećeg kolnika debljine 10 cm, s utovarom i prijevozom na mjesto oporabe ili zbrinjavanja. </t>
  </si>
  <si>
    <t>Rad se mjeri u kvadratnim metrima.</t>
  </si>
  <si>
    <t>Glodanje asfaltnih slojeva 10cm</t>
  </si>
  <si>
    <t>4.3.1.</t>
  </si>
  <si>
    <t>4.3.2.</t>
  </si>
  <si>
    <t>4.3.3.</t>
  </si>
  <si>
    <t>4.5.3.</t>
  </si>
  <si>
    <t>4.7.</t>
  </si>
  <si>
    <t>4.7.1.</t>
  </si>
  <si>
    <t>4.7.2.</t>
  </si>
  <si>
    <t>Rad se mjeri po dužnom metru izvedenog rigola</t>
  </si>
  <si>
    <t>Ugradnja rubnjaka dimenzija 8x20x100 cm</t>
  </si>
  <si>
    <t>Rad obuhvaća iskop, profiliranje rova za cijevi, utovar i odvoz viška materijala na odlagalište koje osigurava Izvoditelj, deponiranje i uređenje odlagališta te nabavu i izvedbu kamene i pješčane podloge ispod cijevi i temelja, nabavu, dobavu  i ugradnju PEHD cijevi DN600, nabavu, dobavu, ugradnju i zbijanje pijeska u potrebnim slojevima sve do razine posteljice kolničke konstrukcije;  prema detaljima danim u projektu.</t>
  </si>
  <si>
    <t>Obračun se vrši po m' ugrađene PEHD cijevi DN600.</t>
  </si>
  <si>
    <t>Radovi se mjere i obračunavaju po kubičnom metru izvedenih temelja i čeonih zidova</t>
  </si>
  <si>
    <t>PEHD SN8 korugirane cijevi Ø 315 mm - kanalizacija</t>
  </si>
  <si>
    <t>3-04.2</t>
  </si>
  <si>
    <t>Izrada podložnog sloja od pijeska debljine 10 cm. Podložni sloj izvesti na cijeloj širini dna rova koji mora biti isplaniran i sabijen prema nagibima, mjerama i zahtjevima iz projekta. Stavkom je obuhvaćena izrada posteljice s potrebnom sanacijom dna iskopa, nabava pijeska za podložni sloj i ostalog pomoćnog materijala (podlošci, jahači, drugi umeci i sl.), utovar, prijevoz i prijenos, istovar, ugradnja, razastiranje i zbijanje, te sav pomoćni pribor, materijal i rad koji se koristi za osiguranje položaja cijevi. Izvedba, kontrola kakvoće i obračun prema OTU 3-04.2 i 3-04.2.1.</t>
  </si>
  <si>
    <t>IZRADA PODLOŽNOG SLOJA KANALIZACIJSKIH CIJEVI</t>
  </si>
  <si>
    <t>IZRADA PODLOŽNOG SLOJA PIJESKA</t>
  </si>
  <si>
    <t>Rad se mjeri i obračunava po kubičnom metru stvarno izvršenog podložnog sloja.</t>
  </si>
  <si>
    <t>3.18.</t>
  </si>
  <si>
    <t>3.19.</t>
  </si>
  <si>
    <t>3.19.1.</t>
  </si>
  <si>
    <t>3.19.2.</t>
  </si>
  <si>
    <t>3.20.</t>
  </si>
  <si>
    <t>1.5.</t>
  </si>
  <si>
    <t xml:space="preserve">Po komadu izvršenog zaštitnog arheološkog istraživanja </t>
  </si>
  <si>
    <t>ZAŠTITNO ARHEOLOŠKO ISTRAŽIVANJE</t>
  </si>
  <si>
    <t>Stavka obuhvaća sve potrebne radove sukladno dostavljenoj ponudi od Muzeja Slavonije Osijek (ponuda br. 21, Ur.broj:453/2016, Osijek, 28.listopad 2016.) za zaštitno arheološko istraživanje na lokalitetu.</t>
  </si>
  <si>
    <t>1.4.7.</t>
  </si>
  <si>
    <t>Zaštita i/ili izmještanje postojećih elektroinstalacija na području predmetnog zahvata nakon što se utvrdi točan položaj instalacija. Točan položaj instalacija potrebno je odrediti prije započinjanja radova na izvođenju predmetnog zahvata. Zaštitu elektroinstalacija, izmještanje elektroinstalacija i priključaka, izvesti sukladno zahtjevu nadležne tvrtke koja upravlja predmetnom infrastrukturom. Rad obuhvaća sav potreban rad, materijal, izradu potrebnih elaborata i ishođenje suglanosti.</t>
  </si>
  <si>
    <t>Zaštita i/ili izmještanje postojeće EK infrastrukture na području predmetnog zahvata nakon što se utvrdi točan položaj instalacija. Točan položaj instalacija potrebno je odrediti prije započinjanja radova na izvođenju predmetnog zahvata. Zaštitu EK infrastrukture, izmještanje EK infrastrukture i priključaka, izvesti sukladno zahtjevu nadležne tvrtke koja upravlja predmetnom infrastrukturom. Rad obuhvaća sav potreban rad, materijal, izradu potrebnih elaborata i ishođenje suglanosti.</t>
  </si>
  <si>
    <t xml:space="preserve">Zamjena poklopaca postojećih okana različitih komunalnih i ostalih instalacija na trasi kolnika, poklopcima nosivosti nazivnog opterećenja 400kN. Ova stavka obuhvaća slijedeće radove: Uklanjanje postojećih poklopaca sa okvirom, popravak oštećenih dijelova okna, betoniranje i ugradnju novog poklopca na kotu određenu projektom. U stavci predvidjeti i izvedbu pokrovne AB ploče dimenzija cca.100x100cm, tj. oplatu, armaturu (180kg/m³), beton C25/30 prosječne debljine 20cm.                
Poklopac (HRN EN 124) od lijevanog željeza, okrugli, sa elementima za zakračunavanje. Na betonski okvir postaviti dosjed od lijevanog željeza sa uloškom protiv lupanja.
</t>
  </si>
  <si>
    <t>5.9.3.</t>
  </si>
  <si>
    <t>5.9.4.</t>
  </si>
  <si>
    <t>Znak K15, 25x100cm</t>
  </si>
  <si>
    <t>Znak K16, 25x100cm</t>
  </si>
  <si>
    <t>5.9.5.</t>
  </si>
  <si>
    <t>Zaštitna jednostrana ograda</t>
  </si>
  <si>
    <t>IZVEDBA ČEONIH ZIDOVA NA IZLJEVU KANALIZACIJE</t>
  </si>
  <si>
    <t xml:space="preserve">Izrada temelja i čeonog zida izljeva cestovne kanalizacije. Zid je debljine d=25cm sa temeljnom stopom od d=60cm.
Rad obuhvaća iskop zemlje za izvedbu temelja, nabavu, transport i ugradnju šljunka, betona i armature. Podložni sloj šljunka debljine je 10cm, beton je klase C 30/37 za izvedbu zidova u dvostranoj bočnoj oplati vibriranjem, armiranje se vrši armaturom B500B, Q-335 i Q-503. Stavkom je obuhvaćena i njega betona u periodu očvršćivanja, kao i sav potreban rad i materijal do potpunog dovršenja armirano-betonskih čeonih zidova. </t>
  </si>
  <si>
    <t xml:space="preserve">SEPARATOR LAKIH TEKUĆINA S MIMOTOKOM </t>
  </si>
  <si>
    <t>Dobava i ugradnja koalescentnih separatora lakih tekućina s mimotokom i integriranom taložnicom. Separator mora biti konstruiran, izrađen i testiran prema HRN EN 858. Separator mora imati učinkovitosti izdvajanja lakih tekućina klase I - lakih tekućina u izlaznoj vodi do 5mg/l.</t>
  </si>
  <si>
    <t>Po komadu ugrađenog i preuzetog separatora s mimotokom Qkrit/Q=15/75 l/s</t>
  </si>
  <si>
    <t>Po komadu ugrađenog i preuzetog separatora s mimotokom Qkrit/Q=6/60 l/s</t>
  </si>
  <si>
    <t>1.3.4.</t>
  </si>
  <si>
    <t>Vađenje i demontiranje prometnih znakova.</t>
  </si>
  <si>
    <t>Rušenje postojeće kolničke konstrukcije u prosječnoj debljini od 40cm; uključujući sva strojna zasijecanja postojećeg asfalta pri iskopu. Stavkom je obuhvaćeno i rušenje rubnih elemenata kolnika.</t>
  </si>
  <si>
    <t xml:space="preserve">Rušenje postojećeg cijevnog propusta i prilaza koji se nalazi na spoju na kružni tok uključujući čeone AB zidove i temelje (sukladno posebnim uvjetima Hrvatskih cesta d.o.o.). Rad obuhvaća uklanjanje asfalta, strojni iskop kamena i zemlje do kote cijevi propusta, ručni iskop zemlje oko cijevi ili propusta, razbijanje AB čeonih zidova, vađenje cijevi te profiliranje iskopa u zemljanom materijalu kako bi se osigurao kontinuitet tečenja (dolaznog jarka). Stavka uključuje utovar i odvoz na odlagalište deponiranje i uređenje deponije (Zbijenost na razini posteljice MS=35kN/m2). </t>
  </si>
  <si>
    <t>Rušenje dijelova postojeće bankine od betonske galanterije na uklapanju u postojeći kružni tok. Galanteriju privremeno deponirati na gradilištu za naknadnu ugradnju.</t>
  </si>
  <si>
    <t>Izmiještanje postojeće ograde</t>
  </si>
  <si>
    <t>Rušenje postojećih rubnjaka</t>
  </si>
  <si>
    <t>Strojno zasijecanje asfalta</t>
  </si>
  <si>
    <t xml:space="preserve">Izmještanje turističke signalizacije i reklama, za koju nije moguće utvrditi vlasnika. </t>
  </si>
  <si>
    <t>1.3.5.</t>
  </si>
  <si>
    <t>1.3.6.</t>
  </si>
  <si>
    <t>1.3.7.</t>
  </si>
  <si>
    <t>1.3.8.</t>
  </si>
  <si>
    <t>1.3.9.</t>
  </si>
  <si>
    <t>1.3.10.</t>
  </si>
  <si>
    <t>1.4.8.</t>
  </si>
  <si>
    <t>1.4.9.</t>
  </si>
  <si>
    <t>Izmještanje postojećih betonskih stupova javne rasvjete i NN mreže, s temeljima. Stupove izmjestiti u neposrednu blizinu u skladu s uputama vlasnika instalacija.</t>
  </si>
  <si>
    <t>2.14.</t>
  </si>
  <si>
    <t>2-16.2</t>
  </si>
  <si>
    <t>IZRADA BANKINA OD HUMUZIRANOG MATERIJALA</t>
  </si>
  <si>
    <t>Nabava, dobava, razastiranje, planiranje i zbijanje  sloja nesortiranog zrnatog kamenog materijala bankine širine 100 cm, debljine 12cm u zbijenom stanju. Stavka obuhvaća nabavu, dobavu i prijevoz materijala, te potrebno razastiranje, ravnanje i zbijanje.</t>
  </si>
  <si>
    <t>Nabava, dobava, razastiranje, planiranje i zbijanje  sloja humuzirane bankine širine 100 cm, debljine 12cm u zbijenom stanju. Stavka obuhvaća nabavu, dobavu i prijevoz materijala, te potrebno razastiranje, ravnanje i zbijanje.</t>
  </si>
  <si>
    <t>3.11.1.</t>
  </si>
  <si>
    <t>3.11.2.</t>
  </si>
  <si>
    <t>3.11.3.</t>
  </si>
  <si>
    <t>3.13.1.</t>
  </si>
  <si>
    <t>3.13.2.</t>
  </si>
  <si>
    <t>3.16.1.</t>
  </si>
  <si>
    <t>3.16.2.</t>
  </si>
  <si>
    <t>3.20.1.</t>
  </si>
  <si>
    <t>3.20.2.</t>
  </si>
  <si>
    <t>3.20.3.</t>
  </si>
  <si>
    <t>3.21.</t>
  </si>
  <si>
    <t>Rušenje dijelova betonskih i AB konstrukcija, čeonih zidova, temelja i sl. uključivo s temeljima uz utovar i odvoz na odlagalište, uključujući deponiranje i uređenje odlagališta.</t>
  </si>
  <si>
    <t xml:space="preserve">Rušenje nosive konstrukcije postojeće pješačke staze na mjestima uklapanja na novoprojektirani kolnik u prosječnoj debljini od 25cm; uključujući sva strojna zasijecanja asfalta ili betona pri rušenju. </t>
  </si>
  <si>
    <t>1.3.11.</t>
  </si>
  <si>
    <t>1.3.12.</t>
  </si>
  <si>
    <t>Rušenje postojećeg AB okna dubine cca. 2,0m. Rad obuhvaća razbijanje AB zidova i dna okna.</t>
  </si>
  <si>
    <t>Izmještanje postojećih ormarića s opremom i uređajima raznih komunalnih instalacija prema potrebi zbog smještaja novoprojektiranih elemenata poprečnog presjeka (kolnika, pješačke staze, rubnjaka i sl.). Ormariće izmjestiti u zeleni pojas u neposrednoj blizini uz odobrenje Nadzornog inženjera. Stavkom su obuhvaćeni svi građevinski i elektrotehnički radovi do potpunog izmještaja ormarića</t>
  </si>
  <si>
    <t>Rušenje postojećih kontrolnih okana s opremom i uređajima raznih komunalnih instalacija i njihovo izmještanje u novoizvedena okna u neposrednoj blizini. Rad obuhvaća izvedbu novih AB okana ili postavljanje montažnih predgotovljenih okana te sve građevinske, elektrotehničke i motažerske radove do dovršenja izmještanja. Nova okna postaviti u zeleni pojas u neposrednoj blizini postojećih, uz odobrenje Nadzornog inženjera.</t>
  </si>
  <si>
    <t>Izmještanje postojećih nadzemnih hidranata sukladno posebnim uvjetima. Hidrante izmjestiti u neposrednu blizinu (zeleni pojas) u skladu s uputama vlasnika. U cijenu stavke uključen je iskop, prespajanje i izmještanje instalacija, fazonski komadi, zatrpavanje pijeskom, traka upozorenja, odvoz viška materijala, nabijanje slojeva pijeska u slojevima od max 30 cm.</t>
  </si>
  <si>
    <t>Popravak postojećih slivnika i izdizanje rešetke. Rad obuhvaća uklanjanje postojećih rešetki, popravak oštećenih dijelova slivnika, betoniranje vijenca te ponovno ugradnju rešetke na kotu određenu projektom.</t>
  </si>
  <si>
    <t>1.4.10.</t>
  </si>
  <si>
    <t>1.4.11.</t>
  </si>
  <si>
    <t>1.4.12.</t>
  </si>
  <si>
    <t>1.4.13.</t>
  </si>
  <si>
    <t>Izvedba visinskog uklapanja poklopaca sa okvirom postojećih zdenaca različitih komunalnih instalacija koji se nalaze u području zahvata. Rad obuhvaća uklanjanje postojećih poklopaca sa okvirom, popravak oštećenih dijelova okna, betoniranje i ponovnu ugradnju poklopca na kotu određenu projektom.</t>
  </si>
  <si>
    <t>Visinska prilagodba (uklapanje) vodovodnih kapa iznad zatvarača</t>
  </si>
  <si>
    <t>Zamjena poklopaca nedostatne nosivosti (nad postojećim zdencima) novim poklopcima odgovarajuće nosivosti prema posebnim uvjetima vlasnika pojedinih instalacija.</t>
  </si>
  <si>
    <t>Ugradnja poklopca nosivosti 50kN na okno u pješačkim površinama</t>
  </si>
  <si>
    <t>Ugradnja poklopca nosivosti 250kN na okno u kolniku</t>
  </si>
  <si>
    <t>Ručni iskop rova za iznalaženje postojećih instalacija</t>
  </si>
  <si>
    <t>1.4.14.</t>
  </si>
  <si>
    <t>1.4.15.</t>
  </si>
  <si>
    <t>1.4.15.1.</t>
  </si>
  <si>
    <t>1.4.15.2.</t>
  </si>
  <si>
    <t>1.4.15.3.</t>
  </si>
  <si>
    <t>1.4.16.</t>
  </si>
  <si>
    <t>1.4.17.</t>
  </si>
  <si>
    <r>
      <t xml:space="preserve">CESTOVNI PROPUST - PEHD CIJEV </t>
    </r>
    <r>
      <rPr>
        <b/>
        <sz val="8.8000000000000007"/>
        <rFont val="Arial"/>
        <family val="2"/>
        <charset val="238"/>
      </rPr>
      <t xml:space="preserve">DN600mm </t>
    </r>
  </si>
  <si>
    <t>IZVEDBA ČEONIH ZIDOVA PROPUSTA ZA PEHD CIJEV DN600</t>
  </si>
  <si>
    <t>Izrada betonskih čeonih zidova s temeljima na uljevima i izljevima cijevnog propusta od PEHD cijevi DN600. Izrada obuhvaća iskope za temelje čeonih zidova, betoniranje istih betonom C 30/37 u dvostranoj bočnoj oplati, armiranje istih čelikom B500b(cca 80kg/m3), te njegu betona. Debljina tijela propusta iznosi min. 20cm, a temelja 40cm.
Rad obuhvaća iskop zemlje za izvedbu temelja, dobavu i ugradnju šljunčane podloge, nabavu, dobavu, ugradnju i njegu betona, armature, izradu oplate i armature, te sve potrebne i ostale radove za dovršenje propusta prema  mjerama iz projekta.</t>
  </si>
  <si>
    <t xml:space="preserve">Izrada zaštite dna i pokosa jaraka  betonskom oblogom. Zaštita se izvodi na izljevu oborinske kanalizacije i kod projektiranih cijevnih propusta. Obloga se izvodi monolitno betonom klase C30/37 debljine 15cm, na podlozi od šljunka debljine 15cm. Ova stavka obuhvaća nabavu, transport i ugradnju šljunčane podloge, oplate, armature Q-196 i betona. Cijenom obuhvatiti sav potreban rad i materijal do potpunog dovršenja betonskih obloga. </t>
  </si>
  <si>
    <r>
      <t xml:space="preserve">CESTOVNI PROPUST - ČELIČNA CIJEV </t>
    </r>
    <r>
      <rPr>
        <b/>
        <sz val="8.8000000000000007"/>
        <rFont val="Arial"/>
        <family val="2"/>
        <charset val="238"/>
      </rPr>
      <t>D=1600mm</t>
    </r>
  </si>
  <si>
    <t>Rad obuhvaća iskop, profiliranje rova za cijevi, utovar i odvoz viška materijala na odlagalište koje osigurava Izvoditelj, deponiranje i uređenje odlagališta te nabavu i izvedbu kamene i pješčane podloge ispod cijevi i temelja, nabavu, dobavu  i ugradnju čelične cijevi D=1600, debljine lima 2,50mm, umatanje u geotekstil, polaganje geomembrane,  nabavu, dobavu, ugradnju i zbijanje pijeska u potrebnim slojevima sve do razine posteljice kolničke konstrukcije;  prema detaljima danim u projektu.</t>
  </si>
  <si>
    <t>Obračun se vrši po m' ugrađene čelične cijevi D=1600.</t>
  </si>
  <si>
    <r>
      <t xml:space="preserve">Izrada betonskih čeonih zidova s temeljima na uljevima i izljevima cijevnog propusta od čelične cijevi </t>
    </r>
    <r>
      <rPr>
        <sz val="8"/>
        <rFont val="Calibri"/>
        <family val="2"/>
        <charset val="238"/>
      </rPr>
      <t>D=</t>
    </r>
    <r>
      <rPr>
        <sz val="8"/>
        <rFont val="Arial"/>
        <family val="2"/>
        <charset val="238"/>
      </rPr>
      <t>1600. Izrada obuhvaća iskope za temelje čeonih zidova, betoniranje istih betonom C 30/37 u dvostranoj bočnoj oplati, armiranje istih čelikom B500b(cca 80kg/m3), te njegu betona. 
Rad obuhvaća iskop zemlje za izvedbu temelja, dobavu i ugradnju šljunčane podloge, nabavu, dobavu, ugradnju i njegu betona, armature, izradu oplate i armature, te sve potrebne i ostale radove za dovršenje propusta prema  mjerama iz projekta.</t>
    </r>
  </si>
  <si>
    <r>
      <t>IZVEDBA ČEONIH ZIDOVA PROPUSTA ČELIČNU CIJEV D=16</t>
    </r>
    <r>
      <rPr>
        <b/>
        <sz val="8.8000000000000007"/>
        <rFont val="Arial"/>
        <family val="2"/>
        <charset val="238"/>
      </rPr>
      <t>00</t>
    </r>
  </si>
</sst>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 _k_n_-;\-* #,##0.00\ _k_n_-;_-* &quot;-&quot;??\ _k_n_-;_-@_-"/>
    <numFmt numFmtId="164" formatCode="_(* #,##0.00_);_(* \(#,##0.00\);_(* &quot;-&quot;??_);_(@_)"/>
    <numFmt numFmtId="165" formatCode="#,##0.00;#,##0.00;&quot;&quot;"/>
    <numFmt numFmtId="166" formatCode="#,##0.00;[Red]#,##0.00"/>
    <numFmt numFmtId="167" formatCode="#,##0.00\ &quot;kn&quot;"/>
    <numFmt numFmtId="168" formatCode="#,##0.00_ ;\-#,##0.00,"/>
    <numFmt numFmtId="169" formatCode="#,##0.0\ &quot;kn&quot;"/>
    <numFmt numFmtId="170" formatCode="\$#,##0\ ;&quot;($&quot;#,##0\)"/>
    <numFmt numFmtId="171" formatCode="#,##0.0"/>
  </numFmts>
  <fonts count="90">
    <font>
      <sz val="12"/>
      <name val="HRHelvetica"/>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2"/>
      <name val="HRHelvetica"/>
    </font>
    <font>
      <sz val="8"/>
      <name val="Arial"/>
      <family val="2"/>
    </font>
    <font>
      <sz val="8"/>
      <name val="Arial CE"/>
      <family val="2"/>
      <charset val="238"/>
    </font>
    <font>
      <sz val="8"/>
      <name val="Arial"/>
      <family val="2"/>
      <charset val="238"/>
    </font>
    <font>
      <sz val="8"/>
      <name val="HRHelvetica"/>
    </font>
    <font>
      <sz val="8"/>
      <name val="Arial CE"/>
      <charset val="238"/>
    </font>
    <font>
      <sz val="7"/>
      <name val="Arial"/>
      <family val="2"/>
      <charset val="238"/>
    </font>
    <font>
      <b/>
      <sz val="7"/>
      <name val="Arial"/>
      <family val="2"/>
      <charset val="238"/>
    </font>
    <font>
      <b/>
      <sz val="8"/>
      <name val="Arial"/>
      <family val="2"/>
      <charset val="238"/>
    </font>
    <font>
      <sz val="10"/>
      <name val="Arial"/>
      <family val="2"/>
      <charset val="238"/>
    </font>
    <font>
      <vertAlign val="superscript"/>
      <sz val="8"/>
      <name val="Arial CE"/>
      <charset val="238"/>
    </font>
    <font>
      <u/>
      <sz val="8"/>
      <name val="Arial CE"/>
      <charset val="238"/>
    </font>
    <font>
      <sz val="8"/>
      <color indexed="16"/>
      <name val="Arial"/>
      <family val="2"/>
      <charset val="238"/>
    </font>
    <font>
      <vertAlign val="superscript"/>
      <sz val="8"/>
      <name val="Arial"/>
      <family val="2"/>
      <charset val="238"/>
    </font>
    <font>
      <b/>
      <sz val="18"/>
      <color indexed="62"/>
      <name val="Cambria"/>
      <family val="2"/>
      <charset val="238"/>
    </font>
    <font>
      <sz val="11"/>
      <color indexed="8"/>
      <name val="Rockwell"/>
      <family val="2"/>
      <charset val="238"/>
    </font>
    <font>
      <sz val="11"/>
      <color indexed="19"/>
      <name val="Rockwell"/>
      <family val="2"/>
      <charset val="238"/>
    </font>
    <font>
      <b/>
      <sz val="18"/>
      <color indexed="51"/>
      <name val="Rockwell"/>
      <family val="2"/>
      <charset val="238"/>
    </font>
    <font>
      <b/>
      <sz val="15"/>
      <color indexed="51"/>
      <name val="Rockwell"/>
      <family val="2"/>
      <charset val="238"/>
    </font>
    <font>
      <b/>
      <sz val="13"/>
      <color indexed="51"/>
      <name val="Rockwell"/>
      <family val="2"/>
      <charset val="238"/>
    </font>
    <font>
      <b/>
      <sz val="11"/>
      <color indexed="51"/>
      <name val="Rockwell"/>
      <family val="2"/>
      <charset val="238"/>
    </font>
    <font>
      <sz val="11"/>
      <color indexed="17"/>
      <name val="Rockwell"/>
      <family val="2"/>
      <charset val="238"/>
    </font>
    <font>
      <sz val="11"/>
      <color indexed="20"/>
      <name val="Rockwell"/>
      <family val="2"/>
      <charset val="238"/>
    </font>
    <font>
      <sz val="11"/>
      <color indexed="62"/>
      <name val="Rockwell"/>
      <family val="2"/>
      <charset val="238"/>
    </font>
    <font>
      <b/>
      <sz val="11"/>
      <color indexed="63"/>
      <name val="Rockwell"/>
      <family val="2"/>
      <charset val="238"/>
    </font>
    <font>
      <b/>
      <sz val="11"/>
      <color indexed="10"/>
      <name val="Rockwell"/>
      <family val="2"/>
      <charset val="238"/>
    </font>
    <font>
      <sz val="11"/>
      <color indexed="10"/>
      <name val="Rockwell"/>
      <family val="2"/>
      <charset val="238"/>
    </font>
    <font>
      <i/>
      <sz val="11"/>
      <color indexed="23"/>
      <name val="Rockwell"/>
      <family val="2"/>
      <charset val="238"/>
    </font>
    <font>
      <b/>
      <sz val="11"/>
      <color indexed="8"/>
      <name val="Rockwell"/>
      <family val="2"/>
      <charset val="238"/>
    </font>
    <font>
      <sz val="12"/>
      <name val="Helvetica-Narrow"/>
      <family val="2"/>
    </font>
    <font>
      <sz val="11"/>
      <color indexed="26"/>
      <name val="Rockwell"/>
      <family val="2"/>
      <charset val="238"/>
    </font>
    <font>
      <b/>
      <sz val="11"/>
      <color indexed="26"/>
      <name val="Rockwell"/>
      <family val="2"/>
      <charset val="238"/>
    </font>
    <font>
      <sz val="10"/>
      <name val="Arial CE"/>
      <charset val="238"/>
    </font>
    <font>
      <b/>
      <sz val="10"/>
      <name val="Arial"/>
      <family val="2"/>
      <charset val="238"/>
    </font>
    <font>
      <sz val="10"/>
      <name val="Helv"/>
    </font>
    <font>
      <u/>
      <sz val="10"/>
      <color indexed="12"/>
      <name val="Arial"/>
      <family val="2"/>
      <charset val="238"/>
    </font>
    <font>
      <sz val="9"/>
      <name val="Arial"/>
      <family val="2"/>
    </font>
    <font>
      <b/>
      <sz val="8"/>
      <color indexed="57"/>
      <name val="Arial"/>
      <family val="2"/>
    </font>
    <font>
      <b/>
      <sz val="8"/>
      <name val="Arial CE"/>
      <charset val="238"/>
    </font>
    <font>
      <sz val="11"/>
      <color theme="1"/>
      <name val="Calibri"/>
      <family val="2"/>
      <charset val="238"/>
      <scheme val="minor"/>
    </font>
    <font>
      <sz val="11"/>
      <color indexed="8"/>
      <name val="Calibri"/>
      <family val="2"/>
      <charset val="238"/>
    </font>
    <font>
      <sz val="11"/>
      <color indexed="31"/>
      <name val="Calibri"/>
      <family val="2"/>
      <charset val="238"/>
    </font>
    <font>
      <sz val="11"/>
      <color indexed="17"/>
      <name val="Calibri"/>
      <family val="2"/>
      <charset val="238"/>
    </font>
    <font>
      <b/>
      <sz val="11"/>
      <color indexed="63"/>
      <name val="Calibri"/>
      <family val="2"/>
      <charset val="238"/>
    </font>
    <font>
      <b/>
      <sz val="11"/>
      <color indexed="10"/>
      <name val="Calibri"/>
      <family val="2"/>
      <charset val="238"/>
    </font>
    <font>
      <sz val="11"/>
      <color indexed="20"/>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19"/>
      <name val="Calibri"/>
      <family val="2"/>
      <charset val="238"/>
    </font>
    <font>
      <sz val="11"/>
      <color indexed="10"/>
      <name val="Calibri"/>
      <family val="2"/>
      <charset val="238"/>
    </font>
    <font>
      <b/>
      <sz val="11"/>
      <color indexed="31"/>
      <name val="Calibri"/>
      <family val="2"/>
      <charset val="238"/>
    </font>
    <font>
      <i/>
      <sz val="11"/>
      <color indexed="23"/>
      <name val="Calibri"/>
      <family val="2"/>
      <charset val="238"/>
    </font>
    <font>
      <b/>
      <sz val="11"/>
      <color indexed="8"/>
      <name val="Calibri"/>
      <family val="2"/>
      <charset val="238"/>
    </font>
    <font>
      <sz val="11"/>
      <color indexed="62"/>
      <name val="Calibri"/>
      <family val="2"/>
      <charset val="238"/>
    </font>
    <font>
      <sz val="12"/>
      <name val="Arial"/>
      <family val="2"/>
      <charset val="238"/>
    </font>
    <font>
      <b/>
      <sz val="11"/>
      <name val="Arial"/>
      <family val="2"/>
      <charset val="238"/>
    </font>
    <font>
      <b/>
      <u/>
      <sz val="14"/>
      <name val="Arial"/>
      <family val="2"/>
      <charset val="238"/>
    </font>
    <font>
      <sz val="14"/>
      <name val="Arial"/>
      <family val="2"/>
      <charset val="238"/>
    </font>
    <font>
      <b/>
      <u/>
      <sz val="10"/>
      <name val="Arial"/>
      <family val="2"/>
      <charset val="238"/>
    </font>
    <font>
      <sz val="11"/>
      <name val="Arial"/>
      <family val="2"/>
      <charset val="238"/>
    </font>
    <font>
      <sz val="9"/>
      <color indexed="81"/>
      <name val="Tahoma"/>
      <family val="2"/>
      <charset val="238"/>
    </font>
    <font>
      <b/>
      <sz val="9"/>
      <color indexed="81"/>
      <name val="Tahoma"/>
      <family val="2"/>
      <charset val="238"/>
    </font>
    <font>
      <sz val="11"/>
      <color indexed="8"/>
      <name val="Arial1"/>
      <charset val="238"/>
    </font>
    <font>
      <sz val="10"/>
      <name val="Arial"/>
      <family val="2"/>
      <charset val="1"/>
    </font>
    <font>
      <sz val="18"/>
      <color indexed="24"/>
      <name val="Times New Roman"/>
      <family val="1"/>
      <charset val="238"/>
    </font>
    <font>
      <sz val="8"/>
      <color indexed="24"/>
      <name val="Times New Roman"/>
      <family val="1"/>
      <charset val="238"/>
    </font>
    <font>
      <sz val="12"/>
      <color indexed="24"/>
      <name val="Times New Roman"/>
      <family val="1"/>
      <charset val="238"/>
    </font>
    <font>
      <sz val="8"/>
      <name val="Calibri"/>
      <family val="2"/>
      <charset val="238"/>
    </font>
    <font>
      <sz val="9"/>
      <color rgb="FFFF0000"/>
      <name val="Arial CE"/>
      <family val="2"/>
      <charset val="238"/>
    </font>
    <font>
      <sz val="8"/>
      <color rgb="FFFF0000"/>
      <name val="Arial CE"/>
      <family val="2"/>
      <charset val="238"/>
    </font>
    <font>
      <sz val="9"/>
      <name val="Calibri"/>
      <family val="2"/>
      <charset val="238"/>
    </font>
    <font>
      <sz val="8"/>
      <color theme="9"/>
      <name val="Arial"/>
      <family val="2"/>
    </font>
    <font>
      <vertAlign val="superscript"/>
      <sz val="8"/>
      <name val="Arial"/>
      <family val="2"/>
    </font>
    <font>
      <b/>
      <sz val="8"/>
      <color rgb="FFFF0000"/>
      <name val="Arial"/>
      <family val="2"/>
      <charset val="238"/>
    </font>
    <font>
      <sz val="8"/>
      <color rgb="FFFF0000"/>
      <name val="Arial"/>
      <family val="2"/>
      <charset val="238"/>
    </font>
    <font>
      <b/>
      <sz val="8"/>
      <color rgb="FFFF0000"/>
      <name val="Arial CE"/>
      <charset val="238"/>
    </font>
    <font>
      <sz val="8"/>
      <color theme="1"/>
      <name val="Arial"/>
      <family val="2"/>
    </font>
    <font>
      <b/>
      <sz val="8"/>
      <color theme="1"/>
      <name val="Arial"/>
      <family val="2"/>
      <charset val="238"/>
    </font>
    <font>
      <sz val="8"/>
      <color theme="1"/>
      <name val="Arial"/>
      <family val="2"/>
      <charset val="238"/>
    </font>
    <font>
      <b/>
      <sz val="8.8000000000000007"/>
      <name val="Arial"/>
      <family val="2"/>
      <charset val="238"/>
    </font>
    <font>
      <sz val="8"/>
      <color theme="5" tint="0.39997558519241921"/>
      <name val="Arial"/>
      <family val="2"/>
    </font>
    <font>
      <sz val="8"/>
      <color theme="5" tint="0.39997558519241921"/>
      <name val="Arial"/>
      <family val="2"/>
      <charset val="238"/>
    </font>
    <font>
      <sz val="9"/>
      <color theme="5" tint="0.39997558519241921"/>
      <name val="Arial"/>
      <family val="2"/>
    </font>
    <font>
      <sz val="8"/>
      <color theme="5" tint="0.39997558519241921"/>
      <name val="Arial CE"/>
      <charset val="238"/>
    </font>
    <font>
      <b/>
      <sz val="11"/>
      <name val="Calibri"/>
      <family val="2"/>
      <charset val="238"/>
    </font>
  </fonts>
  <fills count="27">
    <fill>
      <patternFill patternType="none"/>
    </fill>
    <fill>
      <patternFill patternType="gray125"/>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9"/>
      </patternFill>
    </fill>
    <fill>
      <patternFill patternType="solid">
        <fgColor indexed="43"/>
      </patternFill>
    </fill>
    <fill>
      <patternFill patternType="solid">
        <fgColor indexed="53"/>
      </patternFill>
    </fill>
    <fill>
      <patternFill patternType="solid">
        <fgColor indexed="46"/>
      </patternFill>
    </fill>
    <fill>
      <patternFill patternType="solid">
        <fgColor indexed="55"/>
      </patternFill>
    </fill>
    <fill>
      <patternFill patternType="solid">
        <fgColor indexed="50"/>
      </patternFill>
    </fill>
    <fill>
      <patternFill patternType="solid">
        <fgColor indexed="45"/>
        <bgColor indexed="64"/>
      </patternFill>
    </fill>
    <fill>
      <patternFill patternType="solid">
        <fgColor indexed="27"/>
        <bgColor indexed="41"/>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indexed="44"/>
      </patternFill>
    </fill>
    <fill>
      <patternFill patternType="solid">
        <fgColor indexed="45"/>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theme="4" tint="0.79998168889431442"/>
        <bgColor indexed="64"/>
      </patternFill>
    </fill>
    <fill>
      <patternFill patternType="solid">
        <fgColor theme="7" tint="0.79998168889431442"/>
        <bgColor indexed="64"/>
      </patternFill>
    </fill>
  </fills>
  <borders count="34">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27"/>
      </bottom>
      <diagonal/>
    </border>
    <border>
      <left/>
      <right/>
      <top/>
      <bottom style="medium">
        <color indexed="27"/>
      </bottom>
      <diagonal/>
    </border>
    <border>
      <left style="thin">
        <color indexed="63"/>
      </left>
      <right style="thin">
        <color indexed="63"/>
      </right>
      <top style="thin">
        <color indexed="63"/>
      </top>
      <bottom style="thin">
        <color indexed="63"/>
      </bottom>
      <diagonal/>
    </border>
    <border>
      <left/>
      <right/>
      <top/>
      <bottom style="double">
        <color indexed="10"/>
      </bottom>
      <diagonal/>
    </border>
    <border>
      <left/>
      <right/>
      <top/>
      <bottom style="thick">
        <color indexed="50"/>
      </bottom>
      <diagonal/>
    </border>
    <border>
      <left/>
      <right/>
      <top style="thin">
        <color indexed="50"/>
      </top>
      <bottom style="double">
        <color indexed="50"/>
      </bottom>
      <diagonal/>
    </border>
    <border>
      <left/>
      <right/>
      <top style="hair">
        <color indexed="8"/>
      </top>
      <bottom style="hair">
        <color indexed="8"/>
      </bottom>
      <diagonal/>
    </border>
    <border>
      <left/>
      <right/>
      <top style="medium">
        <color indexed="64"/>
      </top>
      <bottom/>
      <diagonal/>
    </border>
    <border>
      <left/>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style="thin">
        <color indexed="64"/>
      </top>
      <bottom style="thick">
        <color indexed="64"/>
      </bottom>
      <diagonal/>
    </border>
    <border>
      <left/>
      <right/>
      <top style="thin">
        <color indexed="64"/>
      </top>
      <bottom style="thick">
        <color indexed="64"/>
      </bottom>
      <diagonal/>
    </border>
    <border>
      <left/>
      <right style="medium">
        <color indexed="64"/>
      </right>
      <top style="thin">
        <color indexed="64"/>
      </top>
      <bottom style="thick">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hair">
        <color indexed="64"/>
      </bottom>
      <diagonal/>
    </border>
    <border>
      <left/>
      <right/>
      <top style="hair">
        <color indexed="8"/>
      </top>
      <bottom style="hair">
        <color indexed="8"/>
      </bottom>
      <diagonal/>
    </border>
    <border>
      <left/>
      <right/>
      <top/>
      <bottom style="thick">
        <color indexed="56"/>
      </bottom>
      <diagonal/>
    </border>
    <border>
      <left/>
      <right/>
      <top style="thin">
        <color indexed="56"/>
      </top>
      <bottom style="double">
        <color indexed="56"/>
      </bottom>
      <diagonal/>
    </border>
    <border>
      <left/>
      <right/>
      <top style="double">
        <color indexed="8"/>
      </top>
      <bottom/>
      <diagonal/>
    </border>
    <border>
      <left/>
      <right/>
      <top style="hair">
        <color auto="1"/>
      </top>
      <bottom/>
      <diagonal/>
    </border>
  </borders>
  <cellStyleXfs count="53827">
    <xf numFmtId="0" fontId="0" fillId="0" borderId="0"/>
    <xf numFmtId="0" fontId="19" fillId="4"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4" borderId="0" applyNumberFormat="0" applyBorder="0" applyAlignment="0" applyProtection="0"/>
    <xf numFmtId="0" fontId="19" fillId="3" borderId="0" applyNumberFormat="0" applyBorder="0" applyAlignment="0" applyProtection="0"/>
    <xf numFmtId="0" fontId="19" fillId="6"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4" borderId="0" applyNumberFormat="0" applyBorder="0" applyAlignment="0" applyProtection="0"/>
    <xf numFmtId="0" fontId="19" fillId="3" borderId="0" applyNumberFormat="0" applyBorder="0" applyAlignment="0" applyProtection="0"/>
    <xf numFmtId="0" fontId="19" fillId="2" borderId="0" applyNumberFormat="0" applyBorder="0" applyAlignment="0" applyProtection="0"/>
    <xf numFmtId="0" fontId="19"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4" borderId="0" applyNumberFormat="0" applyBorder="0" applyAlignment="0" applyProtection="0"/>
    <xf numFmtId="0" fontId="34" fillId="7" borderId="0" applyNumberFormat="0" applyBorder="0" applyAlignment="0" applyProtection="0"/>
    <xf numFmtId="0" fontId="34" fillId="2" borderId="0" applyNumberFormat="0" applyBorder="0" applyAlignment="0" applyProtection="0"/>
    <xf numFmtId="0" fontId="4" fillId="3" borderId="1" applyNumberFormat="0" applyFont="0" applyAlignment="0" applyProtection="0"/>
    <xf numFmtId="0" fontId="25" fillId="5" borderId="0" applyNumberFormat="0" applyBorder="0" applyAlignment="0" applyProtection="0"/>
    <xf numFmtId="0" fontId="39" fillId="0" borderId="0" applyNumberFormat="0" applyFill="0" applyBorder="0" applyAlignment="0" applyProtection="0">
      <alignment vertical="top"/>
      <protection locked="0"/>
    </xf>
    <xf numFmtId="0" fontId="34" fillId="11"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2" borderId="0" applyNumberFormat="0" applyBorder="0" applyAlignment="0" applyProtection="0"/>
    <xf numFmtId="0" fontId="28" fillId="6" borderId="6" applyNumberFormat="0" applyAlignment="0" applyProtection="0"/>
    <xf numFmtId="0" fontId="29" fillId="6" borderId="2" applyNumberFormat="0" applyAlignment="0" applyProtection="0"/>
    <xf numFmtId="0" fontId="26" fillId="9" borderId="0" applyNumberFormat="0" applyBorder="0" applyAlignment="0" applyProtection="0"/>
    <xf numFmtId="0" fontId="21" fillId="0" borderId="0" applyNumberFormat="0" applyFill="0" applyBorder="0" applyAlignment="0" applyProtection="0"/>
    <xf numFmtId="0" fontId="22" fillId="0" borderId="8" applyNumberFormat="0" applyFill="0" applyAlignment="0" applyProtection="0"/>
    <xf numFmtId="0" fontId="23" fillId="0" borderId="4" applyNumberFormat="0" applyFill="0" applyAlignment="0" applyProtection="0"/>
    <xf numFmtId="0" fontId="24" fillId="0" borderId="5" applyNumberFormat="0" applyFill="0" applyAlignment="0" applyProtection="0"/>
    <xf numFmtId="0" fontId="24" fillId="0" borderId="0" applyNumberFormat="0" applyFill="0" applyBorder="0" applyAlignment="0" applyProtection="0"/>
    <xf numFmtId="0" fontId="18" fillId="0" borderId="0" applyNumberFormat="0" applyFill="0" applyBorder="0" applyAlignment="0" applyProtection="0"/>
    <xf numFmtId="0" fontId="20" fillId="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36" fillId="0" borderId="0"/>
    <xf numFmtId="0" fontId="30" fillId="0" borderId="7" applyNumberFormat="0" applyFill="0" applyAlignment="0" applyProtection="0"/>
    <xf numFmtId="0" fontId="35" fillId="10" borderId="3" applyNumberFormat="0" applyAlignment="0" applyProtection="0"/>
    <xf numFmtId="0" fontId="5" fillId="12" borderId="0" applyNumberFormat="0" applyFont="0" applyBorder="0" applyAlignment="0" applyProtection="0"/>
    <xf numFmtId="0" fontId="38" fillId="0" borderId="0"/>
    <xf numFmtId="0" fontId="31" fillId="0" borderId="0" applyNumberFormat="0" applyFill="0" applyBorder="0" applyAlignment="0" applyProtection="0"/>
    <xf numFmtId="0" fontId="30" fillId="0" borderId="0" applyNumberFormat="0" applyFill="0" applyBorder="0" applyAlignment="0" applyProtection="0"/>
    <xf numFmtId="0" fontId="32" fillId="0" borderId="9" applyNumberFormat="0" applyFill="0" applyAlignment="0" applyProtection="0"/>
    <xf numFmtId="168" fontId="37" fillId="13" borderId="10">
      <alignment vertical="center"/>
    </xf>
    <xf numFmtId="168" fontId="37" fillId="13" borderId="10">
      <alignment vertical="center"/>
    </xf>
    <xf numFmtId="168" fontId="37" fillId="13" borderId="10">
      <alignment vertical="center"/>
    </xf>
    <xf numFmtId="0" fontId="27" fillId="7" borderId="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alignment horizontal="justify" vertical="center"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7"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4" fillId="18" borderId="0" applyNumberFormat="0" applyBorder="0" applyAlignment="0" applyProtection="0"/>
    <xf numFmtId="0" fontId="44" fillId="2" borderId="0" applyNumberFormat="0" applyBorder="0" applyAlignment="0" applyProtection="0"/>
    <xf numFmtId="0" fontId="44" fillId="3" borderId="0" applyNumberFormat="0" applyBorder="0" applyAlignment="0" applyProtection="0"/>
    <xf numFmtId="0" fontId="44" fillId="4" borderId="0" applyNumberFormat="0" applyBorder="0" applyAlignment="0" applyProtection="0"/>
    <xf numFmtId="0" fontId="44" fillId="5" borderId="0" applyNumberFormat="0" applyBorder="0" applyAlignment="0" applyProtection="0"/>
    <xf numFmtId="0" fontId="44" fillId="3" borderId="0" applyNumberFormat="0" applyBorder="0" applyAlignment="0" applyProtection="0"/>
    <xf numFmtId="0" fontId="44" fillId="2" borderId="0" applyNumberFormat="0" applyBorder="0" applyAlignment="0" applyProtection="0"/>
    <xf numFmtId="0" fontId="44" fillId="7" borderId="0" applyNumberFormat="0" applyBorder="0" applyAlignment="0" applyProtection="0"/>
    <xf numFmtId="0" fontId="44" fillId="19" borderId="0" applyNumberFormat="0" applyBorder="0" applyAlignment="0" applyProtection="0"/>
    <xf numFmtId="0" fontId="44" fillId="5" borderId="0" applyNumberFormat="0" applyBorder="0" applyAlignment="0" applyProtection="0"/>
    <xf numFmtId="0" fontId="44" fillId="3" borderId="0" applyNumberFormat="0" applyBorder="0" applyAlignment="0" applyProtection="0"/>
    <xf numFmtId="0" fontId="44" fillId="5" borderId="0" applyNumberFormat="0" applyBorder="0" applyAlignment="0" applyProtection="0"/>
    <xf numFmtId="0" fontId="45" fillId="5" borderId="0" applyNumberFormat="0" applyBorder="0" applyAlignment="0" applyProtection="0"/>
    <xf numFmtId="0" fontId="45" fillId="8" borderId="0" applyNumberFormat="0" applyBorder="0" applyAlignment="0" applyProtection="0"/>
    <xf numFmtId="0" fontId="45" fillId="20" borderId="0" applyNumberFormat="0" applyBorder="0" applyAlignment="0" applyProtection="0"/>
    <xf numFmtId="0" fontId="45" fillId="19" borderId="0" applyNumberFormat="0" applyBorder="0" applyAlignment="0" applyProtection="0"/>
    <xf numFmtId="0" fontId="45" fillId="5" borderId="0" applyNumberFormat="0" applyBorder="0" applyAlignment="0" applyProtection="0"/>
    <xf numFmtId="0" fontId="45" fillId="2" borderId="0" applyNumberFormat="0" applyBorder="0" applyAlignment="0" applyProtection="0"/>
    <xf numFmtId="0" fontId="4" fillId="3" borderId="1" applyNumberFormat="0" applyFont="0" applyAlignment="0" applyProtection="0"/>
    <xf numFmtId="0" fontId="46" fillId="5" borderId="0" applyNumberFormat="0" applyBorder="0" applyAlignment="0" applyProtection="0"/>
    <xf numFmtId="0" fontId="45" fillId="21" borderId="0" applyNumberFormat="0" applyBorder="0" applyAlignment="0" applyProtection="0"/>
    <xf numFmtId="0" fontId="45" fillId="8" borderId="0" applyNumberFormat="0" applyBorder="0" applyAlignment="0" applyProtection="0"/>
    <xf numFmtId="0" fontId="45" fillId="20"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4" borderId="0" applyNumberFormat="0" applyBorder="0" applyAlignment="0" applyProtection="0"/>
    <xf numFmtId="0" fontId="47" fillId="6" borderId="6" applyNumberFormat="0" applyAlignment="0" applyProtection="0"/>
    <xf numFmtId="0" fontId="48" fillId="6" borderId="2" applyNumberFormat="0" applyAlignment="0" applyProtection="0"/>
    <xf numFmtId="0" fontId="49" fillId="9" borderId="0" applyNumberFormat="0" applyBorder="0" applyAlignment="0" applyProtection="0"/>
    <xf numFmtId="0" fontId="18" fillId="0" borderId="0" applyNumberFormat="0" applyFill="0" applyBorder="0" applyAlignment="0" applyProtection="0"/>
    <xf numFmtId="0" fontId="50" fillId="0" borderId="30"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0" applyNumberFormat="0" applyBorder="0" applyAlignment="0" applyProtection="0"/>
    <xf numFmtId="0" fontId="54" fillId="0" borderId="7" applyNumberFormat="0" applyFill="0" applyAlignment="0" applyProtection="0"/>
    <xf numFmtId="0" fontId="55" fillId="10" borderId="3" applyNumberFormat="0" applyAlignment="0" applyProtection="0"/>
    <xf numFmtId="0" fontId="56" fillId="0" borderId="0" applyNumberFormat="0" applyFill="0" applyBorder="0" applyAlignment="0" applyProtection="0"/>
    <xf numFmtId="0" fontId="54" fillId="0" borderId="0" applyNumberFormat="0" applyFill="0" applyBorder="0" applyAlignment="0" applyProtection="0"/>
    <xf numFmtId="0" fontId="57" fillId="0" borderId="31" applyNumberFormat="0" applyFill="0" applyAlignment="0" applyProtection="0"/>
    <xf numFmtId="0" fontId="58" fillId="7" borderId="2" applyNumberFormat="0" applyAlignment="0" applyProtection="0"/>
    <xf numFmtId="164"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alignment horizontal="justify" vertical="center" wrapText="1"/>
    </xf>
    <xf numFmtId="0" fontId="2" fillId="0" borderId="0"/>
    <xf numFmtId="0" fontId="13" fillId="0" borderId="0"/>
    <xf numFmtId="164" fontId="13" fillId="0" borderId="0" applyFont="0" applyFill="0" applyBorder="0" applyAlignment="0" applyProtection="0"/>
    <xf numFmtId="0" fontId="13" fillId="0" borderId="0"/>
    <xf numFmtId="0" fontId="7" fillId="0" borderId="0">
      <alignment horizontal="justify" vertical="center" wrapText="1"/>
    </xf>
    <xf numFmtId="0" fontId="13" fillId="0" borderId="0"/>
    <xf numFmtId="0" fontId="4" fillId="0" borderId="0"/>
    <xf numFmtId="0" fontId="2" fillId="0" borderId="0"/>
    <xf numFmtId="0" fontId="13" fillId="0" borderId="0"/>
    <xf numFmtId="0" fontId="7" fillId="0" borderId="0">
      <alignment horizontal="justify" vertical="center"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3" fillId="0" borderId="0"/>
    <xf numFmtId="3" fontId="68" fillId="0" borderId="0" applyFill="0" applyBorder="0" applyAlignment="0" applyProtection="0"/>
    <xf numFmtId="170" fontId="68" fillId="0" borderId="0" applyFill="0" applyBorder="0" applyAlignment="0" applyProtection="0"/>
    <xf numFmtId="0" fontId="68" fillId="0" borderId="0" applyFill="0" applyBorder="0" applyAlignment="0" applyProtection="0"/>
    <xf numFmtId="2" fontId="68" fillId="0" borderId="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0" borderId="0"/>
    <xf numFmtId="0" fontId="44" fillId="0" borderId="0"/>
    <xf numFmtId="0" fontId="13" fillId="0" borderId="0"/>
    <xf numFmtId="0" fontId="7" fillId="12" borderId="0"/>
    <xf numFmtId="0" fontId="68" fillId="0" borderId="32" applyNumberFormat="0" applyFill="0" applyAlignment="0" applyProtection="0"/>
    <xf numFmtId="43" fontId="13" fillId="0" borderId="0" applyFont="0" applyFill="0" applyBorder="0" applyAlignment="0" applyProtection="0"/>
    <xf numFmtId="43" fontId="13" fillId="0" borderId="0" applyFont="0" applyFill="0" applyBorder="0" applyAlignment="0" applyProtection="0"/>
  </cellStyleXfs>
  <cellXfs count="369">
    <xf numFmtId="0" fontId="0" fillId="0" borderId="0" xfId="0"/>
    <xf numFmtId="0" fontId="7" fillId="0" borderId="0" xfId="0" applyFont="1"/>
    <xf numFmtId="0" fontId="7" fillId="0" borderId="0" xfId="0" applyFont="1" applyBorder="1"/>
    <xf numFmtId="0" fontId="7" fillId="0" borderId="0" xfId="0" applyFont="1" applyBorder="1" applyAlignment="1">
      <alignment vertical="center" wrapText="1"/>
    </xf>
    <xf numFmtId="4" fontId="9" fillId="0" borderId="0" xfId="0" applyNumberFormat="1" applyFont="1" applyFill="1" applyBorder="1" applyAlignment="1">
      <alignment horizontal="center"/>
    </xf>
    <xf numFmtId="0" fontId="9" fillId="0" borderId="0" xfId="0" applyFont="1" applyFill="1" applyBorder="1" applyAlignment="1">
      <alignment horizontal="center"/>
    </xf>
    <xf numFmtId="0" fontId="9" fillId="0" borderId="0" xfId="0" applyFont="1" applyFill="1" applyBorder="1" applyAlignment="1">
      <alignment horizontal="justify" vertical="top" wrapText="1"/>
    </xf>
    <xf numFmtId="0" fontId="10" fillId="0" borderId="0" xfId="0" applyFont="1" applyFill="1"/>
    <xf numFmtId="49" fontId="10" fillId="0" borderId="0" xfId="0" applyNumberFormat="1" applyFont="1" applyFill="1" applyAlignment="1">
      <alignment horizontal="center" vertical="top"/>
    </xf>
    <xf numFmtId="0" fontId="10" fillId="0" borderId="0" xfId="0" applyFont="1" applyFill="1" applyAlignment="1">
      <alignment vertical="center" wrapText="1"/>
    </xf>
    <xf numFmtId="0" fontId="10" fillId="0" borderId="0" xfId="0" applyFont="1" applyFill="1" applyAlignment="1">
      <alignment horizontal="center" vertical="center"/>
    </xf>
    <xf numFmtId="4" fontId="10" fillId="0" borderId="0" xfId="0" applyNumberFormat="1" applyFont="1" applyFill="1" applyAlignment="1">
      <alignment horizontal="center" vertical="center"/>
    </xf>
    <xf numFmtId="4" fontId="10" fillId="0" borderId="0" xfId="0" applyNumberFormat="1" applyFont="1" applyFill="1" applyAlignment="1">
      <alignment horizontal="center"/>
    </xf>
    <xf numFmtId="4" fontId="10" fillId="0" borderId="0" xfId="0" applyNumberFormat="1" applyFont="1" applyFill="1"/>
    <xf numFmtId="0" fontId="12" fillId="0" borderId="0" xfId="0" applyFont="1"/>
    <xf numFmtId="49" fontId="7" fillId="0" borderId="0" xfId="0" applyNumberFormat="1" applyFont="1" applyBorder="1" applyAlignment="1">
      <alignment horizontal="center" vertical="center"/>
    </xf>
    <xf numFmtId="0" fontId="7" fillId="0" borderId="0" xfId="0" applyFont="1" applyBorder="1" applyAlignment="1">
      <alignment horizontal="left" vertical="center" wrapText="1"/>
    </xf>
    <xf numFmtId="0" fontId="7" fillId="0" borderId="0" xfId="0" applyFont="1" applyBorder="1" applyAlignment="1">
      <alignment horizontal="center" vertical="center"/>
    </xf>
    <xf numFmtId="4" fontId="7" fillId="0" borderId="0" xfId="0" applyNumberFormat="1" applyFont="1" applyBorder="1" applyAlignment="1">
      <alignment horizontal="center" vertical="center"/>
    </xf>
    <xf numFmtId="4" fontId="7" fillId="0" borderId="0" xfId="0" applyNumberFormat="1" applyFont="1" applyBorder="1" applyAlignment="1">
      <alignment horizontal="center"/>
    </xf>
    <xf numFmtId="4" fontId="7" fillId="0" borderId="0" xfId="0" applyNumberFormat="1" applyFont="1" applyFill="1" applyBorder="1"/>
    <xf numFmtId="0" fontId="7" fillId="0" borderId="0" xfId="0" applyFont="1" applyFill="1" applyBorder="1" applyAlignment="1">
      <alignment horizontal="justify" vertical="top" wrapText="1"/>
    </xf>
    <xf numFmtId="0" fontId="7" fillId="0" borderId="0" xfId="0" applyFont="1" applyBorder="1" applyAlignment="1">
      <alignment horizontal="center"/>
    </xf>
    <xf numFmtId="4" fontId="7" fillId="0" borderId="0" xfId="0" applyNumberFormat="1" applyFont="1" applyBorder="1" applyAlignment="1">
      <alignment horizontal="right"/>
    </xf>
    <xf numFmtId="0" fontId="7" fillId="0" borderId="0" xfId="0" applyFont="1" applyAlignment="1">
      <alignment vertical="center" wrapText="1"/>
    </xf>
    <xf numFmtId="0" fontId="7" fillId="0" borderId="0" xfId="0" applyFont="1" applyBorder="1" applyAlignment="1">
      <alignment horizontal="justify" vertical="top" wrapText="1"/>
    </xf>
    <xf numFmtId="0" fontId="12" fillId="0" borderId="0" xfId="0" applyFont="1" applyBorder="1"/>
    <xf numFmtId="4" fontId="12" fillId="0" borderId="0" xfId="0" applyNumberFormat="1" applyFont="1" applyFill="1" applyBorder="1" applyAlignment="1">
      <alignment horizontal="center"/>
    </xf>
    <xf numFmtId="49" fontId="7" fillId="0" borderId="0" xfId="0" applyNumberFormat="1" applyFont="1" applyBorder="1" applyAlignment="1">
      <alignment horizontal="center" vertical="top"/>
    </xf>
    <xf numFmtId="0" fontId="12" fillId="0" borderId="0" xfId="0" applyFont="1" applyFill="1" applyBorder="1" applyAlignment="1">
      <alignment horizontal="center"/>
    </xf>
    <xf numFmtId="4" fontId="7" fillId="0" borderId="0" xfId="0" applyNumberFormat="1" applyFont="1" applyBorder="1"/>
    <xf numFmtId="49" fontId="7" fillId="0" borderId="0" xfId="0" applyNumberFormat="1" applyFont="1" applyAlignment="1">
      <alignment horizontal="center" vertical="top"/>
    </xf>
    <xf numFmtId="0" fontId="7" fillId="0" borderId="0" xfId="0" applyFont="1" applyAlignment="1">
      <alignment horizontal="center" vertical="center"/>
    </xf>
    <xf numFmtId="4" fontId="7" fillId="0" borderId="0" xfId="0" applyNumberFormat="1" applyFont="1" applyAlignment="1">
      <alignment horizontal="center" vertical="center"/>
    </xf>
    <xf numFmtId="4" fontId="7" fillId="0" borderId="0" xfId="0" applyNumberFormat="1" applyFont="1" applyAlignment="1">
      <alignment horizontal="center"/>
    </xf>
    <xf numFmtId="4" fontId="7" fillId="0" borderId="0" xfId="0" applyNumberFormat="1" applyFont="1"/>
    <xf numFmtId="0" fontId="12" fillId="0" borderId="0" xfId="0" applyFont="1" applyFill="1" applyBorder="1" applyAlignment="1">
      <alignment horizontal="justify" vertical="top" wrapText="1"/>
    </xf>
    <xf numFmtId="49" fontId="12" fillId="0" borderId="0" xfId="0" applyNumberFormat="1" applyFont="1" applyFill="1" applyBorder="1" applyAlignment="1">
      <alignment horizontal="center" vertical="top"/>
    </xf>
    <xf numFmtId="165" fontId="9" fillId="0" borderId="0" xfId="0" applyNumberFormat="1" applyFont="1" applyFill="1" applyBorder="1" applyAlignment="1">
      <alignment horizontal="right"/>
    </xf>
    <xf numFmtId="0" fontId="9" fillId="0" borderId="0" xfId="0" applyFont="1" applyBorder="1" applyAlignment="1">
      <alignment horizontal="justify" vertical="top" wrapText="1"/>
    </xf>
    <xf numFmtId="0" fontId="9" fillId="0" borderId="0" xfId="0" applyFont="1" applyFill="1" applyBorder="1" applyAlignment="1">
      <alignment vertical="center" wrapText="1"/>
    </xf>
    <xf numFmtId="0" fontId="5" fillId="0" borderId="0" xfId="0" applyFont="1" applyBorder="1" applyAlignment="1">
      <alignment horizontal="center" vertical="center"/>
    </xf>
    <xf numFmtId="4" fontId="5" fillId="0" borderId="0" xfId="0" applyNumberFormat="1" applyFont="1" applyBorder="1" applyAlignment="1">
      <alignment horizontal="center" vertical="center"/>
    </xf>
    <xf numFmtId="0" fontId="5" fillId="0" borderId="0" xfId="0" applyFont="1" applyBorder="1" applyAlignment="1">
      <alignment horizontal="center"/>
    </xf>
    <xf numFmtId="49" fontId="5" fillId="0" borderId="0" xfId="0" applyNumberFormat="1" applyFont="1" applyBorder="1" applyAlignment="1">
      <alignment horizontal="center" vertical="top"/>
    </xf>
    <xf numFmtId="4" fontId="5" fillId="0" borderId="0" xfId="0" applyNumberFormat="1" applyFont="1" applyBorder="1" applyAlignment="1">
      <alignment horizontal="center"/>
    </xf>
    <xf numFmtId="49" fontId="5" fillId="0" borderId="0" xfId="0" applyNumberFormat="1" applyFont="1" applyAlignment="1">
      <alignment horizontal="center" vertical="top"/>
    </xf>
    <xf numFmtId="0" fontId="9" fillId="0" borderId="0" xfId="0" applyFont="1" applyBorder="1" applyAlignment="1">
      <alignment horizontal="center"/>
    </xf>
    <xf numFmtId="4" fontId="9" fillId="0" borderId="0" xfId="0" applyNumberFormat="1" applyFont="1" applyBorder="1" applyAlignment="1">
      <alignment horizontal="center"/>
    </xf>
    <xf numFmtId="4" fontId="12" fillId="0" borderId="0" xfId="0" applyNumberFormat="1" applyFont="1" applyFill="1" applyBorder="1" applyAlignment="1">
      <alignment horizontal="right"/>
    </xf>
    <xf numFmtId="49" fontId="11" fillId="0" borderId="11" xfId="0" applyNumberFormat="1"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49" fontId="5" fillId="0" borderId="12" xfId="0" applyNumberFormat="1" applyFont="1" applyBorder="1" applyAlignment="1">
      <alignment horizontal="center" vertical="top"/>
    </xf>
    <xf numFmtId="0" fontId="5" fillId="0" borderId="12" xfId="0" applyFont="1" applyBorder="1" applyAlignment="1">
      <alignment vertical="center" wrapText="1"/>
    </xf>
    <xf numFmtId="0" fontId="5" fillId="0" borderId="12" xfId="0" applyFont="1" applyFill="1" applyBorder="1" applyAlignment="1">
      <alignment horizontal="center"/>
    </xf>
    <xf numFmtId="4" fontId="7" fillId="0" borderId="12" xfId="0" applyNumberFormat="1" applyFont="1" applyFill="1" applyBorder="1" applyAlignment="1">
      <alignment horizontal="center"/>
    </xf>
    <xf numFmtId="4" fontId="7" fillId="0" borderId="12" xfId="0" applyNumberFormat="1" applyFont="1" applyBorder="1" applyAlignment="1">
      <alignment horizontal="center"/>
    </xf>
    <xf numFmtId="4" fontId="7" fillId="0" borderId="12" xfId="0" applyNumberFormat="1" applyFont="1" applyBorder="1" applyAlignment="1">
      <alignment horizontal="right"/>
    </xf>
    <xf numFmtId="0" fontId="10" fillId="0" borderId="0" xfId="0" applyFont="1" applyFill="1" applyBorder="1" applyAlignment="1">
      <alignment horizontal="center"/>
    </xf>
    <xf numFmtId="49" fontId="15" fillId="0" borderId="0" xfId="0" applyNumberFormat="1" applyFont="1" applyFill="1" applyBorder="1" applyAlignment="1">
      <alignment horizontal="center" vertical="top"/>
    </xf>
    <xf numFmtId="0" fontId="16" fillId="0" borderId="0" xfId="0" applyFont="1" applyAlignment="1">
      <alignment horizontal="justify" vertical="top" wrapText="1"/>
    </xf>
    <xf numFmtId="4" fontId="7" fillId="15" borderId="0" xfId="0" applyNumberFormat="1" applyFont="1" applyFill="1" applyBorder="1"/>
    <xf numFmtId="4" fontId="7" fillId="14" borderId="0" xfId="0" applyNumberFormat="1" applyFont="1" applyFill="1" applyBorder="1"/>
    <xf numFmtId="0" fontId="7" fillId="14" borderId="0" xfId="0" applyFont="1" applyFill="1" applyBorder="1"/>
    <xf numFmtId="4" fontId="11" fillId="16" borderId="25" xfId="0" applyNumberFormat="1" applyFont="1" applyFill="1" applyBorder="1" applyAlignment="1">
      <alignment horizontal="center" vertical="center" wrapText="1"/>
    </xf>
    <xf numFmtId="0" fontId="11" fillId="15" borderId="26" xfId="0" applyFont="1" applyFill="1" applyBorder="1" applyAlignment="1">
      <alignment horizontal="center" vertical="center" wrapText="1"/>
    </xf>
    <xf numFmtId="49" fontId="11" fillId="14" borderId="27" xfId="0" applyNumberFormat="1" applyFont="1" applyFill="1" applyBorder="1" applyAlignment="1">
      <alignment horizontal="center" vertical="center" textRotation="90" wrapText="1"/>
    </xf>
    <xf numFmtId="49" fontId="12" fillId="14" borderId="26" xfId="0" applyNumberFormat="1" applyFont="1" applyFill="1" applyBorder="1" applyAlignment="1">
      <alignment horizontal="center" vertical="center" textRotation="90" wrapText="1"/>
    </xf>
    <xf numFmtId="0" fontId="12" fillId="14" borderId="26" xfId="0" applyFont="1" applyFill="1" applyBorder="1" applyAlignment="1">
      <alignment horizontal="center" vertical="center" wrapText="1"/>
    </xf>
    <xf numFmtId="0" fontId="7" fillId="16" borderId="0" xfId="0" applyFont="1" applyFill="1" applyBorder="1"/>
    <xf numFmtId="4" fontId="7" fillId="16" borderId="0" xfId="0" applyNumberFormat="1" applyFont="1" applyFill="1" applyBorder="1"/>
    <xf numFmtId="0" fontId="12" fillId="15" borderId="13" xfId="0" applyFont="1" applyFill="1" applyBorder="1" applyAlignment="1">
      <alignment horizontal="justify" vertical="top" wrapText="1"/>
    </xf>
    <xf numFmtId="49" fontId="12" fillId="15" borderId="13" xfId="0" applyNumberFormat="1" applyFont="1" applyFill="1" applyBorder="1" applyAlignment="1">
      <alignment horizontal="center" vertical="top"/>
    </xf>
    <xf numFmtId="0" fontId="12" fillId="15" borderId="13" xfId="0" applyFont="1" applyFill="1" applyBorder="1" applyAlignment="1">
      <alignment horizontal="center"/>
    </xf>
    <xf numFmtId="4" fontId="12" fillId="15" borderId="13" xfId="0" applyNumberFormat="1" applyFont="1" applyFill="1" applyBorder="1" applyAlignment="1">
      <alignment horizontal="center"/>
    </xf>
    <xf numFmtId="0" fontId="12" fillId="15" borderId="0" xfId="0" applyFont="1" applyFill="1" applyBorder="1"/>
    <xf numFmtId="49" fontId="12" fillId="16" borderId="13" xfId="0" applyNumberFormat="1" applyFont="1" applyFill="1" applyBorder="1" applyAlignment="1">
      <alignment horizontal="center" vertical="top"/>
    </xf>
    <xf numFmtId="0" fontId="12" fillId="16" borderId="13" xfId="0" applyFont="1" applyFill="1" applyBorder="1" applyAlignment="1">
      <alignment horizontal="justify" vertical="top" wrapText="1"/>
    </xf>
    <xf numFmtId="0" fontId="12" fillId="16" borderId="13" xfId="0" applyFont="1" applyFill="1" applyBorder="1" applyAlignment="1">
      <alignment horizontal="center"/>
    </xf>
    <xf numFmtId="4" fontId="12" fillId="16" borderId="13" xfId="0" applyNumberFormat="1" applyFont="1" applyFill="1" applyBorder="1" applyAlignment="1">
      <alignment horizontal="center"/>
    </xf>
    <xf numFmtId="4" fontId="12" fillId="16" borderId="13" xfId="0" applyNumberFormat="1" applyFont="1" applyFill="1" applyBorder="1" applyAlignment="1">
      <alignment horizontal="right"/>
    </xf>
    <xf numFmtId="0" fontId="5" fillId="14" borderId="0" xfId="0" applyFont="1" applyFill="1" applyBorder="1"/>
    <xf numFmtId="0" fontId="5" fillId="17" borderId="0" xfId="0" applyFont="1" applyFill="1" applyBorder="1" applyAlignment="1">
      <alignment horizontal="center"/>
    </xf>
    <xf numFmtId="0" fontId="5" fillId="17" borderId="0" xfId="0" applyFont="1" applyFill="1" applyBorder="1" applyAlignment="1">
      <alignment vertical="top"/>
    </xf>
    <xf numFmtId="9" fontId="5" fillId="17" borderId="0" xfId="0" applyNumberFormat="1" applyFont="1" applyFill="1" applyBorder="1" applyAlignment="1">
      <alignment horizontal="center" vertical="center"/>
    </xf>
    <xf numFmtId="0" fontId="5" fillId="17" borderId="0" xfId="0" applyFont="1" applyFill="1" applyBorder="1"/>
    <xf numFmtId="169" fontId="5" fillId="17" borderId="0" xfId="0" applyNumberFormat="1" applyFont="1" applyFill="1" applyBorder="1" applyAlignment="1">
      <alignment horizontal="right"/>
    </xf>
    <xf numFmtId="0" fontId="5" fillId="17" borderId="0" xfId="0" applyFont="1" applyFill="1" applyBorder="1" applyAlignment="1"/>
    <xf numFmtId="49" fontId="5" fillId="17" borderId="0" xfId="0" applyNumberFormat="1" applyFont="1" applyFill="1" applyBorder="1" applyAlignment="1">
      <alignment horizontal="center" vertical="center"/>
    </xf>
    <xf numFmtId="0" fontId="5" fillId="0" borderId="0" xfId="0" applyFont="1" applyBorder="1"/>
    <xf numFmtId="49" fontId="5" fillId="17" borderId="0" xfId="0" applyNumberFormat="1" applyFont="1" applyFill="1" applyBorder="1" applyAlignment="1">
      <alignment horizontal="center"/>
    </xf>
    <xf numFmtId="0" fontId="41" fillId="17" borderId="0" xfId="0" applyFont="1" applyFill="1" applyBorder="1" applyAlignment="1">
      <alignment horizontal="center" vertical="top"/>
    </xf>
    <xf numFmtId="10" fontId="5" fillId="17" borderId="0" xfId="0" applyNumberFormat="1" applyFont="1" applyFill="1" applyBorder="1" applyAlignment="1">
      <alignment vertical="top"/>
    </xf>
    <xf numFmtId="0" fontId="41" fillId="17" borderId="0" xfId="0" applyFont="1" applyFill="1" applyBorder="1" applyAlignment="1">
      <alignment horizontal="center"/>
    </xf>
    <xf numFmtId="10" fontId="5" fillId="17" borderId="0" xfId="0" applyNumberFormat="1" applyFont="1" applyFill="1" applyBorder="1"/>
    <xf numFmtId="169" fontId="40" fillId="17" borderId="0" xfId="0" applyNumberFormat="1" applyFont="1" applyFill="1" applyBorder="1" applyAlignment="1">
      <alignment horizontal="right"/>
    </xf>
    <xf numFmtId="0" fontId="40" fillId="17" borderId="0" xfId="0" applyFont="1" applyFill="1" applyBorder="1"/>
    <xf numFmtId="169" fontId="40" fillId="17" borderId="0" xfId="0" applyNumberFormat="1" applyFont="1" applyFill="1" applyBorder="1" applyAlignment="1">
      <alignment horizontal="right" vertical="top"/>
    </xf>
    <xf numFmtId="0" fontId="40" fillId="17" borderId="0" xfId="0" applyFont="1" applyFill="1" applyBorder="1" applyAlignment="1">
      <alignment vertical="top"/>
    </xf>
    <xf numFmtId="0" fontId="41" fillId="14" borderId="0" xfId="0" applyFont="1" applyFill="1" applyBorder="1" applyAlignment="1">
      <alignment horizontal="center"/>
    </xf>
    <xf numFmtId="9" fontId="5" fillId="14" borderId="0" xfId="0" applyNumberFormat="1" applyFont="1" applyFill="1" applyBorder="1" applyAlignment="1">
      <alignment horizontal="center" vertical="center"/>
    </xf>
    <xf numFmtId="10" fontId="5" fillId="14" borderId="0" xfId="0" applyNumberFormat="1" applyFont="1" applyFill="1" applyBorder="1"/>
    <xf numFmtId="169" fontId="40" fillId="14" borderId="0" xfId="0" applyNumberFormat="1" applyFont="1" applyFill="1" applyBorder="1" applyAlignment="1">
      <alignment horizontal="right"/>
    </xf>
    <xf numFmtId="0" fontId="40" fillId="14" borderId="0" xfId="0" applyFont="1" applyFill="1" applyBorder="1" applyAlignment="1"/>
    <xf numFmtId="0" fontId="7" fillId="17" borderId="0" xfId="0" applyFont="1" applyFill="1" applyBorder="1"/>
    <xf numFmtId="4" fontId="7" fillId="17" borderId="0" xfId="0" applyNumberFormat="1" applyFont="1" applyFill="1" applyBorder="1"/>
    <xf numFmtId="49" fontId="12" fillId="0" borderId="0" xfId="0" applyNumberFormat="1" applyFont="1" applyBorder="1" applyAlignment="1">
      <alignment horizontal="center" vertical="top"/>
    </xf>
    <xf numFmtId="49" fontId="5" fillId="17" borderId="28" xfId="334" applyNumberFormat="1" applyFont="1" applyFill="1" applyBorder="1" applyAlignment="1">
      <alignment horizontal="center"/>
    </xf>
    <xf numFmtId="0" fontId="6" fillId="17" borderId="28" xfId="334" applyFont="1" applyFill="1" applyBorder="1" applyAlignment="1">
      <alignment horizontal="justify" wrapText="1"/>
    </xf>
    <xf numFmtId="0" fontId="5" fillId="17" borderId="28" xfId="0" applyFont="1" applyFill="1" applyBorder="1" applyAlignment="1">
      <alignment horizontal="center"/>
    </xf>
    <xf numFmtId="166" fontId="5" fillId="17" borderId="28" xfId="334" applyNumberFormat="1" applyFont="1" applyFill="1" applyBorder="1" applyAlignment="1">
      <alignment horizontal="center"/>
    </xf>
    <xf numFmtId="49" fontId="5" fillId="17" borderId="0" xfId="334" applyNumberFormat="1" applyFont="1" applyFill="1" applyBorder="1" applyAlignment="1">
      <alignment horizontal="center"/>
    </xf>
    <xf numFmtId="0" fontId="6" fillId="17" borderId="0" xfId="334" applyFont="1" applyFill="1" applyBorder="1" applyAlignment="1">
      <alignment horizontal="justify" wrapText="1"/>
    </xf>
    <xf numFmtId="166" fontId="5" fillId="17" borderId="0" xfId="334" applyNumberFormat="1" applyFont="1" applyFill="1" applyBorder="1" applyAlignment="1">
      <alignment horizontal="center"/>
    </xf>
    <xf numFmtId="167" fontId="5" fillId="17" borderId="0" xfId="334" applyNumberFormat="1" applyFont="1" applyFill="1" applyBorder="1" applyAlignment="1">
      <alignment horizontal="right"/>
    </xf>
    <xf numFmtId="4" fontId="7" fillId="17" borderId="0" xfId="0" applyNumberFormat="1" applyFont="1" applyFill="1" applyBorder="1" applyAlignment="1">
      <alignment horizontal="center"/>
    </xf>
    <xf numFmtId="14" fontId="42" fillId="0" borderId="0" xfId="0" applyNumberFormat="1" applyFont="1" applyBorder="1" applyAlignment="1">
      <alignment vertical="center" wrapText="1"/>
    </xf>
    <xf numFmtId="14" fontId="12" fillId="0" borderId="0" xfId="0" applyNumberFormat="1" applyFont="1" applyBorder="1" applyAlignment="1">
      <alignment horizontal="justify" vertical="top" wrapText="1"/>
    </xf>
    <xf numFmtId="49" fontId="5" fillId="17" borderId="28" xfId="334" applyNumberFormat="1" applyFont="1" applyFill="1" applyBorder="1" applyAlignment="1">
      <alignment horizontal="center" vertical="top"/>
    </xf>
    <xf numFmtId="0" fontId="6" fillId="17" borderId="28" xfId="334" applyFont="1" applyFill="1" applyBorder="1" applyAlignment="1">
      <alignment horizontal="justify" vertical="top" wrapText="1"/>
    </xf>
    <xf numFmtId="0" fontId="5" fillId="0" borderId="0" xfId="0" applyFont="1" applyBorder="1" applyAlignment="1">
      <alignment horizontal="center"/>
    </xf>
    <xf numFmtId="0" fontId="5" fillId="0" borderId="0" xfId="0" applyFont="1" applyFill="1" applyBorder="1" applyAlignment="1">
      <alignment horizontal="center"/>
    </xf>
    <xf numFmtId="49" fontId="7" fillId="0" borderId="0" xfId="0" applyNumberFormat="1" applyFont="1" applyBorder="1" applyAlignment="1">
      <alignment horizontal="center" vertical="top"/>
    </xf>
    <xf numFmtId="0" fontId="7" fillId="0" borderId="0" xfId="0" applyFont="1" applyBorder="1" applyAlignment="1">
      <alignment horizontal="center"/>
    </xf>
    <xf numFmtId="4" fontId="7" fillId="0" borderId="0" xfId="0" applyNumberFormat="1" applyFont="1" applyBorder="1"/>
    <xf numFmtId="4" fontId="7" fillId="0" borderId="0" xfId="0" applyNumberFormat="1" applyFont="1" applyBorder="1" applyAlignment="1">
      <alignment horizontal="center"/>
    </xf>
    <xf numFmtId="4" fontId="10" fillId="0" borderId="0" xfId="0" applyNumberFormat="1" applyFont="1" applyFill="1" applyAlignment="1">
      <alignment wrapText="1"/>
    </xf>
    <xf numFmtId="49" fontId="5" fillId="17" borderId="0" xfId="334" applyNumberFormat="1" applyFont="1" applyFill="1" applyBorder="1" applyAlignment="1">
      <alignment horizontal="center" vertical="top"/>
    </xf>
    <xf numFmtId="0" fontId="5" fillId="17" borderId="0" xfId="0" applyFont="1" applyFill="1" applyBorder="1" applyAlignment="1">
      <alignment horizontal="center"/>
    </xf>
    <xf numFmtId="0" fontId="59" fillId="0" borderId="0" xfId="0" applyFont="1"/>
    <xf numFmtId="0" fontId="37" fillId="14" borderId="14" xfId="0" applyFont="1" applyFill="1" applyBorder="1" applyAlignment="1">
      <alignment horizontal="left" vertical="center"/>
    </xf>
    <xf numFmtId="0" fontId="37" fillId="14" borderId="0" xfId="0" applyFont="1" applyFill="1" applyBorder="1" applyAlignment="1">
      <alignment horizontal="left" vertical="center" wrapText="1"/>
    </xf>
    <xf numFmtId="0" fontId="59" fillId="14" borderId="0" xfId="0" applyFont="1" applyFill="1"/>
    <xf numFmtId="0" fontId="37" fillId="14" borderId="14" xfId="0" applyFont="1" applyFill="1" applyBorder="1" applyAlignment="1">
      <alignment horizontal="left" vertical="center" wrapText="1"/>
    </xf>
    <xf numFmtId="0" fontId="37" fillId="14" borderId="15" xfId="0" applyFont="1" applyFill="1" applyBorder="1" applyAlignment="1">
      <alignment horizontal="center" vertical="top" textRotation="90" wrapText="1"/>
    </xf>
    <xf numFmtId="0" fontId="37" fillId="14" borderId="16" xfId="0" applyFont="1" applyFill="1" applyBorder="1" applyAlignment="1">
      <alignment horizontal="left" vertical="center"/>
    </xf>
    <xf numFmtId="49" fontId="37" fillId="14" borderId="16" xfId="0" applyNumberFormat="1" applyFont="1" applyFill="1" applyBorder="1" applyAlignment="1">
      <alignment vertical="center"/>
    </xf>
    <xf numFmtId="167" fontId="37" fillId="14" borderId="17" xfId="0" applyNumberFormat="1" applyFont="1" applyFill="1" applyBorder="1" applyAlignment="1">
      <alignment horizontal="center" vertical="center"/>
    </xf>
    <xf numFmtId="0" fontId="37" fillId="14" borderId="18" xfId="0" applyFont="1" applyFill="1" applyBorder="1" applyAlignment="1">
      <alignment horizontal="center" vertical="top" textRotation="90" wrapText="1"/>
    </xf>
    <xf numFmtId="0" fontId="37" fillId="14" borderId="12" xfId="0" applyFont="1" applyFill="1" applyBorder="1" applyAlignment="1">
      <alignment horizontal="left" vertical="center"/>
    </xf>
    <xf numFmtId="0" fontId="37" fillId="14" borderId="12" xfId="0" applyFont="1" applyFill="1" applyBorder="1" applyAlignment="1">
      <alignment vertical="center"/>
    </xf>
    <xf numFmtId="0" fontId="37" fillId="14" borderId="19" xfId="0" applyFont="1" applyFill="1" applyBorder="1" applyAlignment="1">
      <alignment horizontal="center" vertical="top" textRotation="90" wrapText="1"/>
    </xf>
    <xf numFmtId="0" fontId="37" fillId="14" borderId="20" xfId="0" applyFont="1" applyFill="1" applyBorder="1" applyAlignment="1">
      <alignment horizontal="left" vertical="center"/>
    </xf>
    <xf numFmtId="0" fontId="37" fillId="14" borderId="20" xfId="0" applyFont="1" applyFill="1" applyBorder="1" applyAlignment="1">
      <alignment vertical="center"/>
    </xf>
    <xf numFmtId="167" fontId="37" fillId="14" borderId="21" xfId="0" applyNumberFormat="1" applyFont="1" applyFill="1" applyBorder="1" applyAlignment="1">
      <alignment horizontal="center" vertical="center"/>
    </xf>
    <xf numFmtId="0" fontId="37" fillId="0" borderId="0" xfId="0" applyFont="1" applyFill="1" applyBorder="1" applyAlignment="1">
      <alignment horizontal="center" vertical="top"/>
    </xf>
    <xf numFmtId="0" fontId="37" fillId="0" borderId="0" xfId="0" applyFont="1" applyFill="1" applyBorder="1" applyAlignment="1">
      <alignment horizontal="right" vertical="center" wrapText="1"/>
    </xf>
    <xf numFmtId="0" fontId="37" fillId="0" borderId="0" xfId="0" quotePrefix="1" applyFont="1" applyFill="1" applyBorder="1" applyAlignment="1">
      <alignment horizontal="right" vertical="center"/>
    </xf>
    <xf numFmtId="0" fontId="59" fillId="15" borderId="0" xfId="0" applyFont="1" applyFill="1"/>
    <xf numFmtId="0" fontId="37" fillId="0" borderId="0" xfId="0" applyFont="1" applyFill="1" applyBorder="1" applyAlignment="1">
      <alignment horizontal="center" vertical="top" textRotation="90" wrapText="1"/>
    </xf>
    <xf numFmtId="0" fontId="63" fillId="0" borderId="11" xfId="0" applyFont="1" applyFill="1" applyBorder="1" applyAlignment="1">
      <alignment horizontal="left" vertical="center"/>
    </xf>
    <xf numFmtId="0" fontId="37" fillId="0" borderId="0" xfId="0" applyFont="1" applyFill="1" applyBorder="1" applyAlignment="1">
      <alignment horizontal="center" vertical="center"/>
    </xf>
    <xf numFmtId="49" fontId="37" fillId="14" borderId="22" xfId="0" applyNumberFormat="1" applyFont="1" applyFill="1" applyBorder="1" applyAlignment="1">
      <alignment horizontal="center" vertical="center" wrapText="1"/>
    </xf>
    <xf numFmtId="0" fontId="37" fillId="14" borderId="13" xfId="0" applyFont="1" applyFill="1" applyBorder="1" applyAlignment="1">
      <alignment horizontal="left" vertical="center"/>
    </xf>
    <xf numFmtId="0" fontId="37" fillId="14" borderId="13" xfId="0" applyFont="1" applyFill="1" applyBorder="1" applyAlignment="1">
      <alignment horizontal="center" vertical="center"/>
    </xf>
    <xf numFmtId="49" fontId="37" fillId="0" borderId="0" xfId="0" applyNumberFormat="1" applyFont="1" applyFill="1" applyBorder="1" applyAlignment="1">
      <alignment horizontal="center" vertical="center" wrapText="1"/>
    </xf>
    <xf numFmtId="0" fontId="37" fillId="0" borderId="0" xfId="0" applyFont="1" applyFill="1" applyBorder="1" applyAlignment="1">
      <alignment horizontal="left" vertical="center"/>
    </xf>
    <xf numFmtId="49" fontId="37" fillId="0" borderId="13" xfId="0" applyNumberFormat="1" applyFont="1" applyFill="1" applyBorder="1" applyAlignment="1">
      <alignment horizontal="center" vertical="center" wrapText="1"/>
    </xf>
    <xf numFmtId="0" fontId="37" fillId="0" borderId="13" xfId="0" applyFont="1" applyFill="1" applyBorder="1" applyAlignment="1">
      <alignment horizontal="left" vertical="center"/>
    </xf>
    <xf numFmtId="0" fontId="37" fillId="0" borderId="13" xfId="0" applyFont="1" applyFill="1" applyBorder="1" applyAlignment="1">
      <alignment horizontal="center" vertical="center"/>
    </xf>
    <xf numFmtId="0" fontId="13" fillId="15" borderId="14" xfId="0" applyFont="1" applyFill="1" applyBorder="1" applyAlignment="1">
      <alignment horizontal="left" vertical="center"/>
    </xf>
    <xf numFmtId="0" fontId="37" fillId="15" borderId="24" xfId="0" applyFont="1" applyFill="1" applyBorder="1" applyAlignment="1">
      <alignment horizontal="left" vertical="center"/>
    </xf>
    <xf numFmtId="0" fontId="13" fillId="15" borderId="24" xfId="0" applyFont="1" applyFill="1" applyBorder="1" applyAlignment="1">
      <alignment horizontal="left" vertical="center"/>
    </xf>
    <xf numFmtId="0" fontId="13" fillId="0" borderId="0" xfId="0" applyFont="1" applyFill="1" applyBorder="1" applyAlignment="1">
      <alignment horizontal="left" vertical="center"/>
    </xf>
    <xf numFmtId="0" fontId="13" fillId="14" borderId="14" xfId="0" applyFont="1" applyFill="1" applyBorder="1" applyAlignment="1">
      <alignment horizontal="left" vertical="center"/>
    </xf>
    <xf numFmtId="0" fontId="37" fillId="14" borderId="24" xfId="0" applyFont="1" applyFill="1" applyBorder="1" applyAlignment="1">
      <alignment horizontal="left" vertical="center"/>
    </xf>
    <xf numFmtId="0" fontId="13" fillId="14" borderId="24" xfId="0" applyFont="1" applyFill="1" applyBorder="1" applyAlignment="1">
      <alignment horizontal="left" vertical="center"/>
    </xf>
    <xf numFmtId="0" fontId="13" fillId="16" borderId="14" xfId="0" applyFont="1" applyFill="1" applyBorder="1" applyAlignment="1">
      <alignment horizontal="left" vertical="center"/>
    </xf>
    <xf numFmtId="0" fontId="37" fillId="16" borderId="24" xfId="0" applyFont="1" applyFill="1" applyBorder="1" applyAlignment="1">
      <alignment horizontal="left" vertical="center"/>
    </xf>
    <xf numFmtId="0" fontId="13" fillId="16" borderId="24" xfId="0" applyFont="1" applyFill="1" applyBorder="1" applyAlignment="1">
      <alignment horizontal="left" vertical="center"/>
    </xf>
    <xf numFmtId="0" fontId="59" fillId="16" borderId="0" xfId="0" applyFont="1" applyFill="1"/>
    <xf numFmtId="0" fontId="13" fillId="0" borderId="0" xfId="0" applyFont="1" applyFill="1"/>
    <xf numFmtId="0" fontId="13" fillId="0" borderId="0" xfId="0" applyFont="1"/>
    <xf numFmtId="0" fontId="6" fillId="17" borderId="0" xfId="334" applyFont="1" applyFill="1" applyBorder="1" applyAlignment="1">
      <alignment horizontal="justify" vertical="top" wrapText="1"/>
    </xf>
    <xf numFmtId="49" fontId="7" fillId="17" borderId="0" xfId="0" applyNumberFormat="1" applyFont="1" applyFill="1" applyBorder="1" applyAlignment="1">
      <alignment horizontal="center" vertical="top" wrapText="1"/>
    </xf>
    <xf numFmtId="0" fontId="12" fillId="17" borderId="0" xfId="0" applyFont="1" applyFill="1" applyBorder="1" applyAlignment="1">
      <alignment horizontal="justify" vertical="top" wrapText="1"/>
    </xf>
    <xf numFmtId="0" fontId="7" fillId="17" borderId="0" xfId="0" applyFont="1" applyFill="1" applyBorder="1" applyAlignment="1">
      <alignment horizontal="center"/>
    </xf>
    <xf numFmtId="4" fontId="7" fillId="17" borderId="0" xfId="0" applyNumberFormat="1" applyFont="1" applyFill="1" applyBorder="1" applyAlignment="1">
      <alignment horizontal="right"/>
    </xf>
    <xf numFmtId="49" fontId="7" fillId="17" borderId="0" xfId="0" applyNumberFormat="1" applyFont="1" applyFill="1" applyAlignment="1">
      <alignment horizontal="center" vertical="top"/>
    </xf>
    <xf numFmtId="0" fontId="7" fillId="17" borderId="0" xfId="0" applyFont="1" applyFill="1" applyBorder="1" applyAlignment="1">
      <alignment horizontal="justify" vertical="top" wrapText="1"/>
    </xf>
    <xf numFmtId="49" fontId="7" fillId="17" borderId="0" xfId="0" applyNumberFormat="1" applyFont="1" applyFill="1" applyBorder="1" applyAlignment="1">
      <alignment horizontal="center" vertical="top"/>
    </xf>
    <xf numFmtId="0" fontId="7" fillId="17" borderId="0" xfId="0" applyNumberFormat="1" applyFont="1" applyFill="1" applyBorder="1" applyAlignment="1">
      <alignment horizontal="justify" vertical="top" wrapText="1"/>
    </xf>
    <xf numFmtId="4" fontId="10" fillId="0" borderId="0" xfId="0" applyNumberFormat="1" applyFont="1" applyFill="1" applyAlignment="1">
      <alignment horizontal="left" vertical="center"/>
    </xf>
    <xf numFmtId="4" fontId="7" fillId="0" borderId="0" xfId="0" applyNumberFormat="1" applyFont="1" applyAlignment="1">
      <alignment horizontal="left" vertical="center"/>
    </xf>
    <xf numFmtId="4" fontId="7" fillId="0" borderId="0" xfId="0" applyNumberFormat="1" applyFont="1" applyBorder="1" applyAlignment="1">
      <alignment horizontal="left" vertical="center"/>
    </xf>
    <xf numFmtId="4" fontId="7" fillId="16" borderId="0" xfId="0" applyNumberFormat="1" applyFont="1" applyFill="1" applyBorder="1" applyAlignment="1">
      <alignment horizontal="left" vertical="center"/>
    </xf>
    <xf numFmtId="0" fontId="5" fillId="0" borderId="0" xfId="0" applyFont="1" applyBorder="1" applyAlignment="1">
      <alignment horizontal="left" vertical="center"/>
    </xf>
    <xf numFmtId="9" fontId="5" fillId="17" borderId="0" xfId="0" applyNumberFormat="1" applyFont="1" applyFill="1" applyBorder="1" applyAlignment="1">
      <alignment horizontal="left" vertical="center"/>
    </xf>
    <xf numFmtId="4" fontId="7" fillId="17" borderId="0" xfId="0" applyNumberFormat="1" applyFont="1" applyFill="1" applyBorder="1" applyAlignment="1">
      <alignment horizontal="left" vertical="center"/>
    </xf>
    <xf numFmtId="4" fontId="7" fillId="15" borderId="0" xfId="0" applyNumberFormat="1" applyFont="1" applyFill="1" applyBorder="1" applyAlignment="1">
      <alignment horizontal="left" vertical="center"/>
    </xf>
    <xf numFmtId="0" fontId="5" fillId="17" borderId="0" xfId="0" applyFont="1" applyFill="1" applyBorder="1" applyAlignment="1">
      <alignment horizontal="left" vertical="center"/>
    </xf>
    <xf numFmtId="0" fontId="5" fillId="14" borderId="0" xfId="0" applyFont="1" applyFill="1" applyBorder="1" applyAlignment="1">
      <alignment horizontal="left" vertical="center"/>
    </xf>
    <xf numFmtId="0" fontId="40" fillId="17" borderId="0" xfId="0" applyFont="1" applyFill="1" applyBorder="1" applyAlignment="1">
      <alignment horizontal="left" vertical="center"/>
    </xf>
    <xf numFmtId="0" fontId="40" fillId="14" borderId="0" xfId="0" applyFont="1" applyFill="1" applyBorder="1" applyAlignment="1">
      <alignment horizontal="left" vertical="center"/>
    </xf>
    <xf numFmtId="4" fontId="12" fillId="0" borderId="0" xfId="0" applyNumberFormat="1" applyFont="1" applyBorder="1" applyAlignment="1">
      <alignment horizontal="left" vertical="center"/>
    </xf>
    <xf numFmtId="4" fontId="7" fillId="14" borderId="0" xfId="0" applyNumberFormat="1" applyFont="1" applyFill="1" applyBorder="1" applyAlignment="1">
      <alignment horizontal="left" vertical="center"/>
    </xf>
    <xf numFmtId="0" fontId="7" fillId="0" borderId="0" xfId="0" applyFont="1" applyBorder="1" applyAlignment="1">
      <alignment horizontal="left" vertical="center"/>
    </xf>
    <xf numFmtId="4" fontId="7" fillId="0" borderId="0" xfId="0" applyNumberFormat="1" applyFont="1" applyFill="1" applyBorder="1" applyAlignment="1">
      <alignment horizontal="left" vertical="center"/>
    </xf>
    <xf numFmtId="0" fontId="5" fillId="0" borderId="0" xfId="0" applyFont="1" applyFill="1" applyBorder="1" applyAlignment="1">
      <alignment horizontal="left" vertical="center"/>
    </xf>
    <xf numFmtId="49" fontId="12" fillId="17" borderId="0" xfId="0" applyNumberFormat="1" applyFont="1" applyFill="1" applyBorder="1" applyAlignment="1">
      <alignment horizontal="center" vertical="top"/>
    </xf>
    <xf numFmtId="49" fontId="42" fillId="17" borderId="0" xfId="0" applyNumberFormat="1" applyFont="1" applyFill="1" applyBorder="1" applyAlignment="1">
      <alignment horizontal="center" vertical="top"/>
    </xf>
    <xf numFmtId="49" fontId="9" fillId="17" borderId="0" xfId="0" applyNumberFormat="1" applyFont="1" applyFill="1" applyBorder="1" applyAlignment="1">
      <alignment horizontal="center" vertical="top"/>
    </xf>
    <xf numFmtId="0" fontId="42" fillId="17" borderId="0" xfId="0" applyFont="1" applyFill="1" applyBorder="1" applyAlignment="1">
      <alignment vertical="center" wrapText="1"/>
    </xf>
    <xf numFmtId="0" fontId="9" fillId="17" borderId="0" xfId="0" applyFont="1" applyFill="1" applyBorder="1" applyAlignment="1">
      <alignment horizontal="center" vertical="center"/>
    </xf>
    <xf numFmtId="49" fontId="9" fillId="17" borderId="0" xfId="0" applyNumberFormat="1" applyFont="1" applyFill="1" applyAlignment="1">
      <alignment horizontal="center" vertical="top"/>
    </xf>
    <xf numFmtId="0" fontId="9" fillId="17" borderId="0" xfId="0" applyFont="1" applyFill="1" applyBorder="1" applyAlignment="1">
      <alignment horizontal="justify" vertical="top" wrapText="1"/>
    </xf>
    <xf numFmtId="0" fontId="9" fillId="17" borderId="0" xfId="0" applyFont="1" applyFill="1" applyBorder="1" applyAlignment="1">
      <alignment horizontal="center"/>
    </xf>
    <xf numFmtId="0" fontId="9" fillId="17" borderId="0" xfId="0" applyFont="1" applyFill="1" applyBorder="1" applyAlignment="1">
      <alignment vertical="center" wrapText="1"/>
    </xf>
    <xf numFmtId="14" fontId="12" fillId="17" borderId="0" xfId="0" applyNumberFormat="1" applyFont="1" applyFill="1" applyBorder="1" applyAlignment="1">
      <alignment horizontal="justify" vertical="top" wrapText="1"/>
    </xf>
    <xf numFmtId="49" fontId="5" fillId="17" borderId="0" xfId="0" applyNumberFormat="1" applyFont="1" applyFill="1" applyBorder="1" applyAlignment="1">
      <alignment horizontal="center" vertical="top"/>
    </xf>
    <xf numFmtId="0" fontId="5" fillId="17" borderId="0" xfId="0" applyFont="1" applyFill="1" applyBorder="1" applyAlignment="1">
      <alignment horizontal="center" vertical="center"/>
    </xf>
    <xf numFmtId="4" fontId="5" fillId="17" borderId="0" xfId="0" applyNumberFormat="1" applyFont="1" applyFill="1" applyBorder="1" applyAlignment="1">
      <alignment horizontal="center" vertical="center"/>
    </xf>
    <xf numFmtId="4" fontId="5" fillId="17" borderId="0" xfId="0" applyNumberFormat="1" applyFont="1" applyFill="1" applyBorder="1" applyAlignment="1">
      <alignment horizontal="center"/>
    </xf>
    <xf numFmtId="4" fontId="5" fillId="17" borderId="0" xfId="0" applyNumberFormat="1" applyFont="1" applyFill="1" applyBorder="1" applyAlignment="1">
      <alignment horizontal="right"/>
    </xf>
    <xf numFmtId="0" fontId="5" fillId="17" borderId="0" xfId="0" applyFont="1" applyFill="1" applyBorder="1" applyAlignment="1">
      <alignment horizontal="right"/>
    </xf>
    <xf numFmtId="0" fontId="7" fillId="17" borderId="0" xfId="0" applyFont="1" applyFill="1" applyBorder="1" applyAlignment="1">
      <alignment horizontal="center" vertical="center"/>
    </xf>
    <xf numFmtId="4" fontId="7" fillId="17" borderId="0" xfId="0" applyNumberFormat="1" applyFont="1" applyFill="1" applyBorder="1" applyAlignment="1">
      <alignment horizontal="center" vertical="center"/>
    </xf>
    <xf numFmtId="0" fontId="5" fillId="25" borderId="0" xfId="0" applyFont="1" applyFill="1" applyBorder="1"/>
    <xf numFmtId="0" fontId="5" fillId="25" borderId="0" xfId="0" applyFont="1" applyFill="1" applyBorder="1" applyAlignment="1">
      <alignment horizontal="left" vertical="center"/>
    </xf>
    <xf numFmtId="0" fontId="7" fillId="25" borderId="0" xfId="0" applyFont="1" applyFill="1" applyBorder="1"/>
    <xf numFmtId="4" fontId="7" fillId="25" borderId="0" xfId="0" applyNumberFormat="1" applyFont="1" applyFill="1" applyBorder="1" applyAlignment="1">
      <alignment horizontal="left" vertical="center"/>
    </xf>
    <xf numFmtId="4" fontId="7" fillId="25" borderId="0" xfId="0" applyNumberFormat="1" applyFont="1" applyFill="1" applyBorder="1"/>
    <xf numFmtId="49" fontId="12" fillId="17" borderId="0" xfId="0" applyNumberFormat="1" applyFont="1" applyFill="1" applyBorder="1" applyAlignment="1">
      <alignment horizontal="center"/>
    </xf>
    <xf numFmtId="49" fontId="5" fillId="17" borderId="0" xfId="0" applyNumberFormat="1" applyFont="1" applyFill="1" applyAlignment="1">
      <alignment horizontal="center"/>
    </xf>
    <xf numFmtId="49" fontId="5" fillId="17" borderId="0" xfId="0" applyNumberFormat="1" applyFont="1" applyFill="1" applyAlignment="1">
      <alignment horizontal="center" vertical="center"/>
    </xf>
    <xf numFmtId="0" fontId="6" fillId="17" borderId="0" xfId="0" applyNumberFormat="1" applyFont="1" applyFill="1" applyBorder="1" applyAlignment="1">
      <alignment horizontal="justify" vertical="center" wrapText="1"/>
    </xf>
    <xf numFmtId="0" fontId="6" fillId="17" borderId="0" xfId="0" applyFont="1" applyFill="1" applyBorder="1" applyAlignment="1">
      <alignment horizontal="justify" vertical="center" wrapText="1"/>
    </xf>
    <xf numFmtId="0" fontId="7" fillId="17" borderId="0" xfId="0" applyFont="1" applyFill="1" applyBorder="1" applyAlignment="1">
      <alignment horizontal="right" vertical="center"/>
    </xf>
    <xf numFmtId="0" fontId="7" fillId="17" borderId="0" xfId="0" applyFont="1" applyFill="1" applyBorder="1" applyAlignment="1">
      <alignment horizontal="left" vertical="center"/>
    </xf>
    <xf numFmtId="0" fontId="7" fillId="26" borderId="0" xfId="0" applyFont="1" applyFill="1" applyBorder="1"/>
    <xf numFmtId="4" fontId="7" fillId="26" borderId="0" xfId="0" applyNumberFormat="1" applyFont="1" applyFill="1" applyBorder="1" applyAlignment="1">
      <alignment horizontal="left" vertical="center"/>
    </xf>
    <xf numFmtId="4" fontId="7" fillId="26" borderId="0" xfId="0" applyNumberFormat="1" applyFont="1" applyFill="1" applyBorder="1"/>
    <xf numFmtId="4" fontId="64" fillId="0" borderId="0" xfId="0" applyNumberFormat="1" applyFont="1" applyFill="1" applyBorder="1" applyAlignment="1">
      <alignment horizontal="left"/>
    </xf>
    <xf numFmtId="4" fontId="64" fillId="0" borderId="0" xfId="0" applyNumberFormat="1" applyFont="1" applyFill="1" applyBorder="1" applyAlignment="1">
      <alignment wrapText="1"/>
    </xf>
    <xf numFmtId="0" fontId="6" fillId="0" borderId="28" xfId="334" applyFont="1" applyFill="1" applyBorder="1" applyAlignment="1">
      <alignment horizontal="justify" vertical="top" wrapText="1"/>
    </xf>
    <xf numFmtId="49" fontId="5" fillId="0" borderId="28" xfId="334" applyNumberFormat="1" applyFont="1" applyFill="1" applyBorder="1" applyAlignment="1">
      <alignment horizontal="center"/>
    </xf>
    <xf numFmtId="166" fontId="5" fillId="0" borderId="28" xfId="334" applyNumberFormat="1" applyFont="1" applyFill="1" applyBorder="1" applyAlignment="1">
      <alignment horizontal="center"/>
    </xf>
    <xf numFmtId="49" fontId="5" fillId="0" borderId="28" xfId="334" applyNumberFormat="1" applyFont="1" applyFill="1" applyBorder="1" applyAlignment="1">
      <alignment horizontal="center" vertical="top"/>
    </xf>
    <xf numFmtId="0" fontId="5" fillId="17" borderId="0" xfId="0" applyFont="1" applyFill="1" applyBorder="1" applyAlignment="1">
      <alignment horizontal="center"/>
    </xf>
    <xf numFmtId="49" fontId="5" fillId="17" borderId="0" xfId="0" applyNumberFormat="1" applyFont="1" applyFill="1" applyBorder="1" applyAlignment="1">
      <alignment horizontal="center" vertical="center"/>
    </xf>
    <xf numFmtId="0" fontId="7" fillId="17" borderId="0" xfId="0" applyFont="1" applyFill="1" applyBorder="1"/>
    <xf numFmtId="4" fontId="7" fillId="17" borderId="0" xfId="0" applyNumberFormat="1" applyFont="1" applyFill="1" applyBorder="1"/>
    <xf numFmtId="0" fontId="5" fillId="17" borderId="28" xfId="0" applyFont="1" applyFill="1" applyBorder="1" applyAlignment="1">
      <alignment horizontal="center"/>
    </xf>
    <xf numFmtId="49" fontId="12" fillId="17" borderId="0" xfId="0" applyNumberFormat="1" applyFont="1" applyFill="1" applyBorder="1" applyAlignment="1">
      <alignment horizontal="center" vertical="top" wrapText="1"/>
    </xf>
    <xf numFmtId="4" fontId="7" fillId="17" borderId="0" xfId="0" applyNumberFormat="1" applyFont="1" applyFill="1" applyBorder="1" applyAlignment="1">
      <alignment horizontal="left" vertical="center"/>
    </xf>
    <xf numFmtId="0" fontId="42" fillId="17" borderId="0" xfId="0" applyFont="1" applyFill="1" applyBorder="1" applyAlignment="1">
      <alignment vertical="center" wrapText="1"/>
    </xf>
    <xf numFmtId="49" fontId="5" fillId="17" borderId="0" xfId="0" applyNumberFormat="1" applyFont="1" applyFill="1" applyBorder="1" applyAlignment="1">
      <alignment horizontal="center" vertical="top"/>
    </xf>
    <xf numFmtId="4" fontId="5" fillId="17" borderId="0" xfId="0" applyNumberFormat="1" applyFont="1" applyFill="1" applyBorder="1" applyAlignment="1">
      <alignment horizontal="center"/>
    </xf>
    <xf numFmtId="0" fontId="5" fillId="17" borderId="0" xfId="0" applyFont="1" applyFill="1" applyBorder="1" applyAlignment="1">
      <alignment horizontal="right"/>
    </xf>
    <xf numFmtId="0" fontId="5" fillId="25" borderId="0" xfId="0" applyFont="1" applyFill="1" applyBorder="1"/>
    <xf numFmtId="0" fontId="5" fillId="25" borderId="0" xfId="0" applyFont="1" applyFill="1" applyBorder="1" applyAlignment="1">
      <alignment horizontal="left" vertical="center"/>
    </xf>
    <xf numFmtId="0" fontId="7" fillId="25" borderId="0" xfId="0" applyFont="1" applyFill="1" applyBorder="1"/>
    <xf numFmtId="4" fontId="7" fillId="25" borderId="0" xfId="0" applyNumberFormat="1" applyFont="1" applyFill="1" applyBorder="1" applyAlignment="1">
      <alignment horizontal="left" vertical="center"/>
    </xf>
    <xf numFmtId="4" fontId="7" fillId="25" borderId="0" xfId="0" applyNumberFormat="1" applyFont="1" applyFill="1" applyBorder="1"/>
    <xf numFmtId="49" fontId="12" fillId="17" borderId="0" xfId="0" applyNumberFormat="1" applyFont="1" applyFill="1" applyBorder="1" applyAlignment="1">
      <alignment horizontal="center"/>
    </xf>
    <xf numFmtId="49" fontId="5" fillId="17" borderId="0" xfId="0" applyNumberFormat="1" applyFont="1" applyFill="1" applyAlignment="1">
      <alignment horizontal="center"/>
    </xf>
    <xf numFmtId="49" fontId="5" fillId="17" borderId="0" xfId="0" applyNumberFormat="1" applyFont="1" applyFill="1" applyAlignment="1">
      <alignment horizontal="center" vertical="center"/>
    </xf>
    <xf numFmtId="0" fontId="6" fillId="17" borderId="0" xfId="0" applyNumberFormat="1" applyFont="1" applyFill="1" applyBorder="1" applyAlignment="1">
      <alignment horizontal="justify" vertical="center" wrapText="1"/>
    </xf>
    <xf numFmtId="0" fontId="6" fillId="17" borderId="0" xfId="0" applyFont="1" applyFill="1" applyBorder="1" applyAlignment="1">
      <alignment horizontal="justify" vertical="center" wrapText="1"/>
    </xf>
    <xf numFmtId="0" fontId="5" fillId="0" borderId="28" xfId="0" applyFont="1" applyFill="1" applyBorder="1" applyAlignment="1">
      <alignment horizontal="center"/>
    </xf>
    <xf numFmtId="0" fontId="6" fillId="0" borderId="28" xfId="334" applyFont="1" applyFill="1" applyBorder="1" applyAlignment="1">
      <alignment horizontal="justify" wrapText="1"/>
    </xf>
    <xf numFmtId="0" fontId="5" fillId="0" borderId="0" xfId="0" applyFont="1" applyFill="1" applyBorder="1"/>
    <xf numFmtId="0" fontId="7" fillId="0" borderId="0" xfId="0" applyFont="1" applyFill="1" applyBorder="1"/>
    <xf numFmtId="0" fontId="42" fillId="0" borderId="0" xfId="0" applyFont="1" applyBorder="1" applyAlignment="1">
      <alignment vertical="top" wrapText="1"/>
    </xf>
    <xf numFmtId="49" fontId="40" fillId="0" borderId="0" xfId="0" applyNumberFormat="1" applyFont="1" applyBorder="1" applyAlignment="1">
      <alignment horizontal="center" vertical="top"/>
    </xf>
    <xf numFmtId="49" fontId="40" fillId="0" borderId="0" xfId="0" applyNumberFormat="1" applyFont="1" applyAlignment="1">
      <alignment horizontal="center" vertical="top"/>
    </xf>
    <xf numFmtId="0" fontId="40" fillId="0" borderId="0" xfId="0" applyFont="1" applyFill="1" applyBorder="1" applyAlignment="1">
      <alignment horizontal="center"/>
    </xf>
    <xf numFmtId="49" fontId="40" fillId="0" borderId="0" xfId="0" applyNumberFormat="1" applyFont="1" applyFill="1" applyAlignment="1">
      <alignment horizontal="center" vertical="top"/>
    </xf>
    <xf numFmtId="0" fontId="40" fillId="0" borderId="0" xfId="0" applyFont="1" applyFill="1" applyBorder="1" applyAlignment="1">
      <alignment horizontal="center" vertical="top"/>
    </xf>
    <xf numFmtId="0" fontId="73" fillId="0" borderId="0" xfId="0" applyFont="1" applyAlignment="1">
      <alignment vertical="center" wrapText="1"/>
    </xf>
    <xf numFmtId="0" fontId="6" fillId="0" borderId="0" xfId="0" applyFont="1" applyBorder="1" applyAlignment="1">
      <alignment vertical="center" wrapText="1"/>
    </xf>
    <xf numFmtId="0" fontId="74" fillId="0" borderId="0" xfId="0" applyFont="1" applyAlignment="1">
      <alignment vertical="center" wrapText="1"/>
    </xf>
    <xf numFmtId="0" fontId="5" fillId="0" borderId="0" xfId="0" applyFont="1" applyFill="1" applyBorder="1" applyAlignment="1">
      <alignment horizontal="center" vertical="top"/>
    </xf>
    <xf numFmtId="49" fontId="5" fillId="0" borderId="0" xfId="0" applyNumberFormat="1" applyFont="1" applyFill="1" applyAlignment="1">
      <alignment horizontal="center" vertical="top"/>
    </xf>
    <xf numFmtId="0" fontId="6" fillId="0" borderId="0" xfId="0" applyFont="1" applyBorder="1" applyAlignment="1">
      <alignment horizontal="justify" vertical="top" wrapText="1"/>
    </xf>
    <xf numFmtId="49" fontId="5" fillId="0" borderId="28" xfId="0" applyNumberFormat="1" applyFont="1" applyBorder="1" applyAlignment="1">
      <alignment horizontal="center"/>
    </xf>
    <xf numFmtId="0" fontId="6" fillId="0" borderId="28" xfId="0" applyFont="1" applyBorder="1" applyAlignment="1">
      <alignment horizontal="left" wrapText="1"/>
    </xf>
    <xf numFmtId="49" fontId="40" fillId="0" borderId="28" xfId="0" applyNumberFormat="1" applyFont="1" applyBorder="1" applyAlignment="1">
      <alignment horizontal="center"/>
    </xf>
    <xf numFmtId="167" fontId="5" fillId="14" borderId="0" xfId="0" applyNumberFormat="1" applyFont="1" applyFill="1" applyBorder="1" applyAlignment="1">
      <alignment horizontal="left" vertical="center"/>
    </xf>
    <xf numFmtId="49" fontId="5" fillId="0" borderId="0" xfId="334" applyNumberFormat="1" applyFont="1" applyFill="1" applyBorder="1" applyAlignment="1">
      <alignment horizontal="center" vertical="top"/>
    </xf>
    <xf numFmtId="49" fontId="5" fillId="0" borderId="0" xfId="334" applyNumberFormat="1" applyFont="1" applyFill="1" applyBorder="1" applyAlignment="1">
      <alignment horizontal="center"/>
    </xf>
    <xf numFmtId="0" fontId="6" fillId="0" borderId="0" xfId="334" applyFont="1" applyFill="1" applyBorder="1" applyAlignment="1">
      <alignment horizontal="justify" wrapText="1"/>
    </xf>
    <xf numFmtId="0" fontId="76" fillId="0" borderId="0" xfId="0" applyFont="1" applyFill="1" applyBorder="1" applyAlignment="1">
      <alignment horizontal="center"/>
    </xf>
    <xf numFmtId="166" fontId="76" fillId="0" borderId="0" xfId="334" applyNumberFormat="1" applyFont="1" applyFill="1" applyBorder="1" applyAlignment="1">
      <alignment horizontal="center"/>
    </xf>
    <xf numFmtId="49" fontId="5" fillId="17" borderId="33" xfId="0" applyNumberFormat="1" applyFont="1" applyFill="1" applyBorder="1" applyAlignment="1">
      <alignment horizontal="center" vertical="center"/>
    </xf>
    <xf numFmtId="49" fontId="5" fillId="17" borderId="33" xfId="0" applyNumberFormat="1" applyFont="1" applyFill="1" applyBorder="1" applyAlignment="1">
      <alignment horizontal="center"/>
    </xf>
    <xf numFmtId="0" fontId="5" fillId="17" borderId="33" xfId="0" applyFont="1" applyFill="1" applyBorder="1" applyAlignment="1">
      <alignment wrapText="1"/>
    </xf>
    <xf numFmtId="0" fontId="5" fillId="17" borderId="33" xfId="0" applyFont="1" applyFill="1" applyBorder="1" applyAlignment="1">
      <alignment horizontal="center"/>
    </xf>
    <xf numFmtId="0" fontId="80" fillId="0" borderId="0" xfId="0" applyFont="1" applyBorder="1" applyAlignment="1">
      <alignment horizontal="justify" vertical="top" wrapText="1"/>
    </xf>
    <xf numFmtId="166" fontId="81" fillId="0" borderId="28" xfId="334" applyNumberFormat="1" applyFont="1" applyFill="1" applyBorder="1" applyAlignment="1">
      <alignment horizontal="center"/>
    </xf>
    <xf numFmtId="49" fontId="82" fillId="0" borderId="0" xfId="0" applyNumberFormat="1" applyFont="1" applyBorder="1" applyAlignment="1">
      <alignment horizontal="center" vertical="top"/>
    </xf>
    <xf numFmtId="49" fontId="83" fillId="17" borderId="0" xfId="0" applyNumberFormat="1" applyFont="1" applyFill="1" applyBorder="1" applyAlignment="1">
      <alignment horizontal="center" vertical="top"/>
    </xf>
    <xf numFmtId="14" fontId="82" fillId="17" borderId="0" xfId="0" applyNumberFormat="1" applyFont="1" applyFill="1" applyBorder="1" applyAlignment="1">
      <alignment horizontal="justify" vertical="top" wrapText="1"/>
    </xf>
    <xf numFmtId="0" fontId="83" fillId="17" borderId="0" xfId="0" applyFont="1" applyFill="1" applyBorder="1" applyAlignment="1">
      <alignment horizontal="center"/>
    </xf>
    <xf numFmtId="4" fontId="83" fillId="17" borderId="0" xfId="0" applyNumberFormat="1" applyFont="1" applyFill="1" applyBorder="1" applyAlignment="1">
      <alignment horizontal="center"/>
    </xf>
    <xf numFmtId="0" fontId="83" fillId="0" borderId="0" xfId="0" applyFont="1" applyBorder="1"/>
    <xf numFmtId="4" fontId="83" fillId="0" borderId="0" xfId="0" applyNumberFormat="1" applyFont="1" applyBorder="1" applyAlignment="1">
      <alignment horizontal="left" vertical="center"/>
    </xf>
    <xf numFmtId="4" fontId="83" fillId="0" borderId="0" xfId="0" applyNumberFormat="1" applyFont="1" applyBorder="1"/>
    <xf numFmtId="166" fontId="5" fillId="0" borderId="0" xfId="334" applyNumberFormat="1" applyFont="1" applyFill="1" applyBorder="1" applyAlignment="1">
      <alignment horizontal="center"/>
    </xf>
    <xf numFmtId="0" fontId="78" fillId="15" borderId="0" xfId="0" applyFont="1" applyFill="1" applyBorder="1"/>
    <xf numFmtId="4" fontId="79" fillId="15" borderId="0" xfId="0" applyNumberFormat="1" applyFont="1" applyFill="1" applyBorder="1" applyAlignment="1">
      <alignment horizontal="left" vertical="center"/>
    </xf>
    <xf numFmtId="4" fontId="79" fillId="15" borderId="0" xfId="0" applyNumberFormat="1" applyFont="1" applyFill="1" applyBorder="1"/>
    <xf numFmtId="4" fontId="86" fillId="0" borderId="0" xfId="0" applyNumberFormat="1" applyFont="1" applyFill="1" applyBorder="1" applyAlignment="1">
      <alignment horizontal="center"/>
    </xf>
    <xf numFmtId="4" fontId="86" fillId="0" borderId="0" xfId="0" applyNumberFormat="1" applyFont="1" applyBorder="1" applyAlignment="1">
      <alignment horizontal="center"/>
    </xf>
    <xf numFmtId="4" fontId="86" fillId="17" borderId="0" xfId="0" applyNumberFormat="1" applyFont="1" applyFill="1" applyBorder="1" applyAlignment="1">
      <alignment horizontal="center"/>
    </xf>
    <xf numFmtId="4" fontId="87" fillId="0" borderId="0" xfId="0" applyNumberFormat="1" applyFont="1" applyFill="1" applyBorder="1" applyAlignment="1">
      <alignment horizontal="center"/>
    </xf>
    <xf numFmtId="4" fontId="87" fillId="0" borderId="0" xfId="0" applyNumberFormat="1" applyFont="1" applyFill="1" applyBorder="1" applyAlignment="1">
      <alignment horizontal="center" vertical="top"/>
    </xf>
    <xf numFmtId="4" fontId="85" fillId="0" borderId="0" xfId="0" applyNumberFormat="1" applyFont="1" applyFill="1" applyBorder="1" applyAlignment="1">
      <alignment horizontal="center"/>
    </xf>
    <xf numFmtId="166" fontId="85" fillId="17" borderId="0" xfId="334" applyNumberFormat="1" applyFont="1" applyFill="1" applyBorder="1" applyAlignment="1">
      <alignment horizontal="center"/>
    </xf>
    <xf numFmtId="167" fontId="85" fillId="17" borderId="0" xfId="334" applyNumberFormat="1" applyFont="1" applyFill="1" applyBorder="1" applyAlignment="1">
      <alignment horizontal="right"/>
    </xf>
    <xf numFmtId="4" fontId="85" fillId="0" borderId="0" xfId="0" applyNumberFormat="1" applyFont="1" applyFill="1" applyBorder="1" applyAlignment="1">
      <alignment horizontal="center" vertical="top"/>
    </xf>
    <xf numFmtId="4" fontId="88" fillId="17" borderId="0" xfId="0" applyNumberFormat="1" applyFont="1" applyFill="1" applyBorder="1" applyAlignment="1">
      <alignment horizontal="center" vertical="center"/>
    </xf>
    <xf numFmtId="4" fontId="88" fillId="17" borderId="0" xfId="0" applyNumberFormat="1" applyFont="1" applyFill="1" applyBorder="1" applyAlignment="1">
      <alignment horizontal="center"/>
    </xf>
    <xf numFmtId="0" fontId="88" fillId="17" borderId="0" xfId="0" applyFont="1" applyFill="1" applyBorder="1" applyAlignment="1">
      <alignment horizontal="center"/>
    </xf>
    <xf numFmtId="0" fontId="86" fillId="17" borderId="0" xfId="0" applyFont="1" applyFill="1" applyBorder="1"/>
    <xf numFmtId="4" fontId="85" fillId="17" borderId="0" xfId="0" applyNumberFormat="1" applyFont="1" applyFill="1" applyBorder="1" applyAlignment="1">
      <alignment horizontal="center"/>
    </xf>
    <xf numFmtId="4" fontId="85" fillId="17" borderId="0" xfId="0" applyNumberFormat="1" applyFont="1" applyFill="1" applyBorder="1" applyAlignment="1">
      <alignment horizontal="right"/>
    </xf>
    <xf numFmtId="4" fontId="85" fillId="17" borderId="0" xfId="0" applyNumberFormat="1" applyFont="1" applyFill="1" applyBorder="1" applyAlignment="1">
      <alignment horizontal="center" vertical="center"/>
    </xf>
    <xf numFmtId="0" fontId="85" fillId="17" borderId="0" xfId="0" applyFont="1" applyFill="1" applyBorder="1" applyAlignment="1">
      <alignment horizontal="center"/>
    </xf>
    <xf numFmtId="0" fontId="85" fillId="17" borderId="0" xfId="0" applyFont="1" applyFill="1" applyBorder="1" applyAlignment="1">
      <alignment horizontal="right"/>
    </xf>
    <xf numFmtId="2" fontId="85" fillId="17" borderId="33" xfId="0" applyNumberFormat="1" applyFont="1" applyFill="1" applyBorder="1" applyAlignment="1">
      <alignment horizontal="right"/>
    </xf>
    <xf numFmtId="167" fontId="85" fillId="17" borderId="33" xfId="0" applyNumberFormat="1" applyFont="1" applyFill="1" applyBorder="1" applyAlignment="1">
      <alignment horizontal="right"/>
    </xf>
    <xf numFmtId="171" fontId="5" fillId="0" borderId="28" xfId="0" applyNumberFormat="1" applyFont="1" applyFill="1" applyBorder="1" applyAlignment="1">
      <alignment horizontal="center"/>
    </xf>
    <xf numFmtId="4" fontId="5" fillId="0" borderId="28" xfId="0" applyNumberFormat="1" applyFont="1" applyFill="1" applyBorder="1" applyAlignment="1">
      <alignment horizontal="center"/>
    </xf>
    <xf numFmtId="0" fontId="6" fillId="0" borderId="0" xfId="334" applyFont="1" applyFill="1" applyBorder="1" applyAlignment="1">
      <alignment horizontal="justify" vertical="top" wrapText="1"/>
    </xf>
    <xf numFmtId="0" fontId="12" fillId="16" borderId="0" xfId="0" applyFont="1" applyFill="1" applyBorder="1" applyAlignment="1">
      <alignment vertical="center"/>
    </xf>
    <xf numFmtId="4" fontId="7" fillId="16" borderId="0" xfId="0" applyNumberFormat="1" applyFont="1" applyFill="1" applyBorder="1" applyAlignment="1">
      <alignment vertical="center"/>
    </xf>
    <xf numFmtId="49" fontId="12" fillId="16" borderId="13" xfId="0" applyNumberFormat="1" applyFont="1" applyFill="1" applyBorder="1" applyAlignment="1">
      <alignment horizontal="center" vertical="center"/>
    </xf>
    <xf numFmtId="0" fontId="12" fillId="16" borderId="13" xfId="0" applyFont="1" applyFill="1" applyBorder="1" applyAlignment="1">
      <alignment horizontal="center" vertical="center"/>
    </xf>
    <xf numFmtId="4" fontId="12" fillId="16" borderId="13" xfId="0" applyNumberFormat="1" applyFont="1" applyFill="1" applyBorder="1" applyAlignment="1">
      <alignment horizontal="center" vertical="center"/>
    </xf>
    <xf numFmtId="4" fontId="12" fillId="16" borderId="13" xfId="0" applyNumberFormat="1" applyFont="1" applyFill="1" applyBorder="1" applyAlignment="1">
      <alignment vertical="center"/>
    </xf>
    <xf numFmtId="168" fontId="89" fillId="0" borderId="0" xfId="0" applyNumberFormat="1" applyFont="1"/>
    <xf numFmtId="168" fontId="5" fillId="0" borderId="28" xfId="334" applyNumberFormat="1" applyFont="1" applyFill="1" applyBorder="1" applyAlignment="1">
      <alignment horizontal="center"/>
    </xf>
    <xf numFmtId="165" fontId="5" fillId="0" borderId="28" xfId="334" applyNumberFormat="1" applyFont="1" applyFill="1" applyBorder="1" applyAlignment="1">
      <alignment horizontal="right"/>
    </xf>
    <xf numFmtId="165" fontId="5" fillId="17" borderId="28" xfId="334" applyNumberFormat="1" applyFont="1" applyFill="1" applyBorder="1" applyAlignment="1">
      <alignment horizontal="right"/>
    </xf>
    <xf numFmtId="165" fontId="5" fillId="0" borderId="0" xfId="334" applyNumberFormat="1" applyFont="1" applyFill="1" applyBorder="1" applyAlignment="1">
      <alignment horizontal="right"/>
    </xf>
    <xf numFmtId="165" fontId="85" fillId="17" borderId="33" xfId="0" applyNumberFormat="1" applyFont="1" applyFill="1" applyBorder="1" applyAlignment="1">
      <alignment horizontal="right"/>
    </xf>
    <xf numFmtId="165" fontId="85" fillId="17" borderId="0" xfId="0" applyNumberFormat="1" applyFont="1" applyFill="1" applyBorder="1" applyAlignment="1">
      <alignment horizontal="right"/>
    </xf>
    <xf numFmtId="165" fontId="12" fillId="15" borderId="13" xfId="0" applyNumberFormat="1" applyFont="1" applyFill="1" applyBorder="1" applyAlignment="1">
      <alignment horizontal="right"/>
    </xf>
    <xf numFmtId="165" fontId="86" fillId="0" borderId="0" xfId="0" applyNumberFormat="1" applyFont="1" applyBorder="1" applyAlignment="1">
      <alignment horizontal="right"/>
    </xf>
    <xf numFmtId="165" fontId="86" fillId="17" borderId="0" xfId="0" applyNumberFormat="1" applyFont="1" applyFill="1" applyBorder="1" applyAlignment="1">
      <alignment horizontal="right"/>
    </xf>
    <xf numFmtId="165" fontId="87" fillId="0" borderId="0" xfId="0" applyNumberFormat="1" applyFont="1" applyFill="1" applyBorder="1" applyAlignment="1">
      <alignment horizontal="right"/>
    </xf>
    <xf numFmtId="165" fontId="87" fillId="0" borderId="0" xfId="0" applyNumberFormat="1" applyFont="1" applyFill="1" applyBorder="1" applyAlignment="1">
      <alignment horizontal="right" vertical="top"/>
    </xf>
    <xf numFmtId="165" fontId="85" fillId="0" borderId="0" xfId="0" applyNumberFormat="1" applyFont="1" applyFill="1" applyBorder="1" applyAlignment="1">
      <alignment horizontal="right"/>
    </xf>
    <xf numFmtId="165" fontId="5" fillId="0" borderId="28" xfId="0" applyNumberFormat="1" applyFont="1" applyFill="1" applyBorder="1" applyAlignment="1">
      <alignment horizontal="right"/>
    </xf>
    <xf numFmtId="165" fontId="85" fillId="17" borderId="0" xfId="334" applyNumberFormat="1" applyFont="1" applyFill="1" applyBorder="1" applyAlignment="1">
      <alignment horizontal="right"/>
    </xf>
    <xf numFmtId="165" fontId="85" fillId="0" borderId="0" xfId="0" applyNumberFormat="1" applyFont="1" applyFill="1" applyBorder="1" applyAlignment="1">
      <alignment horizontal="right" vertical="top"/>
    </xf>
    <xf numFmtId="165" fontId="88" fillId="17" borderId="0" xfId="0" applyNumberFormat="1" applyFont="1" applyFill="1" applyBorder="1" applyAlignment="1">
      <alignment horizontal="right"/>
    </xf>
    <xf numFmtId="165" fontId="86" fillId="17" borderId="0" xfId="0" applyNumberFormat="1" applyFont="1" applyFill="1" applyBorder="1"/>
    <xf numFmtId="165" fontId="5" fillId="17" borderId="0" xfId="334" applyNumberFormat="1" applyFont="1" applyFill="1" applyBorder="1" applyAlignment="1">
      <alignment horizontal="right"/>
    </xf>
    <xf numFmtId="165" fontId="7" fillId="17" borderId="0" xfId="0" applyNumberFormat="1" applyFont="1" applyFill="1" applyBorder="1" applyAlignment="1">
      <alignment horizontal="right"/>
    </xf>
    <xf numFmtId="165" fontId="7" fillId="17" borderId="0" xfId="0" applyNumberFormat="1" applyFont="1" applyFill="1" applyBorder="1" applyAlignment="1">
      <alignment horizontal="justify" vertical="top" wrapText="1"/>
    </xf>
    <xf numFmtId="165" fontId="76" fillId="0" borderId="0" xfId="334" applyNumberFormat="1" applyFont="1" applyFill="1" applyBorder="1" applyAlignment="1">
      <alignment horizontal="right"/>
    </xf>
    <xf numFmtId="165" fontId="5" fillId="0" borderId="0" xfId="0" applyNumberFormat="1" applyFont="1" applyBorder="1" applyAlignment="1">
      <alignment horizontal="right"/>
    </xf>
    <xf numFmtId="165" fontId="7" fillId="0" borderId="0" xfId="0" applyNumberFormat="1" applyFont="1" applyBorder="1" applyAlignment="1">
      <alignment horizontal="right"/>
    </xf>
    <xf numFmtId="165" fontId="9" fillId="0" borderId="0" xfId="0" applyNumberFormat="1" applyFont="1" applyBorder="1" applyAlignment="1">
      <alignment horizontal="right"/>
    </xf>
    <xf numFmtId="165" fontId="83" fillId="17" borderId="0" xfId="0" applyNumberFormat="1" applyFont="1" applyFill="1" applyBorder="1" applyAlignment="1">
      <alignment horizontal="right"/>
    </xf>
    <xf numFmtId="165" fontId="37" fillId="14" borderId="23" xfId="0" applyNumberFormat="1" applyFont="1" applyFill="1" applyBorder="1" applyAlignment="1">
      <alignment horizontal="right" vertical="center"/>
    </xf>
    <xf numFmtId="165" fontId="59" fillId="0" borderId="0" xfId="0" applyNumberFormat="1" applyFont="1"/>
    <xf numFmtId="165" fontId="37" fillId="15" borderId="25" xfId="0" applyNumberFormat="1" applyFont="1" applyFill="1" applyBorder="1" applyAlignment="1">
      <alignment horizontal="right" vertical="center"/>
    </xf>
    <xf numFmtId="165" fontId="37" fillId="14" borderId="25" xfId="0" applyNumberFormat="1" applyFont="1" applyFill="1" applyBorder="1" applyAlignment="1">
      <alignment horizontal="right" vertical="center"/>
    </xf>
    <xf numFmtId="165" fontId="37" fillId="16" borderId="25" xfId="0" applyNumberFormat="1" applyFont="1" applyFill="1" applyBorder="1" applyAlignment="1">
      <alignment horizontal="right" vertical="center"/>
    </xf>
    <xf numFmtId="4" fontId="64" fillId="0" borderId="0" xfId="0" applyNumberFormat="1" applyFont="1" applyFill="1" applyBorder="1" applyAlignment="1">
      <alignment horizontal="left" vertical="top" wrapText="1"/>
    </xf>
    <xf numFmtId="0" fontId="37" fillId="14" borderId="24" xfId="0" applyFont="1" applyFill="1" applyBorder="1" applyAlignment="1">
      <alignment horizontal="left" vertical="center" wrapText="1"/>
    </xf>
    <xf numFmtId="0" fontId="59" fillId="14" borderId="25" xfId="0" applyFont="1" applyFill="1" applyBorder="1" applyAlignment="1">
      <alignment horizontal="left" vertical="center" wrapText="1"/>
    </xf>
    <xf numFmtId="0" fontId="60" fillId="14" borderId="24" xfId="0" applyFont="1" applyFill="1" applyBorder="1" applyAlignment="1">
      <alignment horizontal="left" vertical="center" wrapText="1"/>
    </xf>
    <xf numFmtId="0" fontId="61" fillId="15" borderId="14" xfId="0" applyFont="1" applyFill="1" applyBorder="1" applyAlignment="1">
      <alignment horizontal="center" vertical="center"/>
    </xf>
    <xf numFmtId="0" fontId="62" fillId="15" borderId="24" xfId="0" applyFont="1" applyFill="1" applyBorder="1" applyAlignment="1">
      <alignment horizontal="center"/>
    </xf>
    <xf numFmtId="0" fontId="59" fillId="15" borderId="25" xfId="0" applyFont="1" applyFill="1" applyBorder="1" applyAlignment="1">
      <alignment horizontal="center"/>
    </xf>
  </cellXfs>
  <cellStyles count="53827">
    <cellStyle name="20% - Accent1 2" xfId="8997"/>
    <cellStyle name="20% - Accent2 2" xfId="8998"/>
    <cellStyle name="20% - Accent3 2" xfId="8999"/>
    <cellStyle name="20% - Accent4 2" xfId="9000"/>
    <cellStyle name="20% - Accent5 2" xfId="9001"/>
    <cellStyle name="20% - Accent6 2" xfId="9002"/>
    <cellStyle name="20% - Isticanje1" xfId="1"/>
    <cellStyle name="20% - Isticanje2" xfId="2"/>
    <cellStyle name="20% - Isticanje3" xfId="3"/>
    <cellStyle name="20% - Isticanje4" xfId="4"/>
    <cellStyle name="20% - Isticanje5" xfId="5"/>
    <cellStyle name="20% - Isticanje6" xfId="6"/>
    <cellStyle name="40% - Accent1 2" xfId="9008"/>
    <cellStyle name="40% - Accent2 2" xfId="9003"/>
    <cellStyle name="40% - Accent3 2" xfId="9004"/>
    <cellStyle name="40% - Accent4 2" xfId="9005"/>
    <cellStyle name="40% - Accent5 2" xfId="9006"/>
    <cellStyle name="40% - Accent6 2" xfId="9007"/>
    <cellStyle name="40% - Isticanje2" xfId="7"/>
    <cellStyle name="40% - Isticanje3" xfId="8"/>
    <cellStyle name="40% - Isticanje4" xfId="9"/>
    <cellStyle name="40% - Isticanje5" xfId="10"/>
    <cellStyle name="40% - Isticanje6" xfId="11"/>
    <cellStyle name="40% - Naglasak1" xfId="12"/>
    <cellStyle name="60% - Accent1 2" xfId="9009"/>
    <cellStyle name="60% - Accent2 2" xfId="9010"/>
    <cellStyle name="60% - Accent3 2" xfId="9011"/>
    <cellStyle name="60% - Accent4 2" xfId="9012"/>
    <cellStyle name="60% - Accent5 2" xfId="9013"/>
    <cellStyle name="60% - Accent6 2" xfId="9014"/>
    <cellStyle name="60% - Isticanje1" xfId="13"/>
    <cellStyle name="60% - Isticanje2" xfId="14"/>
    <cellStyle name="60% - Isticanje3" xfId="15"/>
    <cellStyle name="60% - Isticanje4" xfId="16"/>
    <cellStyle name="60% - Isticanje5" xfId="17"/>
    <cellStyle name="60% - Isticanje6" xfId="18"/>
    <cellStyle name="Accent1 2" xfId="9017"/>
    <cellStyle name="Accent2 2" xfId="9018"/>
    <cellStyle name="Accent3 2" xfId="9019"/>
    <cellStyle name="Accent4 2" xfId="9020"/>
    <cellStyle name="Accent5 2" xfId="9021"/>
    <cellStyle name="Accent6 2" xfId="9022"/>
    <cellStyle name="Bad 2" xfId="9025"/>
    <cellStyle name="Bilješka" xfId="19"/>
    <cellStyle name="Calculation 2" xfId="9024"/>
    <cellStyle name="Check Cell 2" xfId="9033"/>
    <cellStyle name="Comma 2" xfId="9038"/>
    <cellStyle name="Comma 3" xfId="9163"/>
    <cellStyle name="Comma 4" xfId="27563"/>
    <cellStyle name="Comma0" xfId="53814"/>
    <cellStyle name="Currency0" xfId="53815"/>
    <cellStyle name="Date" xfId="53816"/>
    <cellStyle name="Dobro" xfId="20"/>
    <cellStyle name="Explanatory Text 2" xfId="9034"/>
    <cellStyle name="Fixed" xfId="53817"/>
    <cellStyle name="Good 2" xfId="9016"/>
    <cellStyle name="Heading 1 2" xfId="9027"/>
    <cellStyle name="Heading 1 2 2" xfId="53818"/>
    <cellStyle name="Heading 2 2" xfId="9028"/>
    <cellStyle name="Heading 2 2 2" xfId="53819"/>
    <cellStyle name="Heading 3 2" xfId="9029"/>
    <cellStyle name="Heading 4 2" xfId="9030"/>
    <cellStyle name="Hiperveza_CJENIK-2004" xfId="21"/>
    <cellStyle name="Input 2" xfId="9037"/>
    <cellStyle name="Isticanje1" xfId="22"/>
    <cellStyle name="Isticanje2" xfId="23"/>
    <cellStyle name="Isticanje3" xfId="24"/>
    <cellStyle name="Isticanje4" xfId="25"/>
    <cellStyle name="Isticanje5" xfId="26"/>
    <cellStyle name="Isticanje6" xfId="27"/>
    <cellStyle name="Izlaz" xfId="28"/>
    <cellStyle name="Izračun" xfId="29"/>
    <cellStyle name="Linked Cell 2" xfId="9032"/>
    <cellStyle name="Loše" xfId="30"/>
    <cellStyle name="Naslov" xfId="31"/>
    <cellStyle name="Naslov 1" xfId="32"/>
    <cellStyle name="Naslov 2" xfId="33"/>
    <cellStyle name="Naslov 3" xfId="34"/>
    <cellStyle name="Naslov 4" xfId="35"/>
    <cellStyle name="Naslov_Troškovnik_Kotlina" xfId="36"/>
    <cellStyle name="Neutral 2" xfId="9031"/>
    <cellStyle name="Neutralno" xfId="37"/>
    <cellStyle name="Normal 10" xfId="38"/>
    <cellStyle name="Normal 11" xfId="39"/>
    <cellStyle name="Normal 12" xfId="40"/>
    <cellStyle name="Normal 13" xfId="41"/>
    <cellStyle name="Normal 14" xfId="42"/>
    <cellStyle name="Normal 15" xfId="43"/>
    <cellStyle name="Normal 16" xfId="44"/>
    <cellStyle name="Normal 17" xfId="45"/>
    <cellStyle name="Normal 18" xfId="46"/>
    <cellStyle name="Normal 19" xfId="47"/>
    <cellStyle name="Normal 2" xfId="48"/>
    <cellStyle name="Normal 2 10" xfId="49"/>
    <cellStyle name="Normal 2 11" xfId="50"/>
    <cellStyle name="Normal 2 12" xfId="51"/>
    <cellStyle name="Normal 2 13" xfId="52"/>
    <cellStyle name="Normal 2 14" xfId="53"/>
    <cellStyle name="Normal 2 15" xfId="54"/>
    <cellStyle name="Normal 2 16" xfId="55"/>
    <cellStyle name="Normal 2 17" xfId="56"/>
    <cellStyle name="Normal 2 18" xfId="57"/>
    <cellStyle name="Normal 2 19" xfId="58"/>
    <cellStyle name="Normal 2 2" xfId="59"/>
    <cellStyle name="Normal 2 2 2" xfId="9164"/>
    <cellStyle name="Normal 2 20" xfId="60"/>
    <cellStyle name="Normal 2 20 10" xfId="356"/>
    <cellStyle name="Normal 2 20 10 2" xfId="9683"/>
    <cellStyle name="Normal 2 20 10 2 2" xfId="20747"/>
    <cellStyle name="Normal 2 20 10 2 2 2" xfId="46996"/>
    <cellStyle name="Normal 2 20 10 2 3" xfId="35933"/>
    <cellStyle name="Normal 2 20 10 3" xfId="13286"/>
    <cellStyle name="Normal 2 20 10 3 2" xfId="24350"/>
    <cellStyle name="Normal 2 20 10 3 2 2" xfId="50599"/>
    <cellStyle name="Normal 2 20 10 3 3" xfId="39536"/>
    <cellStyle name="Normal 2 20 10 4" xfId="17022"/>
    <cellStyle name="Normal 2 20 10 4 2" xfId="43272"/>
    <cellStyle name="Normal 2 20 10 5" xfId="5881"/>
    <cellStyle name="Normal 2 20 10 5 2" xfId="32209"/>
    <cellStyle name="Normal 2 20 10 6" xfId="27807"/>
    <cellStyle name="Normal 2 20 11" xfId="357"/>
    <cellStyle name="Normal 2 20 11 2" xfId="9559"/>
    <cellStyle name="Normal 2 20 11 2 2" xfId="20623"/>
    <cellStyle name="Normal 2 20 11 2 2 2" xfId="46872"/>
    <cellStyle name="Normal 2 20 11 2 3" xfId="35809"/>
    <cellStyle name="Normal 2 20 11 3" xfId="13162"/>
    <cellStyle name="Normal 2 20 11 3 2" xfId="24226"/>
    <cellStyle name="Normal 2 20 11 3 2 2" xfId="50475"/>
    <cellStyle name="Normal 2 20 11 3 3" xfId="39412"/>
    <cellStyle name="Normal 2 20 11 4" xfId="16898"/>
    <cellStyle name="Normal 2 20 11 4 2" xfId="43148"/>
    <cellStyle name="Normal 2 20 11 5" xfId="5756"/>
    <cellStyle name="Normal 2 20 11 5 2" xfId="32085"/>
    <cellStyle name="Normal 2 20 11 6" xfId="27808"/>
    <cellStyle name="Normal 2 20 12" xfId="358"/>
    <cellStyle name="Normal 2 20 12 2" xfId="9914"/>
    <cellStyle name="Normal 2 20 12 2 2" xfId="20978"/>
    <cellStyle name="Normal 2 20 12 2 2 2" xfId="47227"/>
    <cellStyle name="Normal 2 20 12 2 3" xfId="36164"/>
    <cellStyle name="Normal 2 20 12 3" xfId="13517"/>
    <cellStyle name="Normal 2 20 12 3 2" xfId="24581"/>
    <cellStyle name="Normal 2 20 12 3 2 2" xfId="50830"/>
    <cellStyle name="Normal 2 20 12 3 3" xfId="39767"/>
    <cellStyle name="Normal 2 20 12 4" xfId="17253"/>
    <cellStyle name="Normal 2 20 12 4 2" xfId="43503"/>
    <cellStyle name="Normal 2 20 12 5" xfId="6114"/>
    <cellStyle name="Normal 2 20 12 5 2" xfId="32440"/>
    <cellStyle name="Normal 2 20 12 6" xfId="27809"/>
    <cellStyle name="Normal 2 20 13" xfId="359"/>
    <cellStyle name="Normal 2 20 13 2" xfId="9563"/>
    <cellStyle name="Normal 2 20 13 2 2" xfId="20627"/>
    <cellStyle name="Normal 2 20 13 2 2 2" xfId="46876"/>
    <cellStyle name="Normal 2 20 13 2 3" xfId="35813"/>
    <cellStyle name="Normal 2 20 13 3" xfId="13166"/>
    <cellStyle name="Normal 2 20 13 3 2" xfId="24230"/>
    <cellStyle name="Normal 2 20 13 3 2 2" xfId="50479"/>
    <cellStyle name="Normal 2 20 13 3 3" xfId="39416"/>
    <cellStyle name="Normal 2 20 13 4" xfId="16902"/>
    <cellStyle name="Normal 2 20 13 4 2" xfId="43152"/>
    <cellStyle name="Normal 2 20 13 5" xfId="5760"/>
    <cellStyle name="Normal 2 20 13 5 2" xfId="32089"/>
    <cellStyle name="Normal 2 20 13 6" xfId="27810"/>
    <cellStyle name="Normal 2 20 14" xfId="360"/>
    <cellStyle name="Normal 2 20 14 2" xfId="9803"/>
    <cellStyle name="Normal 2 20 14 2 2" xfId="20867"/>
    <cellStyle name="Normal 2 20 14 2 2 2" xfId="47116"/>
    <cellStyle name="Normal 2 20 14 2 3" xfId="36053"/>
    <cellStyle name="Normal 2 20 14 3" xfId="13406"/>
    <cellStyle name="Normal 2 20 14 3 2" xfId="24470"/>
    <cellStyle name="Normal 2 20 14 3 2 2" xfId="50719"/>
    <cellStyle name="Normal 2 20 14 3 3" xfId="39656"/>
    <cellStyle name="Normal 2 20 14 4" xfId="17142"/>
    <cellStyle name="Normal 2 20 14 4 2" xfId="43392"/>
    <cellStyle name="Normal 2 20 14 5" xfId="6002"/>
    <cellStyle name="Normal 2 20 14 5 2" xfId="32329"/>
    <cellStyle name="Normal 2 20 14 6" xfId="27811"/>
    <cellStyle name="Normal 2 20 15" xfId="361"/>
    <cellStyle name="Normal 2 20 15 2" xfId="9543"/>
    <cellStyle name="Normal 2 20 15 2 2" xfId="20607"/>
    <cellStyle name="Normal 2 20 15 2 2 2" xfId="46856"/>
    <cellStyle name="Normal 2 20 15 2 3" xfId="35793"/>
    <cellStyle name="Normal 2 20 15 3" xfId="13146"/>
    <cellStyle name="Normal 2 20 15 3 2" xfId="24210"/>
    <cellStyle name="Normal 2 20 15 3 2 2" xfId="50459"/>
    <cellStyle name="Normal 2 20 15 3 3" xfId="39396"/>
    <cellStyle name="Normal 2 20 15 4" xfId="16882"/>
    <cellStyle name="Normal 2 20 15 4 2" xfId="43132"/>
    <cellStyle name="Normal 2 20 15 5" xfId="5740"/>
    <cellStyle name="Normal 2 20 15 5 2" xfId="32069"/>
    <cellStyle name="Normal 2 20 15 6" xfId="27812"/>
    <cellStyle name="Normal 2 20 16" xfId="362"/>
    <cellStyle name="Normal 2 20 16 2" xfId="10383"/>
    <cellStyle name="Normal 2 20 16 2 2" xfId="21447"/>
    <cellStyle name="Normal 2 20 16 2 2 2" xfId="47696"/>
    <cellStyle name="Normal 2 20 16 2 3" xfId="36633"/>
    <cellStyle name="Normal 2 20 16 3" xfId="13986"/>
    <cellStyle name="Normal 2 20 16 3 2" xfId="25050"/>
    <cellStyle name="Normal 2 20 16 3 2 2" xfId="51299"/>
    <cellStyle name="Normal 2 20 16 3 3" xfId="40236"/>
    <cellStyle name="Normal 2 20 16 4" xfId="17722"/>
    <cellStyle name="Normal 2 20 16 4 2" xfId="43972"/>
    <cellStyle name="Normal 2 20 16 5" xfId="6587"/>
    <cellStyle name="Normal 2 20 16 5 2" xfId="32909"/>
    <cellStyle name="Normal 2 20 16 6" xfId="27813"/>
    <cellStyle name="Normal 2 20 17" xfId="363"/>
    <cellStyle name="Normal 2 20 17 2" xfId="10498"/>
    <cellStyle name="Normal 2 20 17 2 2" xfId="21562"/>
    <cellStyle name="Normal 2 20 17 2 2 2" xfId="47811"/>
    <cellStyle name="Normal 2 20 17 2 3" xfId="36748"/>
    <cellStyle name="Normal 2 20 17 3" xfId="14101"/>
    <cellStyle name="Normal 2 20 17 3 2" xfId="25165"/>
    <cellStyle name="Normal 2 20 17 3 2 2" xfId="51414"/>
    <cellStyle name="Normal 2 20 17 3 3" xfId="40351"/>
    <cellStyle name="Normal 2 20 17 4" xfId="17837"/>
    <cellStyle name="Normal 2 20 17 4 2" xfId="44087"/>
    <cellStyle name="Normal 2 20 17 5" xfId="6703"/>
    <cellStyle name="Normal 2 20 17 5 2" xfId="33024"/>
    <cellStyle name="Normal 2 20 17 6" xfId="27814"/>
    <cellStyle name="Normal 2 20 18" xfId="364"/>
    <cellStyle name="Normal 2 20 18 2" xfId="10670"/>
    <cellStyle name="Normal 2 20 18 2 2" xfId="21734"/>
    <cellStyle name="Normal 2 20 18 2 2 2" xfId="47983"/>
    <cellStyle name="Normal 2 20 18 2 3" xfId="36920"/>
    <cellStyle name="Normal 2 20 18 3" xfId="14273"/>
    <cellStyle name="Normal 2 20 18 3 2" xfId="25337"/>
    <cellStyle name="Normal 2 20 18 3 2 2" xfId="51586"/>
    <cellStyle name="Normal 2 20 18 3 3" xfId="40523"/>
    <cellStyle name="Normal 2 20 18 4" xfId="18009"/>
    <cellStyle name="Normal 2 20 18 4 2" xfId="44259"/>
    <cellStyle name="Normal 2 20 18 5" xfId="6876"/>
    <cellStyle name="Normal 2 20 18 5 2" xfId="33196"/>
    <cellStyle name="Normal 2 20 18 6" xfId="27815"/>
    <cellStyle name="Normal 2 20 19" xfId="365"/>
    <cellStyle name="Normal 2 20 19 2" xfId="10786"/>
    <cellStyle name="Normal 2 20 19 2 2" xfId="21850"/>
    <cellStyle name="Normal 2 20 19 2 2 2" xfId="48099"/>
    <cellStyle name="Normal 2 20 19 2 3" xfId="37036"/>
    <cellStyle name="Normal 2 20 19 3" xfId="14389"/>
    <cellStyle name="Normal 2 20 19 3 2" xfId="25453"/>
    <cellStyle name="Normal 2 20 19 3 2 2" xfId="51702"/>
    <cellStyle name="Normal 2 20 19 3 3" xfId="40639"/>
    <cellStyle name="Normal 2 20 19 4" xfId="18125"/>
    <cellStyle name="Normal 2 20 19 4 2" xfId="44375"/>
    <cellStyle name="Normal 2 20 19 5" xfId="6993"/>
    <cellStyle name="Normal 2 20 19 5 2" xfId="33312"/>
    <cellStyle name="Normal 2 20 19 6" xfId="27816"/>
    <cellStyle name="Normal 2 20 2" xfId="61"/>
    <cellStyle name="Normal 2 20 2 10" xfId="367"/>
    <cellStyle name="Normal 2 20 2 10 2" xfId="10274"/>
    <cellStyle name="Normal 2 20 2 10 2 2" xfId="21338"/>
    <cellStyle name="Normal 2 20 2 10 2 2 2" xfId="47587"/>
    <cellStyle name="Normal 2 20 2 10 2 3" xfId="36524"/>
    <cellStyle name="Normal 2 20 2 10 3" xfId="13877"/>
    <cellStyle name="Normal 2 20 2 10 3 2" xfId="24941"/>
    <cellStyle name="Normal 2 20 2 10 3 2 2" xfId="51190"/>
    <cellStyle name="Normal 2 20 2 10 3 3" xfId="40127"/>
    <cellStyle name="Normal 2 20 2 10 4" xfId="17613"/>
    <cellStyle name="Normal 2 20 2 10 4 2" xfId="43863"/>
    <cellStyle name="Normal 2 20 2 10 5" xfId="6478"/>
    <cellStyle name="Normal 2 20 2 10 5 2" xfId="32800"/>
    <cellStyle name="Normal 2 20 2 10 6" xfId="27818"/>
    <cellStyle name="Normal 2 20 2 11" xfId="368"/>
    <cellStyle name="Normal 2 20 2 11 2" xfId="10401"/>
    <cellStyle name="Normal 2 20 2 11 2 2" xfId="21465"/>
    <cellStyle name="Normal 2 20 2 11 2 2 2" xfId="47714"/>
    <cellStyle name="Normal 2 20 2 11 2 3" xfId="36651"/>
    <cellStyle name="Normal 2 20 2 11 3" xfId="14004"/>
    <cellStyle name="Normal 2 20 2 11 3 2" xfId="25068"/>
    <cellStyle name="Normal 2 20 2 11 3 2 2" xfId="51317"/>
    <cellStyle name="Normal 2 20 2 11 3 3" xfId="40254"/>
    <cellStyle name="Normal 2 20 2 11 4" xfId="17740"/>
    <cellStyle name="Normal 2 20 2 11 4 2" xfId="43990"/>
    <cellStyle name="Normal 2 20 2 11 5" xfId="6606"/>
    <cellStyle name="Normal 2 20 2 11 5 2" xfId="32927"/>
    <cellStyle name="Normal 2 20 2 11 6" xfId="27819"/>
    <cellStyle name="Normal 2 20 2 12" xfId="369"/>
    <cellStyle name="Normal 2 20 2 12 2" xfId="10516"/>
    <cellStyle name="Normal 2 20 2 12 2 2" xfId="21580"/>
    <cellStyle name="Normal 2 20 2 12 2 2 2" xfId="47829"/>
    <cellStyle name="Normal 2 20 2 12 2 3" xfId="36766"/>
    <cellStyle name="Normal 2 20 2 12 3" xfId="14119"/>
    <cellStyle name="Normal 2 20 2 12 3 2" xfId="25183"/>
    <cellStyle name="Normal 2 20 2 12 3 2 2" xfId="51432"/>
    <cellStyle name="Normal 2 20 2 12 3 3" xfId="40369"/>
    <cellStyle name="Normal 2 20 2 12 4" xfId="17855"/>
    <cellStyle name="Normal 2 20 2 12 4 2" xfId="44105"/>
    <cellStyle name="Normal 2 20 2 12 5" xfId="6722"/>
    <cellStyle name="Normal 2 20 2 12 5 2" xfId="33042"/>
    <cellStyle name="Normal 2 20 2 12 6" xfId="27820"/>
    <cellStyle name="Normal 2 20 2 13" xfId="370"/>
    <cellStyle name="Normal 2 20 2 13 2" xfId="10689"/>
    <cellStyle name="Normal 2 20 2 13 2 2" xfId="21753"/>
    <cellStyle name="Normal 2 20 2 13 2 2 2" xfId="48002"/>
    <cellStyle name="Normal 2 20 2 13 2 3" xfId="36939"/>
    <cellStyle name="Normal 2 20 2 13 3" xfId="14292"/>
    <cellStyle name="Normal 2 20 2 13 3 2" xfId="25356"/>
    <cellStyle name="Normal 2 20 2 13 3 2 2" xfId="51605"/>
    <cellStyle name="Normal 2 20 2 13 3 3" xfId="40542"/>
    <cellStyle name="Normal 2 20 2 13 4" xfId="18028"/>
    <cellStyle name="Normal 2 20 2 13 4 2" xfId="44278"/>
    <cellStyle name="Normal 2 20 2 13 5" xfId="6896"/>
    <cellStyle name="Normal 2 20 2 13 5 2" xfId="33215"/>
    <cellStyle name="Normal 2 20 2 13 6" xfId="27821"/>
    <cellStyle name="Normal 2 20 2 14" xfId="371"/>
    <cellStyle name="Normal 2 20 2 14 2" xfId="10806"/>
    <cellStyle name="Normal 2 20 2 14 2 2" xfId="21870"/>
    <cellStyle name="Normal 2 20 2 14 2 2 2" xfId="48119"/>
    <cellStyle name="Normal 2 20 2 14 2 3" xfId="37056"/>
    <cellStyle name="Normal 2 20 2 14 3" xfId="14409"/>
    <cellStyle name="Normal 2 20 2 14 3 2" xfId="25473"/>
    <cellStyle name="Normal 2 20 2 14 3 2 2" xfId="51722"/>
    <cellStyle name="Normal 2 20 2 14 3 3" xfId="40659"/>
    <cellStyle name="Normal 2 20 2 14 4" xfId="18145"/>
    <cellStyle name="Normal 2 20 2 14 4 2" xfId="44395"/>
    <cellStyle name="Normal 2 20 2 14 5" xfId="7014"/>
    <cellStyle name="Normal 2 20 2 14 5 2" xfId="33332"/>
    <cellStyle name="Normal 2 20 2 14 6" xfId="27822"/>
    <cellStyle name="Normal 2 20 2 15" xfId="372"/>
    <cellStyle name="Normal 2 20 2 15 2" xfId="10922"/>
    <cellStyle name="Normal 2 20 2 15 2 2" xfId="21986"/>
    <cellStyle name="Normal 2 20 2 15 2 2 2" xfId="48235"/>
    <cellStyle name="Normal 2 20 2 15 2 3" xfId="37172"/>
    <cellStyle name="Normal 2 20 2 15 3" xfId="14525"/>
    <cellStyle name="Normal 2 20 2 15 3 2" xfId="25589"/>
    <cellStyle name="Normal 2 20 2 15 3 2 2" xfId="51838"/>
    <cellStyle name="Normal 2 20 2 15 3 3" xfId="40775"/>
    <cellStyle name="Normal 2 20 2 15 4" xfId="18261"/>
    <cellStyle name="Normal 2 20 2 15 4 2" xfId="44511"/>
    <cellStyle name="Normal 2 20 2 15 5" xfId="7131"/>
    <cellStyle name="Normal 2 20 2 15 5 2" xfId="33448"/>
    <cellStyle name="Normal 2 20 2 15 6" xfId="27823"/>
    <cellStyle name="Normal 2 20 2 16" xfId="373"/>
    <cellStyle name="Normal 2 20 2 16 2" xfId="11040"/>
    <cellStyle name="Normal 2 20 2 16 2 2" xfId="22104"/>
    <cellStyle name="Normal 2 20 2 16 2 2 2" xfId="48353"/>
    <cellStyle name="Normal 2 20 2 16 2 3" xfId="37290"/>
    <cellStyle name="Normal 2 20 2 16 3" xfId="14643"/>
    <cellStyle name="Normal 2 20 2 16 3 2" xfId="25707"/>
    <cellStyle name="Normal 2 20 2 16 3 2 2" xfId="51956"/>
    <cellStyle name="Normal 2 20 2 16 3 3" xfId="40893"/>
    <cellStyle name="Normal 2 20 2 16 4" xfId="18379"/>
    <cellStyle name="Normal 2 20 2 16 4 2" xfId="44629"/>
    <cellStyle name="Normal 2 20 2 16 5" xfId="7250"/>
    <cellStyle name="Normal 2 20 2 16 5 2" xfId="33566"/>
    <cellStyle name="Normal 2 20 2 16 6" xfId="27824"/>
    <cellStyle name="Normal 2 20 2 17" xfId="374"/>
    <cellStyle name="Normal 2 20 2 17 2" xfId="11158"/>
    <cellStyle name="Normal 2 20 2 17 2 2" xfId="22222"/>
    <cellStyle name="Normal 2 20 2 17 2 2 2" xfId="48471"/>
    <cellStyle name="Normal 2 20 2 17 2 3" xfId="37408"/>
    <cellStyle name="Normal 2 20 2 17 3" xfId="14761"/>
    <cellStyle name="Normal 2 20 2 17 3 2" xfId="25825"/>
    <cellStyle name="Normal 2 20 2 17 3 2 2" xfId="52074"/>
    <cellStyle name="Normal 2 20 2 17 3 3" xfId="41011"/>
    <cellStyle name="Normal 2 20 2 17 4" xfId="18497"/>
    <cellStyle name="Normal 2 20 2 17 4 2" xfId="44747"/>
    <cellStyle name="Normal 2 20 2 17 5" xfId="7369"/>
    <cellStyle name="Normal 2 20 2 17 5 2" xfId="33684"/>
    <cellStyle name="Normal 2 20 2 17 6" xfId="27825"/>
    <cellStyle name="Normal 2 20 2 18" xfId="375"/>
    <cellStyle name="Normal 2 20 2 18 2" xfId="11274"/>
    <cellStyle name="Normal 2 20 2 18 2 2" xfId="22338"/>
    <cellStyle name="Normal 2 20 2 18 2 2 2" xfId="48587"/>
    <cellStyle name="Normal 2 20 2 18 2 3" xfId="37524"/>
    <cellStyle name="Normal 2 20 2 18 3" xfId="14877"/>
    <cellStyle name="Normal 2 20 2 18 3 2" xfId="25941"/>
    <cellStyle name="Normal 2 20 2 18 3 2 2" xfId="52190"/>
    <cellStyle name="Normal 2 20 2 18 3 3" xfId="41127"/>
    <cellStyle name="Normal 2 20 2 18 4" xfId="18613"/>
    <cellStyle name="Normal 2 20 2 18 4 2" xfId="44863"/>
    <cellStyle name="Normal 2 20 2 18 5" xfId="7486"/>
    <cellStyle name="Normal 2 20 2 18 5 2" xfId="33800"/>
    <cellStyle name="Normal 2 20 2 18 6" xfId="27826"/>
    <cellStyle name="Normal 2 20 2 19" xfId="376"/>
    <cellStyle name="Normal 2 20 2 19 2" xfId="11391"/>
    <cellStyle name="Normal 2 20 2 19 2 2" xfId="22455"/>
    <cellStyle name="Normal 2 20 2 19 2 2 2" xfId="48704"/>
    <cellStyle name="Normal 2 20 2 19 2 3" xfId="37641"/>
    <cellStyle name="Normal 2 20 2 19 3" xfId="14994"/>
    <cellStyle name="Normal 2 20 2 19 3 2" xfId="26058"/>
    <cellStyle name="Normal 2 20 2 19 3 2 2" xfId="52307"/>
    <cellStyle name="Normal 2 20 2 19 3 3" xfId="41244"/>
    <cellStyle name="Normal 2 20 2 19 4" xfId="18730"/>
    <cellStyle name="Normal 2 20 2 19 4 2" xfId="44980"/>
    <cellStyle name="Normal 2 20 2 19 5" xfId="7604"/>
    <cellStyle name="Normal 2 20 2 19 5 2" xfId="33917"/>
    <cellStyle name="Normal 2 20 2 19 6" xfId="27827"/>
    <cellStyle name="Normal 2 20 2 2" xfId="62"/>
    <cellStyle name="Normal 2 20 2 2 10" xfId="378"/>
    <cellStyle name="Normal 2 20 2 2 10 2" xfId="10440"/>
    <cellStyle name="Normal 2 20 2 2 10 2 2" xfId="21504"/>
    <cellStyle name="Normal 2 20 2 2 10 2 2 2" xfId="47753"/>
    <cellStyle name="Normal 2 20 2 2 10 2 3" xfId="36690"/>
    <cellStyle name="Normal 2 20 2 2 10 3" xfId="14043"/>
    <cellStyle name="Normal 2 20 2 2 10 3 2" xfId="25107"/>
    <cellStyle name="Normal 2 20 2 2 10 3 2 2" xfId="51356"/>
    <cellStyle name="Normal 2 20 2 2 10 3 3" xfId="40293"/>
    <cellStyle name="Normal 2 20 2 2 10 4" xfId="17779"/>
    <cellStyle name="Normal 2 20 2 2 10 4 2" xfId="44029"/>
    <cellStyle name="Normal 2 20 2 2 10 5" xfId="6645"/>
    <cellStyle name="Normal 2 20 2 2 10 5 2" xfId="32966"/>
    <cellStyle name="Normal 2 20 2 2 10 6" xfId="27829"/>
    <cellStyle name="Normal 2 20 2 2 11" xfId="379"/>
    <cellStyle name="Normal 2 20 2 2 11 2" xfId="10555"/>
    <cellStyle name="Normal 2 20 2 2 11 2 2" xfId="21619"/>
    <cellStyle name="Normal 2 20 2 2 11 2 2 2" xfId="47868"/>
    <cellStyle name="Normal 2 20 2 2 11 2 3" xfId="36805"/>
    <cellStyle name="Normal 2 20 2 2 11 3" xfId="14158"/>
    <cellStyle name="Normal 2 20 2 2 11 3 2" xfId="25222"/>
    <cellStyle name="Normal 2 20 2 2 11 3 2 2" xfId="51471"/>
    <cellStyle name="Normal 2 20 2 2 11 3 3" xfId="40408"/>
    <cellStyle name="Normal 2 20 2 2 11 4" xfId="17894"/>
    <cellStyle name="Normal 2 20 2 2 11 4 2" xfId="44144"/>
    <cellStyle name="Normal 2 20 2 2 11 5" xfId="6761"/>
    <cellStyle name="Normal 2 20 2 2 11 5 2" xfId="33081"/>
    <cellStyle name="Normal 2 20 2 2 11 6" xfId="27830"/>
    <cellStyle name="Normal 2 20 2 2 12" xfId="380"/>
    <cellStyle name="Normal 2 20 2 2 12 2" xfId="10728"/>
    <cellStyle name="Normal 2 20 2 2 12 2 2" xfId="21792"/>
    <cellStyle name="Normal 2 20 2 2 12 2 2 2" xfId="48041"/>
    <cellStyle name="Normal 2 20 2 2 12 2 3" xfId="36978"/>
    <cellStyle name="Normal 2 20 2 2 12 3" xfId="14331"/>
    <cellStyle name="Normal 2 20 2 2 12 3 2" xfId="25395"/>
    <cellStyle name="Normal 2 20 2 2 12 3 2 2" xfId="51644"/>
    <cellStyle name="Normal 2 20 2 2 12 3 3" xfId="40581"/>
    <cellStyle name="Normal 2 20 2 2 12 4" xfId="18067"/>
    <cellStyle name="Normal 2 20 2 2 12 4 2" xfId="44317"/>
    <cellStyle name="Normal 2 20 2 2 12 5" xfId="6935"/>
    <cellStyle name="Normal 2 20 2 2 12 5 2" xfId="33254"/>
    <cellStyle name="Normal 2 20 2 2 12 6" xfId="27831"/>
    <cellStyle name="Normal 2 20 2 2 13" xfId="381"/>
    <cellStyle name="Normal 2 20 2 2 13 2" xfId="10845"/>
    <cellStyle name="Normal 2 20 2 2 13 2 2" xfId="21909"/>
    <cellStyle name="Normal 2 20 2 2 13 2 2 2" xfId="48158"/>
    <cellStyle name="Normal 2 20 2 2 13 2 3" xfId="37095"/>
    <cellStyle name="Normal 2 20 2 2 13 3" xfId="14448"/>
    <cellStyle name="Normal 2 20 2 2 13 3 2" xfId="25512"/>
    <cellStyle name="Normal 2 20 2 2 13 3 2 2" xfId="51761"/>
    <cellStyle name="Normal 2 20 2 2 13 3 3" xfId="40698"/>
    <cellStyle name="Normal 2 20 2 2 13 4" xfId="18184"/>
    <cellStyle name="Normal 2 20 2 2 13 4 2" xfId="44434"/>
    <cellStyle name="Normal 2 20 2 2 13 5" xfId="7053"/>
    <cellStyle name="Normal 2 20 2 2 13 5 2" xfId="33371"/>
    <cellStyle name="Normal 2 20 2 2 13 6" xfId="27832"/>
    <cellStyle name="Normal 2 20 2 2 14" xfId="382"/>
    <cellStyle name="Normal 2 20 2 2 14 2" xfId="10961"/>
    <cellStyle name="Normal 2 20 2 2 14 2 2" xfId="22025"/>
    <cellStyle name="Normal 2 20 2 2 14 2 2 2" xfId="48274"/>
    <cellStyle name="Normal 2 20 2 2 14 2 3" xfId="37211"/>
    <cellStyle name="Normal 2 20 2 2 14 3" xfId="14564"/>
    <cellStyle name="Normal 2 20 2 2 14 3 2" xfId="25628"/>
    <cellStyle name="Normal 2 20 2 2 14 3 2 2" xfId="51877"/>
    <cellStyle name="Normal 2 20 2 2 14 3 3" xfId="40814"/>
    <cellStyle name="Normal 2 20 2 2 14 4" xfId="18300"/>
    <cellStyle name="Normal 2 20 2 2 14 4 2" xfId="44550"/>
    <cellStyle name="Normal 2 20 2 2 14 5" xfId="7170"/>
    <cellStyle name="Normal 2 20 2 2 14 5 2" xfId="33487"/>
    <cellStyle name="Normal 2 20 2 2 14 6" xfId="27833"/>
    <cellStyle name="Normal 2 20 2 2 15" xfId="383"/>
    <cellStyle name="Normal 2 20 2 2 15 2" xfId="11079"/>
    <cellStyle name="Normal 2 20 2 2 15 2 2" xfId="22143"/>
    <cellStyle name="Normal 2 20 2 2 15 2 2 2" xfId="48392"/>
    <cellStyle name="Normal 2 20 2 2 15 2 3" xfId="37329"/>
    <cellStyle name="Normal 2 20 2 2 15 3" xfId="14682"/>
    <cellStyle name="Normal 2 20 2 2 15 3 2" xfId="25746"/>
    <cellStyle name="Normal 2 20 2 2 15 3 2 2" xfId="51995"/>
    <cellStyle name="Normal 2 20 2 2 15 3 3" xfId="40932"/>
    <cellStyle name="Normal 2 20 2 2 15 4" xfId="18418"/>
    <cellStyle name="Normal 2 20 2 2 15 4 2" xfId="44668"/>
    <cellStyle name="Normal 2 20 2 2 15 5" xfId="7289"/>
    <cellStyle name="Normal 2 20 2 2 15 5 2" xfId="33605"/>
    <cellStyle name="Normal 2 20 2 2 15 6" xfId="27834"/>
    <cellStyle name="Normal 2 20 2 2 16" xfId="384"/>
    <cellStyle name="Normal 2 20 2 2 16 2" xfId="11197"/>
    <cellStyle name="Normal 2 20 2 2 16 2 2" xfId="22261"/>
    <cellStyle name="Normal 2 20 2 2 16 2 2 2" xfId="48510"/>
    <cellStyle name="Normal 2 20 2 2 16 2 3" xfId="37447"/>
    <cellStyle name="Normal 2 20 2 2 16 3" xfId="14800"/>
    <cellStyle name="Normal 2 20 2 2 16 3 2" xfId="25864"/>
    <cellStyle name="Normal 2 20 2 2 16 3 2 2" xfId="52113"/>
    <cellStyle name="Normal 2 20 2 2 16 3 3" xfId="41050"/>
    <cellStyle name="Normal 2 20 2 2 16 4" xfId="18536"/>
    <cellStyle name="Normal 2 20 2 2 16 4 2" xfId="44786"/>
    <cellStyle name="Normal 2 20 2 2 16 5" xfId="7408"/>
    <cellStyle name="Normal 2 20 2 2 16 5 2" xfId="33723"/>
    <cellStyle name="Normal 2 20 2 2 16 6" xfId="27835"/>
    <cellStyle name="Normal 2 20 2 2 17" xfId="385"/>
    <cellStyle name="Normal 2 20 2 2 17 2" xfId="11313"/>
    <cellStyle name="Normal 2 20 2 2 17 2 2" xfId="22377"/>
    <cellStyle name="Normal 2 20 2 2 17 2 2 2" xfId="48626"/>
    <cellStyle name="Normal 2 20 2 2 17 2 3" xfId="37563"/>
    <cellStyle name="Normal 2 20 2 2 17 3" xfId="14916"/>
    <cellStyle name="Normal 2 20 2 2 17 3 2" xfId="25980"/>
    <cellStyle name="Normal 2 20 2 2 17 3 2 2" xfId="52229"/>
    <cellStyle name="Normal 2 20 2 2 17 3 3" xfId="41166"/>
    <cellStyle name="Normal 2 20 2 2 17 4" xfId="18652"/>
    <cellStyle name="Normal 2 20 2 2 17 4 2" xfId="44902"/>
    <cellStyle name="Normal 2 20 2 2 17 5" xfId="7525"/>
    <cellStyle name="Normal 2 20 2 2 17 5 2" xfId="33839"/>
    <cellStyle name="Normal 2 20 2 2 17 6" xfId="27836"/>
    <cellStyle name="Normal 2 20 2 2 18" xfId="386"/>
    <cellStyle name="Normal 2 20 2 2 18 2" xfId="11430"/>
    <cellStyle name="Normal 2 20 2 2 18 2 2" xfId="22494"/>
    <cellStyle name="Normal 2 20 2 2 18 2 2 2" xfId="48743"/>
    <cellStyle name="Normal 2 20 2 2 18 2 3" xfId="37680"/>
    <cellStyle name="Normal 2 20 2 2 18 3" xfId="15033"/>
    <cellStyle name="Normal 2 20 2 2 18 3 2" xfId="26097"/>
    <cellStyle name="Normal 2 20 2 2 18 3 2 2" xfId="52346"/>
    <cellStyle name="Normal 2 20 2 2 18 3 3" xfId="41283"/>
    <cellStyle name="Normal 2 20 2 2 18 4" xfId="18769"/>
    <cellStyle name="Normal 2 20 2 2 18 4 2" xfId="45019"/>
    <cellStyle name="Normal 2 20 2 2 18 5" xfId="7643"/>
    <cellStyle name="Normal 2 20 2 2 18 5 2" xfId="33956"/>
    <cellStyle name="Normal 2 20 2 2 18 6" xfId="27837"/>
    <cellStyle name="Normal 2 20 2 2 19" xfId="387"/>
    <cellStyle name="Normal 2 20 2 2 19 2" xfId="11549"/>
    <cellStyle name="Normal 2 20 2 2 19 2 2" xfId="22613"/>
    <cellStyle name="Normal 2 20 2 2 19 2 2 2" xfId="48862"/>
    <cellStyle name="Normal 2 20 2 2 19 2 3" xfId="37799"/>
    <cellStyle name="Normal 2 20 2 2 19 3" xfId="15152"/>
    <cellStyle name="Normal 2 20 2 2 19 3 2" xfId="26216"/>
    <cellStyle name="Normal 2 20 2 2 19 3 2 2" xfId="52465"/>
    <cellStyle name="Normal 2 20 2 2 19 3 3" xfId="41402"/>
    <cellStyle name="Normal 2 20 2 2 19 4" xfId="18888"/>
    <cellStyle name="Normal 2 20 2 2 19 4 2" xfId="45138"/>
    <cellStyle name="Normal 2 20 2 2 19 5" xfId="7763"/>
    <cellStyle name="Normal 2 20 2 2 19 5 2" xfId="34075"/>
    <cellStyle name="Normal 2 20 2 2 19 6" xfId="27838"/>
    <cellStyle name="Normal 2 20 2 2 2" xfId="63"/>
    <cellStyle name="Normal 2 20 2 2 2 2" xfId="389"/>
    <cellStyle name="Normal 2 20 2 2 2 2 2" xfId="16376"/>
    <cellStyle name="Normal 2 20 2 2 2 2 2 2" xfId="27440"/>
    <cellStyle name="Normal 2 20 2 2 2 2 2 2 2" xfId="53689"/>
    <cellStyle name="Normal 2 20 2 2 2 2 2 3" xfId="42626"/>
    <cellStyle name="Normal 2 20 2 2 2 2 3" xfId="20112"/>
    <cellStyle name="Normal 2 20 2 2 2 2 3 2" xfId="46362"/>
    <cellStyle name="Normal 2 20 2 2 2 2 4" xfId="9039"/>
    <cellStyle name="Normal 2 20 2 2 2 2 4 2" xfId="35299"/>
    <cellStyle name="Normal 2 20 2 2 2 2 5" xfId="27840"/>
    <cellStyle name="Normal 2 20 2 2 2 3" xfId="388"/>
    <cellStyle name="Normal 2 20 2 2 2 3 2" xfId="20558"/>
    <cellStyle name="Normal 2 20 2 2 2 3 2 2" xfId="46807"/>
    <cellStyle name="Normal 2 20 2 2 2 3 3" xfId="9494"/>
    <cellStyle name="Normal 2 20 2 2 2 3 3 2" xfId="35744"/>
    <cellStyle name="Normal 2 20 2 2 2 3 4" xfId="27839"/>
    <cellStyle name="Normal 2 20 2 2 2 4" xfId="13097"/>
    <cellStyle name="Normal 2 20 2 2 2 4 2" xfId="24161"/>
    <cellStyle name="Normal 2 20 2 2 2 4 2 2" xfId="50410"/>
    <cellStyle name="Normal 2 20 2 2 2 4 3" xfId="39347"/>
    <cellStyle name="Normal 2 20 2 2 2 5" xfId="16833"/>
    <cellStyle name="Normal 2 20 2 2 2 5 2" xfId="43083"/>
    <cellStyle name="Normal 2 20 2 2 2 6" xfId="5691"/>
    <cellStyle name="Normal 2 20 2 2 2 6 2" xfId="32020"/>
    <cellStyle name="Normal 2 20 2 2 2 7" xfId="27568"/>
    <cellStyle name="Normal 2 20 2 2 20" xfId="390"/>
    <cellStyle name="Normal 2 20 2 2 20 2" xfId="11663"/>
    <cellStyle name="Normal 2 20 2 2 20 2 2" xfId="22727"/>
    <cellStyle name="Normal 2 20 2 2 20 2 2 2" xfId="48976"/>
    <cellStyle name="Normal 2 20 2 2 20 2 3" xfId="37913"/>
    <cellStyle name="Normal 2 20 2 2 20 3" xfId="15266"/>
    <cellStyle name="Normal 2 20 2 2 20 3 2" xfId="26330"/>
    <cellStyle name="Normal 2 20 2 2 20 3 2 2" xfId="52579"/>
    <cellStyle name="Normal 2 20 2 2 20 3 3" xfId="41516"/>
    <cellStyle name="Normal 2 20 2 2 20 4" xfId="19002"/>
    <cellStyle name="Normal 2 20 2 2 20 4 2" xfId="45252"/>
    <cellStyle name="Normal 2 20 2 2 20 5" xfId="7878"/>
    <cellStyle name="Normal 2 20 2 2 20 5 2" xfId="34189"/>
    <cellStyle name="Normal 2 20 2 2 20 6" xfId="27841"/>
    <cellStyle name="Normal 2 20 2 2 21" xfId="391"/>
    <cellStyle name="Normal 2 20 2 2 21 2" xfId="11777"/>
    <cellStyle name="Normal 2 20 2 2 21 2 2" xfId="22841"/>
    <cellStyle name="Normal 2 20 2 2 21 2 2 2" xfId="49090"/>
    <cellStyle name="Normal 2 20 2 2 21 2 3" xfId="38027"/>
    <cellStyle name="Normal 2 20 2 2 21 3" xfId="15380"/>
    <cellStyle name="Normal 2 20 2 2 21 3 2" xfId="26444"/>
    <cellStyle name="Normal 2 20 2 2 21 3 2 2" xfId="52693"/>
    <cellStyle name="Normal 2 20 2 2 21 3 3" xfId="41630"/>
    <cellStyle name="Normal 2 20 2 2 21 4" xfId="19116"/>
    <cellStyle name="Normal 2 20 2 2 21 4 2" xfId="45366"/>
    <cellStyle name="Normal 2 20 2 2 21 5" xfId="7993"/>
    <cellStyle name="Normal 2 20 2 2 21 5 2" xfId="34303"/>
    <cellStyle name="Normal 2 20 2 2 21 6" xfId="27842"/>
    <cellStyle name="Normal 2 20 2 2 22" xfId="392"/>
    <cellStyle name="Normal 2 20 2 2 22 2" xfId="11891"/>
    <cellStyle name="Normal 2 20 2 2 22 2 2" xfId="22955"/>
    <cellStyle name="Normal 2 20 2 2 22 2 2 2" xfId="49204"/>
    <cellStyle name="Normal 2 20 2 2 22 2 3" xfId="38141"/>
    <cellStyle name="Normal 2 20 2 2 22 3" xfId="15494"/>
    <cellStyle name="Normal 2 20 2 2 22 3 2" xfId="26558"/>
    <cellStyle name="Normal 2 20 2 2 22 3 2 2" xfId="52807"/>
    <cellStyle name="Normal 2 20 2 2 22 3 3" xfId="41744"/>
    <cellStyle name="Normal 2 20 2 2 22 4" xfId="19230"/>
    <cellStyle name="Normal 2 20 2 2 22 4 2" xfId="45480"/>
    <cellStyle name="Normal 2 20 2 2 22 5" xfId="8108"/>
    <cellStyle name="Normal 2 20 2 2 22 5 2" xfId="34417"/>
    <cellStyle name="Normal 2 20 2 2 22 6" xfId="27843"/>
    <cellStyle name="Normal 2 20 2 2 23" xfId="393"/>
    <cellStyle name="Normal 2 20 2 2 23 2" xfId="12005"/>
    <cellStyle name="Normal 2 20 2 2 23 2 2" xfId="23069"/>
    <cellStyle name="Normal 2 20 2 2 23 2 2 2" xfId="49318"/>
    <cellStyle name="Normal 2 20 2 2 23 2 3" xfId="38255"/>
    <cellStyle name="Normal 2 20 2 2 23 3" xfId="15608"/>
    <cellStyle name="Normal 2 20 2 2 23 3 2" xfId="26672"/>
    <cellStyle name="Normal 2 20 2 2 23 3 2 2" xfId="52921"/>
    <cellStyle name="Normal 2 20 2 2 23 3 3" xfId="41858"/>
    <cellStyle name="Normal 2 20 2 2 23 4" xfId="19344"/>
    <cellStyle name="Normal 2 20 2 2 23 4 2" xfId="45594"/>
    <cellStyle name="Normal 2 20 2 2 23 5" xfId="8223"/>
    <cellStyle name="Normal 2 20 2 2 23 5 2" xfId="34531"/>
    <cellStyle name="Normal 2 20 2 2 23 6" xfId="27844"/>
    <cellStyle name="Normal 2 20 2 2 24" xfId="394"/>
    <cellStyle name="Normal 2 20 2 2 24 2" xfId="12119"/>
    <cellStyle name="Normal 2 20 2 2 24 2 2" xfId="23183"/>
    <cellStyle name="Normal 2 20 2 2 24 2 2 2" xfId="49432"/>
    <cellStyle name="Normal 2 20 2 2 24 2 3" xfId="38369"/>
    <cellStyle name="Normal 2 20 2 2 24 3" xfId="15722"/>
    <cellStyle name="Normal 2 20 2 2 24 3 2" xfId="26786"/>
    <cellStyle name="Normal 2 20 2 2 24 3 2 2" xfId="53035"/>
    <cellStyle name="Normal 2 20 2 2 24 3 3" xfId="41972"/>
    <cellStyle name="Normal 2 20 2 2 24 4" xfId="19458"/>
    <cellStyle name="Normal 2 20 2 2 24 4 2" xfId="45708"/>
    <cellStyle name="Normal 2 20 2 2 24 5" xfId="8338"/>
    <cellStyle name="Normal 2 20 2 2 24 5 2" xfId="34645"/>
    <cellStyle name="Normal 2 20 2 2 24 6" xfId="27845"/>
    <cellStyle name="Normal 2 20 2 2 25" xfId="395"/>
    <cellStyle name="Normal 2 20 2 2 25 2" xfId="12236"/>
    <cellStyle name="Normal 2 20 2 2 25 2 2" xfId="23300"/>
    <cellStyle name="Normal 2 20 2 2 25 2 2 2" xfId="49549"/>
    <cellStyle name="Normal 2 20 2 2 25 2 3" xfId="38486"/>
    <cellStyle name="Normal 2 20 2 2 25 3" xfId="15839"/>
    <cellStyle name="Normal 2 20 2 2 25 3 2" xfId="26903"/>
    <cellStyle name="Normal 2 20 2 2 25 3 2 2" xfId="53152"/>
    <cellStyle name="Normal 2 20 2 2 25 3 3" xfId="42089"/>
    <cellStyle name="Normal 2 20 2 2 25 4" xfId="19575"/>
    <cellStyle name="Normal 2 20 2 2 25 4 2" xfId="45825"/>
    <cellStyle name="Normal 2 20 2 2 25 5" xfId="8456"/>
    <cellStyle name="Normal 2 20 2 2 25 5 2" xfId="34762"/>
    <cellStyle name="Normal 2 20 2 2 25 6" xfId="27846"/>
    <cellStyle name="Normal 2 20 2 2 26" xfId="396"/>
    <cellStyle name="Normal 2 20 2 2 26 2" xfId="12355"/>
    <cellStyle name="Normal 2 20 2 2 26 2 2" xfId="23419"/>
    <cellStyle name="Normal 2 20 2 2 26 2 2 2" xfId="49668"/>
    <cellStyle name="Normal 2 20 2 2 26 2 3" xfId="38605"/>
    <cellStyle name="Normal 2 20 2 2 26 3" xfId="15958"/>
    <cellStyle name="Normal 2 20 2 2 26 3 2" xfId="27022"/>
    <cellStyle name="Normal 2 20 2 2 26 3 2 2" xfId="53271"/>
    <cellStyle name="Normal 2 20 2 2 26 3 3" xfId="42208"/>
    <cellStyle name="Normal 2 20 2 2 26 4" xfId="19694"/>
    <cellStyle name="Normal 2 20 2 2 26 4 2" xfId="45944"/>
    <cellStyle name="Normal 2 20 2 2 26 5" xfId="8576"/>
    <cellStyle name="Normal 2 20 2 2 26 5 2" xfId="34881"/>
    <cellStyle name="Normal 2 20 2 2 26 6" xfId="27847"/>
    <cellStyle name="Normal 2 20 2 2 27" xfId="397"/>
    <cellStyle name="Normal 2 20 2 2 27 2" xfId="12486"/>
    <cellStyle name="Normal 2 20 2 2 27 2 2" xfId="23550"/>
    <cellStyle name="Normal 2 20 2 2 27 2 2 2" xfId="49799"/>
    <cellStyle name="Normal 2 20 2 2 27 2 3" xfId="38736"/>
    <cellStyle name="Normal 2 20 2 2 27 3" xfId="16089"/>
    <cellStyle name="Normal 2 20 2 2 27 3 2" xfId="27153"/>
    <cellStyle name="Normal 2 20 2 2 27 3 2 2" xfId="53402"/>
    <cellStyle name="Normal 2 20 2 2 27 3 3" xfId="42339"/>
    <cellStyle name="Normal 2 20 2 2 27 4" xfId="19825"/>
    <cellStyle name="Normal 2 20 2 2 27 4 2" xfId="46075"/>
    <cellStyle name="Normal 2 20 2 2 27 5" xfId="8708"/>
    <cellStyle name="Normal 2 20 2 2 27 5 2" xfId="35012"/>
    <cellStyle name="Normal 2 20 2 2 27 6" xfId="27848"/>
    <cellStyle name="Normal 2 20 2 2 28" xfId="398"/>
    <cellStyle name="Normal 2 20 2 2 28 2" xfId="12601"/>
    <cellStyle name="Normal 2 20 2 2 28 2 2" xfId="23665"/>
    <cellStyle name="Normal 2 20 2 2 28 2 2 2" xfId="49914"/>
    <cellStyle name="Normal 2 20 2 2 28 2 3" xfId="38851"/>
    <cellStyle name="Normal 2 20 2 2 28 3" xfId="16204"/>
    <cellStyle name="Normal 2 20 2 2 28 3 2" xfId="27268"/>
    <cellStyle name="Normal 2 20 2 2 28 3 2 2" xfId="53517"/>
    <cellStyle name="Normal 2 20 2 2 28 3 3" xfId="42454"/>
    <cellStyle name="Normal 2 20 2 2 28 4" xfId="19940"/>
    <cellStyle name="Normal 2 20 2 2 28 4 2" xfId="46190"/>
    <cellStyle name="Normal 2 20 2 2 28 5" xfId="8824"/>
    <cellStyle name="Normal 2 20 2 2 28 5 2" xfId="35127"/>
    <cellStyle name="Normal 2 20 2 2 28 6" xfId="27849"/>
    <cellStyle name="Normal 2 20 2 2 29" xfId="399"/>
    <cellStyle name="Normal 2 20 2 2 29 2" xfId="12715"/>
    <cellStyle name="Normal 2 20 2 2 29 2 2" xfId="23779"/>
    <cellStyle name="Normal 2 20 2 2 29 2 2 2" xfId="50028"/>
    <cellStyle name="Normal 2 20 2 2 29 2 3" xfId="38965"/>
    <cellStyle name="Normal 2 20 2 2 29 3" xfId="16318"/>
    <cellStyle name="Normal 2 20 2 2 29 3 2" xfId="27382"/>
    <cellStyle name="Normal 2 20 2 2 29 3 2 2" xfId="53631"/>
    <cellStyle name="Normal 2 20 2 2 29 3 3" xfId="42568"/>
    <cellStyle name="Normal 2 20 2 2 29 4" xfId="20054"/>
    <cellStyle name="Normal 2 20 2 2 29 4 2" xfId="46304"/>
    <cellStyle name="Normal 2 20 2 2 29 5" xfId="8939"/>
    <cellStyle name="Normal 2 20 2 2 29 5 2" xfId="35241"/>
    <cellStyle name="Normal 2 20 2 2 29 6" xfId="27850"/>
    <cellStyle name="Normal 2 20 2 2 3" xfId="400"/>
    <cellStyle name="Normal 2 20 2 2 3 2" xfId="9625"/>
    <cellStyle name="Normal 2 20 2 2 3 2 2" xfId="20689"/>
    <cellStyle name="Normal 2 20 2 2 3 2 2 2" xfId="46938"/>
    <cellStyle name="Normal 2 20 2 2 3 2 3" xfId="35875"/>
    <cellStyle name="Normal 2 20 2 2 3 3" xfId="13228"/>
    <cellStyle name="Normal 2 20 2 2 3 3 2" xfId="24292"/>
    <cellStyle name="Normal 2 20 2 2 3 3 2 2" xfId="50541"/>
    <cellStyle name="Normal 2 20 2 2 3 3 3" xfId="39478"/>
    <cellStyle name="Normal 2 20 2 2 3 4" xfId="16964"/>
    <cellStyle name="Normal 2 20 2 2 3 4 2" xfId="43214"/>
    <cellStyle name="Normal 2 20 2 2 3 5" xfId="5823"/>
    <cellStyle name="Normal 2 20 2 2 3 5 2" xfId="32151"/>
    <cellStyle name="Normal 2 20 2 2 3 6" xfId="27851"/>
    <cellStyle name="Normal 2 20 2 2 30" xfId="401"/>
    <cellStyle name="Normal 2 20 2 2 30 2" xfId="9353"/>
    <cellStyle name="Normal 2 20 2 2 30 2 2" xfId="20417"/>
    <cellStyle name="Normal 2 20 2 2 30 2 2 2" xfId="46666"/>
    <cellStyle name="Normal 2 20 2 2 30 2 3" xfId="35603"/>
    <cellStyle name="Normal 2 20 2 2 30 3" xfId="12956"/>
    <cellStyle name="Normal 2 20 2 2 30 3 2" xfId="24020"/>
    <cellStyle name="Normal 2 20 2 2 30 3 2 2" xfId="50269"/>
    <cellStyle name="Normal 2 20 2 2 30 3 3" xfId="39206"/>
    <cellStyle name="Normal 2 20 2 2 30 4" xfId="16692"/>
    <cellStyle name="Normal 2 20 2 2 30 4 2" xfId="42942"/>
    <cellStyle name="Normal 2 20 2 2 30 5" xfId="5548"/>
    <cellStyle name="Normal 2 20 2 2 30 5 2" xfId="31879"/>
    <cellStyle name="Normal 2 20 2 2 30 6" xfId="27852"/>
    <cellStyle name="Normal 2 20 2 2 31" xfId="402"/>
    <cellStyle name="Normal 2 20 2 2 31 2" xfId="20297"/>
    <cellStyle name="Normal 2 20 2 2 31 2 2" xfId="46546"/>
    <cellStyle name="Normal 2 20 2 2 31 3" xfId="9233"/>
    <cellStyle name="Normal 2 20 2 2 31 3 2" xfId="35483"/>
    <cellStyle name="Normal 2 20 2 2 31 4" xfId="27853"/>
    <cellStyle name="Normal 2 20 2 2 32" xfId="403"/>
    <cellStyle name="Normal 2 20 2 2 32 2" xfId="23900"/>
    <cellStyle name="Normal 2 20 2 2 32 2 2" xfId="50149"/>
    <cellStyle name="Normal 2 20 2 2 32 3" xfId="12836"/>
    <cellStyle name="Normal 2 20 2 2 32 3 2" xfId="39086"/>
    <cellStyle name="Normal 2 20 2 2 32 4" xfId="27854"/>
    <cellStyle name="Normal 2 20 2 2 33" xfId="404"/>
    <cellStyle name="Normal 2 20 2 2 33 2" xfId="16572"/>
    <cellStyle name="Normal 2 20 2 2 33 2 2" xfId="42822"/>
    <cellStyle name="Normal 2 20 2 2 33 3" xfId="27855"/>
    <cellStyle name="Normal 2 20 2 2 34" xfId="405"/>
    <cellStyle name="Normal 2 20 2 2 34 2" xfId="27856"/>
    <cellStyle name="Normal 2 20 2 2 35" xfId="406"/>
    <cellStyle name="Normal 2 20 2 2 35 2" xfId="27857"/>
    <cellStyle name="Normal 2 20 2 2 36" xfId="407"/>
    <cellStyle name="Normal 2 20 2 2 36 2" xfId="27858"/>
    <cellStyle name="Normal 2 20 2 2 37" xfId="408"/>
    <cellStyle name="Normal 2 20 2 2 37 2" xfId="27859"/>
    <cellStyle name="Normal 2 20 2 2 38" xfId="409"/>
    <cellStyle name="Normal 2 20 2 2 38 2" xfId="27860"/>
    <cellStyle name="Normal 2 20 2 2 39" xfId="410"/>
    <cellStyle name="Normal 2 20 2 2 39 2" xfId="27861"/>
    <cellStyle name="Normal 2 20 2 2 4" xfId="411"/>
    <cellStyle name="Normal 2 20 2 2 4 2" xfId="9741"/>
    <cellStyle name="Normal 2 20 2 2 4 2 2" xfId="20805"/>
    <cellStyle name="Normal 2 20 2 2 4 2 2 2" xfId="47054"/>
    <cellStyle name="Normal 2 20 2 2 4 2 3" xfId="35991"/>
    <cellStyle name="Normal 2 20 2 2 4 3" xfId="13344"/>
    <cellStyle name="Normal 2 20 2 2 4 3 2" xfId="24408"/>
    <cellStyle name="Normal 2 20 2 2 4 3 2 2" xfId="50657"/>
    <cellStyle name="Normal 2 20 2 2 4 3 3" xfId="39594"/>
    <cellStyle name="Normal 2 20 2 2 4 4" xfId="17080"/>
    <cellStyle name="Normal 2 20 2 2 4 4 2" xfId="43330"/>
    <cellStyle name="Normal 2 20 2 2 4 5" xfId="5940"/>
    <cellStyle name="Normal 2 20 2 2 4 5 2" xfId="32267"/>
    <cellStyle name="Normal 2 20 2 2 4 6" xfId="27862"/>
    <cellStyle name="Normal 2 20 2 2 40" xfId="412"/>
    <cellStyle name="Normal 2 20 2 2 40 2" xfId="27863"/>
    <cellStyle name="Normal 2 20 2 2 41" xfId="377"/>
    <cellStyle name="Normal 2 20 2 2 41 2" xfId="27828"/>
    <cellStyle name="Normal 2 20 2 2 42" xfId="5427"/>
    <cellStyle name="Normal 2 20 2 2 42 2" xfId="31759"/>
    <cellStyle name="Normal 2 20 2 2 43" xfId="27567"/>
    <cellStyle name="Normal 2 20 2 2 5" xfId="413"/>
    <cellStyle name="Normal 2 20 2 2 5 2" xfId="9856"/>
    <cellStyle name="Normal 2 20 2 2 5 2 2" xfId="20920"/>
    <cellStyle name="Normal 2 20 2 2 5 2 2 2" xfId="47169"/>
    <cellStyle name="Normal 2 20 2 2 5 2 3" xfId="36106"/>
    <cellStyle name="Normal 2 20 2 2 5 3" xfId="13459"/>
    <cellStyle name="Normal 2 20 2 2 5 3 2" xfId="24523"/>
    <cellStyle name="Normal 2 20 2 2 5 3 2 2" xfId="50772"/>
    <cellStyle name="Normal 2 20 2 2 5 3 3" xfId="39709"/>
    <cellStyle name="Normal 2 20 2 2 5 4" xfId="17195"/>
    <cellStyle name="Normal 2 20 2 2 5 4 2" xfId="43445"/>
    <cellStyle name="Normal 2 20 2 2 5 5" xfId="6056"/>
    <cellStyle name="Normal 2 20 2 2 5 5 2" xfId="32382"/>
    <cellStyle name="Normal 2 20 2 2 5 6" xfId="27864"/>
    <cellStyle name="Normal 2 20 2 2 6" xfId="414"/>
    <cellStyle name="Normal 2 20 2 2 6 2" xfId="9971"/>
    <cellStyle name="Normal 2 20 2 2 6 2 2" xfId="21035"/>
    <cellStyle name="Normal 2 20 2 2 6 2 2 2" xfId="47284"/>
    <cellStyle name="Normal 2 20 2 2 6 2 3" xfId="36221"/>
    <cellStyle name="Normal 2 20 2 2 6 3" xfId="13574"/>
    <cellStyle name="Normal 2 20 2 2 6 3 2" xfId="24638"/>
    <cellStyle name="Normal 2 20 2 2 6 3 2 2" xfId="50887"/>
    <cellStyle name="Normal 2 20 2 2 6 3 3" xfId="39824"/>
    <cellStyle name="Normal 2 20 2 2 6 4" xfId="17310"/>
    <cellStyle name="Normal 2 20 2 2 6 4 2" xfId="43560"/>
    <cellStyle name="Normal 2 20 2 2 6 5" xfId="6172"/>
    <cellStyle name="Normal 2 20 2 2 6 5 2" xfId="32497"/>
    <cellStyle name="Normal 2 20 2 2 6 6" xfId="27865"/>
    <cellStyle name="Normal 2 20 2 2 7" xfId="415"/>
    <cellStyle name="Normal 2 20 2 2 7 2" xfId="10085"/>
    <cellStyle name="Normal 2 20 2 2 7 2 2" xfId="21149"/>
    <cellStyle name="Normal 2 20 2 2 7 2 2 2" xfId="47398"/>
    <cellStyle name="Normal 2 20 2 2 7 2 3" xfId="36335"/>
    <cellStyle name="Normal 2 20 2 2 7 3" xfId="13688"/>
    <cellStyle name="Normal 2 20 2 2 7 3 2" xfId="24752"/>
    <cellStyle name="Normal 2 20 2 2 7 3 2 2" xfId="51001"/>
    <cellStyle name="Normal 2 20 2 2 7 3 3" xfId="39938"/>
    <cellStyle name="Normal 2 20 2 2 7 4" xfId="17424"/>
    <cellStyle name="Normal 2 20 2 2 7 4 2" xfId="43674"/>
    <cellStyle name="Normal 2 20 2 2 7 5" xfId="6287"/>
    <cellStyle name="Normal 2 20 2 2 7 5 2" xfId="32611"/>
    <cellStyle name="Normal 2 20 2 2 7 6" xfId="27866"/>
    <cellStyle name="Normal 2 20 2 2 8" xfId="416"/>
    <cellStyle name="Normal 2 20 2 2 8 2" xfId="10199"/>
    <cellStyle name="Normal 2 20 2 2 8 2 2" xfId="21263"/>
    <cellStyle name="Normal 2 20 2 2 8 2 2 2" xfId="47512"/>
    <cellStyle name="Normal 2 20 2 2 8 2 3" xfId="36449"/>
    <cellStyle name="Normal 2 20 2 2 8 3" xfId="13802"/>
    <cellStyle name="Normal 2 20 2 2 8 3 2" xfId="24866"/>
    <cellStyle name="Normal 2 20 2 2 8 3 2 2" xfId="51115"/>
    <cellStyle name="Normal 2 20 2 2 8 3 3" xfId="40052"/>
    <cellStyle name="Normal 2 20 2 2 8 4" xfId="17538"/>
    <cellStyle name="Normal 2 20 2 2 8 4 2" xfId="43788"/>
    <cellStyle name="Normal 2 20 2 2 8 5" xfId="6402"/>
    <cellStyle name="Normal 2 20 2 2 8 5 2" xfId="32725"/>
    <cellStyle name="Normal 2 20 2 2 8 6" xfId="27867"/>
    <cellStyle name="Normal 2 20 2 2 9" xfId="417"/>
    <cellStyle name="Normal 2 20 2 2 9 2" xfId="10313"/>
    <cellStyle name="Normal 2 20 2 2 9 2 2" xfId="21377"/>
    <cellStyle name="Normal 2 20 2 2 9 2 2 2" xfId="47626"/>
    <cellStyle name="Normal 2 20 2 2 9 2 3" xfId="36563"/>
    <cellStyle name="Normal 2 20 2 2 9 3" xfId="13916"/>
    <cellStyle name="Normal 2 20 2 2 9 3 2" xfId="24980"/>
    <cellStyle name="Normal 2 20 2 2 9 3 2 2" xfId="51229"/>
    <cellStyle name="Normal 2 20 2 2 9 3 3" xfId="40166"/>
    <cellStyle name="Normal 2 20 2 2 9 4" xfId="17652"/>
    <cellStyle name="Normal 2 20 2 2 9 4 2" xfId="43902"/>
    <cellStyle name="Normal 2 20 2 2 9 5" xfId="6517"/>
    <cellStyle name="Normal 2 20 2 2 9 5 2" xfId="32839"/>
    <cellStyle name="Normal 2 20 2 2 9 6" xfId="27868"/>
    <cellStyle name="Normal 2 20 2 20" xfId="418"/>
    <cellStyle name="Normal 2 20 2 20 2" xfId="11510"/>
    <cellStyle name="Normal 2 20 2 20 2 2" xfId="22574"/>
    <cellStyle name="Normal 2 20 2 20 2 2 2" xfId="48823"/>
    <cellStyle name="Normal 2 20 2 20 2 3" xfId="37760"/>
    <cellStyle name="Normal 2 20 2 20 3" xfId="15113"/>
    <cellStyle name="Normal 2 20 2 20 3 2" xfId="26177"/>
    <cellStyle name="Normal 2 20 2 20 3 2 2" xfId="52426"/>
    <cellStyle name="Normal 2 20 2 20 3 3" xfId="41363"/>
    <cellStyle name="Normal 2 20 2 20 4" xfId="18849"/>
    <cellStyle name="Normal 2 20 2 20 4 2" xfId="45099"/>
    <cellStyle name="Normal 2 20 2 20 5" xfId="7724"/>
    <cellStyle name="Normal 2 20 2 20 5 2" xfId="34036"/>
    <cellStyle name="Normal 2 20 2 20 6" xfId="27869"/>
    <cellStyle name="Normal 2 20 2 21" xfId="419"/>
    <cellStyle name="Normal 2 20 2 21 2" xfId="11624"/>
    <cellStyle name="Normal 2 20 2 21 2 2" xfId="22688"/>
    <cellStyle name="Normal 2 20 2 21 2 2 2" xfId="48937"/>
    <cellStyle name="Normal 2 20 2 21 2 3" xfId="37874"/>
    <cellStyle name="Normal 2 20 2 21 3" xfId="15227"/>
    <cellStyle name="Normal 2 20 2 21 3 2" xfId="26291"/>
    <cellStyle name="Normal 2 20 2 21 3 2 2" xfId="52540"/>
    <cellStyle name="Normal 2 20 2 21 3 3" xfId="41477"/>
    <cellStyle name="Normal 2 20 2 21 4" xfId="18963"/>
    <cellStyle name="Normal 2 20 2 21 4 2" xfId="45213"/>
    <cellStyle name="Normal 2 20 2 21 5" xfId="7839"/>
    <cellStyle name="Normal 2 20 2 21 5 2" xfId="34150"/>
    <cellStyle name="Normal 2 20 2 21 6" xfId="27870"/>
    <cellStyle name="Normal 2 20 2 22" xfId="420"/>
    <cellStyle name="Normal 2 20 2 22 2" xfId="11738"/>
    <cellStyle name="Normal 2 20 2 22 2 2" xfId="22802"/>
    <cellStyle name="Normal 2 20 2 22 2 2 2" xfId="49051"/>
    <cellStyle name="Normal 2 20 2 22 2 3" xfId="37988"/>
    <cellStyle name="Normal 2 20 2 22 3" xfId="15341"/>
    <cellStyle name="Normal 2 20 2 22 3 2" xfId="26405"/>
    <cellStyle name="Normal 2 20 2 22 3 2 2" xfId="52654"/>
    <cellStyle name="Normal 2 20 2 22 3 3" xfId="41591"/>
    <cellStyle name="Normal 2 20 2 22 4" xfId="19077"/>
    <cellStyle name="Normal 2 20 2 22 4 2" xfId="45327"/>
    <cellStyle name="Normal 2 20 2 22 5" xfId="7954"/>
    <cellStyle name="Normal 2 20 2 22 5 2" xfId="34264"/>
    <cellStyle name="Normal 2 20 2 22 6" xfId="27871"/>
    <cellStyle name="Normal 2 20 2 23" xfId="421"/>
    <cellStyle name="Normal 2 20 2 23 2" xfId="11852"/>
    <cellStyle name="Normal 2 20 2 23 2 2" xfId="22916"/>
    <cellStyle name="Normal 2 20 2 23 2 2 2" xfId="49165"/>
    <cellStyle name="Normal 2 20 2 23 2 3" xfId="38102"/>
    <cellStyle name="Normal 2 20 2 23 3" xfId="15455"/>
    <cellStyle name="Normal 2 20 2 23 3 2" xfId="26519"/>
    <cellStyle name="Normal 2 20 2 23 3 2 2" xfId="52768"/>
    <cellStyle name="Normal 2 20 2 23 3 3" xfId="41705"/>
    <cellStyle name="Normal 2 20 2 23 4" xfId="19191"/>
    <cellStyle name="Normal 2 20 2 23 4 2" xfId="45441"/>
    <cellStyle name="Normal 2 20 2 23 5" xfId="8069"/>
    <cellStyle name="Normal 2 20 2 23 5 2" xfId="34378"/>
    <cellStyle name="Normal 2 20 2 23 6" xfId="27872"/>
    <cellStyle name="Normal 2 20 2 24" xfId="422"/>
    <cellStyle name="Normal 2 20 2 24 2" xfId="11966"/>
    <cellStyle name="Normal 2 20 2 24 2 2" xfId="23030"/>
    <cellStyle name="Normal 2 20 2 24 2 2 2" xfId="49279"/>
    <cellStyle name="Normal 2 20 2 24 2 3" xfId="38216"/>
    <cellStyle name="Normal 2 20 2 24 3" xfId="15569"/>
    <cellStyle name="Normal 2 20 2 24 3 2" xfId="26633"/>
    <cellStyle name="Normal 2 20 2 24 3 2 2" xfId="52882"/>
    <cellStyle name="Normal 2 20 2 24 3 3" xfId="41819"/>
    <cellStyle name="Normal 2 20 2 24 4" xfId="19305"/>
    <cellStyle name="Normal 2 20 2 24 4 2" xfId="45555"/>
    <cellStyle name="Normal 2 20 2 24 5" xfId="8184"/>
    <cellStyle name="Normal 2 20 2 24 5 2" xfId="34492"/>
    <cellStyle name="Normal 2 20 2 24 6" xfId="27873"/>
    <cellStyle name="Normal 2 20 2 25" xfId="423"/>
    <cellStyle name="Normal 2 20 2 25 2" xfId="12080"/>
    <cellStyle name="Normal 2 20 2 25 2 2" xfId="23144"/>
    <cellStyle name="Normal 2 20 2 25 2 2 2" xfId="49393"/>
    <cellStyle name="Normal 2 20 2 25 2 3" xfId="38330"/>
    <cellStyle name="Normal 2 20 2 25 3" xfId="15683"/>
    <cellStyle name="Normal 2 20 2 25 3 2" xfId="26747"/>
    <cellStyle name="Normal 2 20 2 25 3 2 2" xfId="52996"/>
    <cellStyle name="Normal 2 20 2 25 3 3" xfId="41933"/>
    <cellStyle name="Normal 2 20 2 25 4" xfId="19419"/>
    <cellStyle name="Normal 2 20 2 25 4 2" xfId="45669"/>
    <cellStyle name="Normal 2 20 2 25 5" xfId="8299"/>
    <cellStyle name="Normal 2 20 2 25 5 2" xfId="34606"/>
    <cellStyle name="Normal 2 20 2 25 6" xfId="27874"/>
    <cellStyle name="Normal 2 20 2 26" xfId="424"/>
    <cellStyle name="Normal 2 20 2 26 2" xfId="12197"/>
    <cellStyle name="Normal 2 20 2 26 2 2" xfId="23261"/>
    <cellStyle name="Normal 2 20 2 26 2 2 2" xfId="49510"/>
    <cellStyle name="Normal 2 20 2 26 2 3" xfId="38447"/>
    <cellStyle name="Normal 2 20 2 26 3" xfId="15800"/>
    <cellStyle name="Normal 2 20 2 26 3 2" xfId="26864"/>
    <cellStyle name="Normal 2 20 2 26 3 2 2" xfId="53113"/>
    <cellStyle name="Normal 2 20 2 26 3 3" xfId="42050"/>
    <cellStyle name="Normal 2 20 2 26 4" xfId="19536"/>
    <cellStyle name="Normal 2 20 2 26 4 2" xfId="45786"/>
    <cellStyle name="Normal 2 20 2 26 5" xfId="8417"/>
    <cellStyle name="Normal 2 20 2 26 5 2" xfId="34723"/>
    <cellStyle name="Normal 2 20 2 26 6" xfId="27875"/>
    <cellStyle name="Normal 2 20 2 27" xfId="425"/>
    <cellStyle name="Normal 2 20 2 27 2" xfId="12316"/>
    <cellStyle name="Normal 2 20 2 27 2 2" xfId="23380"/>
    <cellStyle name="Normal 2 20 2 27 2 2 2" xfId="49629"/>
    <cellStyle name="Normal 2 20 2 27 2 3" xfId="38566"/>
    <cellStyle name="Normal 2 20 2 27 3" xfId="15919"/>
    <cellStyle name="Normal 2 20 2 27 3 2" xfId="26983"/>
    <cellStyle name="Normal 2 20 2 27 3 2 2" xfId="53232"/>
    <cellStyle name="Normal 2 20 2 27 3 3" xfId="42169"/>
    <cellStyle name="Normal 2 20 2 27 4" xfId="19655"/>
    <cellStyle name="Normal 2 20 2 27 4 2" xfId="45905"/>
    <cellStyle name="Normal 2 20 2 27 5" xfId="8537"/>
    <cellStyle name="Normal 2 20 2 27 5 2" xfId="34842"/>
    <cellStyle name="Normal 2 20 2 27 6" xfId="27876"/>
    <cellStyle name="Normal 2 20 2 28" xfId="426"/>
    <cellStyle name="Normal 2 20 2 28 2" xfId="12447"/>
    <cellStyle name="Normal 2 20 2 28 2 2" xfId="23511"/>
    <cellStyle name="Normal 2 20 2 28 2 2 2" xfId="49760"/>
    <cellStyle name="Normal 2 20 2 28 2 3" xfId="38697"/>
    <cellStyle name="Normal 2 20 2 28 3" xfId="16050"/>
    <cellStyle name="Normal 2 20 2 28 3 2" xfId="27114"/>
    <cellStyle name="Normal 2 20 2 28 3 2 2" xfId="53363"/>
    <cellStyle name="Normal 2 20 2 28 3 3" xfId="42300"/>
    <cellStyle name="Normal 2 20 2 28 4" xfId="19786"/>
    <cellStyle name="Normal 2 20 2 28 4 2" xfId="46036"/>
    <cellStyle name="Normal 2 20 2 28 5" xfId="8669"/>
    <cellStyle name="Normal 2 20 2 28 5 2" xfId="34973"/>
    <cellStyle name="Normal 2 20 2 28 6" xfId="27877"/>
    <cellStyle name="Normal 2 20 2 29" xfId="427"/>
    <cellStyle name="Normal 2 20 2 29 2" xfId="12562"/>
    <cellStyle name="Normal 2 20 2 29 2 2" xfId="23626"/>
    <cellStyle name="Normal 2 20 2 29 2 2 2" xfId="49875"/>
    <cellStyle name="Normal 2 20 2 29 2 3" xfId="38812"/>
    <cellStyle name="Normal 2 20 2 29 3" xfId="16165"/>
    <cellStyle name="Normal 2 20 2 29 3 2" xfId="27229"/>
    <cellStyle name="Normal 2 20 2 29 3 2 2" xfId="53478"/>
    <cellStyle name="Normal 2 20 2 29 3 3" xfId="42415"/>
    <cellStyle name="Normal 2 20 2 29 4" xfId="19901"/>
    <cellStyle name="Normal 2 20 2 29 4 2" xfId="46151"/>
    <cellStyle name="Normal 2 20 2 29 5" xfId="8785"/>
    <cellStyle name="Normal 2 20 2 29 5 2" xfId="35088"/>
    <cellStyle name="Normal 2 20 2 29 6" xfId="27878"/>
    <cellStyle name="Normal 2 20 2 3" xfId="64"/>
    <cellStyle name="Normal 2 20 2 3 2" xfId="429"/>
    <cellStyle name="Normal 2 20 2 3 2 2" xfId="16377"/>
    <cellStyle name="Normal 2 20 2 3 2 2 2" xfId="27441"/>
    <cellStyle name="Normal 2 20 2 3 2 2 2 2" xfId="53690"/>
    <cellStyle name="Normal 2 20 2 3 2 2 3" xfId="42627"/>
    <cellStyle name="Normal 2 20 2 3 2 3" xfId="20113"/>
    <cellStyle name="Normal 2 20 2 3 2 3 2" xfId="46363"/>
    <cellStyle name="Normal 2 20 2 3 2 4" xfId="9040"/>
    <cellStyle name="Normal 2 20 2 3 2 4 2" xfId="35300"/>
    <cellStyle name="Normal 2 20 2 3 2 5" xfId="27880"/>
    <cellStyle name="Normal 2 20 2 3 3" xfId="428"/>
    <cellStyle name="Normal 2 20 2 3 3 2" xfId="20490"/>
    <cellStyle name="Normal 2 20 2 3 3 2 2" xfId="46739"/>
    <cellStyle name="Normal 2 20 2 3 3 3" xfId="9426"/>
    <cellStyle name="Normal 2 20 2 3 3 3 2" xfId="35676"/>
    <cellStyle name="Normal 2 20 2 3 3 4" xfId="27879"/>
    <cellStyle name="Normal 2 20 2 3 4" xfId="13029"/>
    <cellStyle name="Normal 2 20 2 3 4 2" xfId="24093"/>
    <cellStyle name="Normal 2 20 2 3 4 2 2" xfId="50342"/>
    <cellStyle name="Normal 2 20 2 3 4 3" xfId="39279"/>
    <cellStyle name="Normal 2 20 2 3 5" xfId="16765"/>
    <cellStyle name="Normal 2 20 2 3 5 2" xfId="43015"/>
    <cellStyle name="Normal 2 20 2 3 6" xfId="5621"/>
    <cellStyle name="Normal 2 20 2 3 6 2" xfId="31952"/>
    <cellStyle name="Normal 2 20 2 3 7" xfId="27569"/>
    <cellStyle name="Normal 2 20 2 30" xfId="430"/>
    <cellStyle name="Normal 2 20 2 30 2" xfId="12676"/>
    <cellStyle name="Normal 2 20 2 30 2 2" xfId="23740"/>
    <cellStyle name="Normal 2 20 2 30 2 2 2" xfId="49989"/>
    <cellStyle name="Normal 2 20 2 30 2 3" xfId="38926"/>
    <cellStyle name="Normal 2 20 2 30 3" xfId="16279"/>
    <cellStyle name="Normal 2 20 2 30 3 2" xfId="27343"/>
    <cellStyle name="Normal 2 20 2 30 3 2 2" xfId="53592"/>
    <cellStyle name="Normal 2 20 2 30 3 3" xfId="42529"/>
    <cellStyle name="Normal 2 20 2 30 4" xfId="20015"/>
    <cellStyle name="Normal 2 20 2 30 4 2" xfId="46265"/>
    <cellStyle name="Normal 2 20 2 30 5" xfId="8900"/>
    <cellStyle name="Normal 2 20 2 30 5 2" xfId="35202"/>
    <cellStyle name="Normal 2 20 2 30 6" xfId="27881"/>
    <cellStyle name="Normal 2 20 2 31" xfId="431"/>
    <cellStyle name="Normal 2 20 2 31 2" xfId="9314"/>
    <cellStyle name="Normal 2 20 2 31 2 2" xfId="20378"/>
    <cellStyle name="Normal 2 20 2 31 2 2 2" xfId="46627"/>
    <cellStyle name="Normal 2 20 2 31 2 3" xfId="35564"/>
    <cellStyle name="Normal 2 20 2 31 3" xfId="12917"/>
    <cellStyle name="Normal 2 20 2 31 3 2" xfId="23981"/>
    <cellStyle name="Normal 2 20 2 31 3 2 2" xfId="50230"/>
    <cellStyle name="Normal 2 20 2 31 3 3" xfId="39167"/>
    <cellStyle name="Normal 2 20 2 31 4" xfId="16653"/>
    <cellStyle name="Normal 2 20 2 31 4 2" xfId="42903"/>
    <cellStyle name="Normal 2 20 2 31 5" xfId="5509"/>
    <cellStyle name="Normal 2 20 2 31 5 2" xfId="31840"/>
    <cellStyle name="Normal 2 20 2 31 6" xfId="27882"/>
    <cellStyle name="Normal 2 20 2 32" xfId="432"/>
    <cellStyle name="Normal 2 20 2 32 2" xfId="20258"/>
    <cellStyle name="Normal 2 20 2 32 2 2" xfId="46507"/>
    <cellStyle name="Normal 2 20 2 32 3" xfId="9194"/>
    <cellStyle name="Normal 2 20 2 32 3 2" xfId="35444"/>
    <cellStyle name="Normal 2 20 2 32 4" xfId="27883"/>
    <cellStyle name="Normal 2 20 2 33" xfId="433"/>
    <cellStyle name="Normal 2 20 2 33 2" xfId="23861"/>
    <cellStyle name="Normal 2 20 2 33 2 2" xfId="50110"/>
    <cellStyle name="Normal 2 20 2 33 3" xfId="12797"/>
    <cellStyle name="Normal 2 20 2 33 3 2" xfId="39047"/>
    <cellStyle name="Normal 2 20 2 33 4" xfId="27884"/>
    <cellStyle name="Normal 2 20 2 34" xfId="434"/>
    <cellStyle name="Normal 2 20 2 34 2" xfId="16533"/>
    <cellStyle name="Normal 2 20 2 34 2 2" xfId="42783"/>
    <cellStyle name="Normal 2 20 2 34 3" xfId="27885"/>
    <cellStyle name="Normal 2 20 2 35" xfId="435"/>
    <cellStyle name="Normal 2 20 2 35 2" xfId="27886"/>
    <cellStyle name="Normal 2 20 2 36" xfId="436"/>
    <cellStyle name="Normal 2 20 2 36 2" xfId="27887"/>
    <cellStyle name="Normal 2 20 2 37" xfId="437"/>
    <cellStyle name="Normal 2 20 2 37 2" xfId="27888"/>
    <cellStyle name="Normal 2 20 2 38" xfId="438"/>
    <cellStyle name="Normal 2 20 2 38 2" xfId="27889"/>
    <cellStyle name="Normal 2 20 2 39" xfId="439"/>
    <cellStyle name="Normal 2 20 2 39 2" xfId="27890"/>
    <cellStyle name="Normal 2 20 2 4" xfId="440"/>
    <cellStyle name="Normal 2 20 2 4 2" xfId="9586"/>
    <cellStyle name="Normal 2 20 2 4 2 2" xfId="20650"/>
    <cellStyle name="Normal 2 20 2 4 2 2 2" xfId="46899"/>
    <cellStyle name="Normal 2 20 2 4 2 3" xfId="35836"/>
    <cellStyle name="Normal 2 20 2 4 3" xfId="13189"/>
    <cellStyle name="Normal 2 20 2 4 3 2" xfId="24253"/>
    <cellStyle name="Normal 2 20 2 4 3 2 2" xfId="50502"/>
    <cellStyle name="Normal 2 20 2 4 3 3" xfId="39439"/>
    <cellStyle name="Normal 2 20 2 4 4" xfId="16925"/>
    <cellStyle name="Normal 2 20 2 4 4 2" xfId="43175"/>
    <cellStyle name="Normal 2 20 2 4 5" xfId="5784"/>
    <cellStyle name="Normal 2 20 2 4 5 2" xfId="32112"/>
    <cellStyle name="Normal 2 20 2 4 6" xfId="27891"/>
    <cellStyle name="Normal 2 20 2 40" xfId="441"/>
    <cellStyle name="Normal 2 20 2 40 2" xfId="27892"/>
    <cellStyle name="Normal 2 20 2 41" xfId="442"/>
    <cellStyle name="Normal 2 20 2 41 2" xfId="27893"/>
    <cellStyle name="Normal 2 20 2 42" xfId="366"/>
    <cellStyle name="Normal 2 20 2 42 2" xfId="27817"/>
    <cellStyle name="Normal 2 20 2 43" xfId="5388"/>
    <cellStyle name="Normal 2 20 2 43 2" xfId="31720"/>
    <cellStyle name="Normal 2 20 2 44" xfId="27566"/>
    <cellStyle name="Normal 2 20 2 5" xfId="443"/>
    <cellStyle name="Normal 2 20 2 5 2" xfId="9702"/>
    <cellStyle name="Normal 2 20 2 5 2 2" xfId="20766"/>
    <cellStyle name="Normal 2 20 2 5 2 2 2" xfId="47015"/>
    <cellStyle name="Normal 2 20 2 5 2 3" xfId="35952"/>
    <cellStyle name="Normal 2 20 2 5 3" xfId="13305"/>
    <cellStyle name="Normal 2 20 2 5 3 2" xfId="24369"/>
    <cellStyle name="Normal 2 20 2 5 3 2 2" xfId="50618"/>
    <cellStyle name="Normal 2 20 2 5 3 3" xfId="39555"/>
    <cellStyle name="Normal 2 20 2 5 4" xfId="17041"/>
    <cellStyle name="Normal 2 20 2 5 4 2" xfId="43291"/>
    <cellStyle name="Normal 2 20 2 5 5" xfId="5901"/>
    <cellStyle name="Normal 2 20 2 5 5 2" xfId="32228"/>
    <cellStyle name="Normal 2 20 2 5 6" xfId="27894"/>
    <cellStyle name="Normal 2 20 2 6" xfId="444"/>
    <cellStyle name="Normal 2 20 2 6 2" xfId="9817"/>
    <cellStyle name="Normal 2 20 2 6 2 2" xfId="20881"/>
    <cellStyle name="Normal 2 20 2 6 2 2 2" xfId="47130"/>
    <cellStyle name="Normal 2 20 2 6 2 3" xfId="36067"/>
    <cellStyle name="Normal 2 20 2 6 3" xfId="13420"/>
    <cellStyle name="Normal 2 20 2 6 3 2" xfId="24484"/>
    <cellStyle name="Normal 2 20 2 6 3 2 2" xfId="50733"/>
    <cellStyle name="Normal 2 20 2 6 3 3" xfId="39670"/>
    <cellStyle name="Normal 2 20 2 6 4" xfId="17156"/>
    <cellStyle name="Normal 2 20 2 6 4 2" xfId="43406"/>
    <cellStyle name="Normal 2 20 2 6 5" xfId="6017"/>
    <cellStyle name="Normal 2 20 2 6 5 2" xfId="32343"/>
    <cellStyle name="Normal 2 20 2 6 6" xfId="27895"/>
    <cellStyle name="Normal 2 20 2 7" xfId="445"/>
    <cellStyle name="Normal 2 20 2 7 2" xfId="9932"/>
    <cellStyle name="Normal 2 20 2 7 2 2" xfId="20996"/>
    <cellStyle name="Normal 2 20 2 7 2 2 2" xfId="47245"/>
    <cellStyle name="Normal 2 20 2 7 2 3" xfId="36182"/>
    <cellStyle name="Normal 2 20 2 7 3" xfId="13535"/>
    <cellStyle name="Normal 2 20 2 7 3 2" xfId="24599"/>
    <cellStyle name="Normal 2 20 2 7 3 2 2" xfId="50848"/>
    <cellStyle name="Normal 2 20 2 7 3 3" xfId="39785"/>
    <cellStyle name="Normal 2 20 2 7 4" xfId="17271"/>
    <cellStyle name="Normal 2 20 2 7 4 2" xfId="43521"/>
    <cellStyle name="Normal 2 20 2 7 5" xfId="6133"/>
    <cellStyle name="Normal 2 20 2 7 5 2" xfId="32458"/>
    <cellStyle name="Normal 2 20 2 7 6" xfId="27896"/>
    <cellStyle name="Normal 2 20 2 8" xfId="446"/>
    <cellStyle name="Normal 2 20 2 8 2" xfId="10046"/>
    <cellStyle name="Normal 2 20 2 8 2 2" xfId="21110"/>
    <cellStyle name="Normal 2 20 2 8 2 2 2" xfId="47359"/>
    <cellStyle name="Normal 2 20 2 8 2 3" xfId="36296"/>
    <cellStyle name="Normal 2 20 2 8 3" xfId="13649"/>
    <cellStyle name="Normal 2 20 2 8 3 2" xfId="24713"/>
    <cellStyle name="Normal 2 20 2 8 3 2 2" xfId="50962"/>
    <cellStyle name="Normal 2 20 2 8 3 3" xfId="39899"/>
    <cellStyle name="Normal 2 20 2 8 4" xfId="17385"/>
    <cellStyle name="Normal 2 20 2 8 4 2" xfId="43635"/>
    <cellStyle name="Normal 2 20 2 8 5" xfId="6248"/>
    <cellStyle name="Normal 2 20 2 8 5 2" xfId="32572"/>
    <cellStyle name="Normal 2 20 2 8 6" xfId="27897"/>
    <cellStyle name="Normal 2 20 2 9" xfId="447"/>
    <cellStyle name="Normal 2 20 2 9 2" xfId="10160"/>
    <cellStyle name="Normal 2 20 2 9 2 2" xfId="21224"/>
    <cellStyle name="Normal 2 20 2 9 2 2 2" xfId="47473"/>
    <cellStyle name="Normal 2 20 2 9 2 3" xfId="36410"/>
    <cellStyle name="Normal 2 20 2 9 3" xfId="13763"/>
    <cellStyle name="Normal 2 20 2 9 3 2" xfId="24827"/>
    <cellStyle name="Normal 2 20 2 9 3 2 2" xfId="51076"/>
    <cellStyle name="Normal 2 20 2 9 3 3" xfId="40013"/>
    <cellStyle name="Normal 2 20 2 9 4" xfId="17499"/>
    <cellStyle name="Normal 2 20 2 9 4 2" xfId="43749"/>
    <cellStyle name="Normal 2 20 2 9 5" xfId="6363"/>
    <cellStyle name="Normal 2 20 2 9 5 2" xfId="32686"/>
    <cellStyle name="Normal 2 20 2 9 6" xfId="27898"/>
    <cellStyle name="Normal 2 20 20" xfId="448"/>
    <cellStyle name="Normal 2 20 20 2" xfId="10655"/>
    <cellStyle name="Normal 2 20 20 2 2" xfId="21719"/>
    <cellStyle name="Normal 2 20 20 2 2 2" xfId="47968"/>
    <cellStyle name="Normal 2 20 20 2 3" xfId="36905"/>
    <cellStyle name="Normal 2 20 20 3" xfId="14258"/>
    <cellStyle name="Normal 2 20 20 3 2" xfId="25322"/>
    <cellStyle name="Normal 2 20 20 3 2 2" xfId="51571"/>
    <cellStyle name="Normal 2 20 20 3 3" xfId="40508"/>
    <cellStyle name="Normal 2 20 20 4" xfId="17994"/>
    <cellStyle name="Normal 2 20 20 4 2" xfId="44244"/>
    <cellStyle name="Normal 2 20 20 5" xfId="6861"/>
    <cellStyle name="Normal 2 20 20 5 2" xfId="33181"/>
    <cellStyle name="Normal 2 20 20 6" xfId="27899"/>
    <cellStyle name="Normal 2 20 21" xfId="449"/>
    <cellStyle name="Normal 2 20 21 2" xfId="10646"/>
    <cellStyle name="Normal 2 20 21 2 2" xfId="21710"/>
    <cellStyle name="Normal 2 20 21 2 2 2" xfId="47959"/>
    <cellStyle name="Normal 2 20 21 2 3" xfId="36896"/>
    <cellStyle name="Normal 2 20 21 3" xfId="14249"/>
    <cellStyle name="Normal 2 20 21 3 2" xfId="25313"/>
    <cellStyle name="Normal 2 20 21 3 2 2" xfId="51562"/>
    <cellStyle name="Normal 2 20 21 3 3" xfId="40499"/>
    <cellStyle name="Normal 2 20 21 4" xfId="17985"/>
    <cellStyle name="Normal 2 20 21 4 2" xfId="44235"/>
    <cellStyle name="Normal 2 20 21 5" xfId="6852"/>
    <cellStyle name="Normal 2 20 21 5 2" xfId="33172"/>
    <cellStyle name="Normal 2 20 21 6" xfId="27900"/>
    <cellStyle name="Normal 2 20 22" xfId="450"/>
    <cellStyle name="Normal 2 20 22 2" xfId="11137"/>
    <cellStyle name="Normal 2 20 22 2 2" xfId="22201"/>
    <cellStyle name="Normal 2 20 22 2 2 2" xfId="48450"/>
    <cellStyle name="Normal 2 20 22 2 3" xfId="37387"/>
    <cellStyle name="Normal 2 20 22 3" xfId="14740"/>
    <cellStyle name="Normal 2 20 22 3 2" xfId="25804"/>
    <cellStyle name="Normal 2 20 22 3 2 2" xfId="52053"/>
    <cellStyle name="Normal 2 20 22 3 3" xfId="40990"/>
    <cellStyle name="Normal 2 20 22 4" xfId="18476"/>
    <cellStyle name="Normal 2 20 22 4 2" xfId="44726"/>
    <cellStyle name="Normal 2 20 22 5" xfId="7347"/>
    <cellStyle name="Normal 2 20 22 5 2" xfId="33663"/>
    <cellStyle name="Normal 2 20 22 6" xfId="27901"/>
    <cellStyle name="Normal 2 20 23" xfId="451"/>
    <cellStyle name="Normal 2 20 23 2" xfId="10629"/>
    <cellStyle name="Normal 2 20 23 2 2" xfId="21693"/>
    <cellStyle name="Normal 2 20 23 2 2 2" xfId="47942"/>
    <cellStyle name="Normal 2 20 23 2 3" xfId="36879"/>
    <cellStyle name="Normal 2 20 23 3" xfId="14232"/>
    <cellStyle name="Normal 2 20 23 3 2" xfId="25296"/>
    <cellStyle name="Normal 2 20 23 3 2 2" xfId="51545"/>
    <cellStyle name="Normal 2 20 23 3 3" xfId="40482"/>
    <cellStyle name="Normal 2 20 23 4" xfId="17968"/>
    <cellStyle name="Normal 2 20 23 4 2" xfId="44218"/>
    <cellStyle name="Normal 2 20 23 5" xfId="6835"/>
    <cellStyle name="Normal 2 20 23 5 2" xfId="33155"/>
    <cellStyle name="Normal 2 20 23 6" xfId="27902"/>
    <cellStyle name="Normal 2 20 24" xfId="452"/>
    <cellStyle name="Normal 2 20 24 2" xfId="11372"/>
    <cellStyle name="Normal 2 20 24 2 2" xfId="22436"/>
    <cellStyle name="Normal 2 20 24 2 2 2" xfId="48685"/>
    <cellStyle name="Normal 2 20 24 2 3" xfId="37622"/>
    <cellStyle name="Normal 2 20 24 3" xfId="14975"/>
    <cellStyle name="Normal 2 20 24 3 2" xfId="26039"/>
    <cellStyle name="Normal 2 20 24 3 2 2" xfId="52288"/>
    <cellStyle name="Normal 2 20 24 3 3" xfId="41225"/>
    <cellStyle name="Normal 2 20 24 4" xfId="18711"/>
    <cellStyle name="Normal 2 20 24 4 2" xfId="44961"/>
    <cellStyle name="Normal 2 20 24 5" xfId="7584"/>
    <cellStyle name="Normal 2 20 24 5 2" xfId="33898"/>
    <cellStyle name="Normal 2 20 24 6" xfId="27903"/>
    <cellStyle name="Normal 2 20 25" xfId="453"/>
    <cellStyle name="Normal 2 20 25 2" xfId="11492"/>
    <cellStyle name="Normal 2 20 25 2 2" xfId="22556"/>
    <cellStyle name="Normal 2 20 25 2 2 2" xfId="48805"/>
    <cellStyle name="Normal 2 20 25 2 3" xfId="37742"/>
    <cellStyle name="Normal 2 20 25 3" xfId="15095"/>
    <cellStyle name="Normal 2 20 25 3 2" xfId="26159"/>
    <cellStyle name="Normal 2 20 25 3 2 2" xfId="52408"/>
    <cellStyle name="Normal 2 20 25 3 3" xfId="41345"/>
    <cellStyle name="Normal 2 20 25 4" xfId="18831"/>
    <cellStyle name="Normal 2 20 25 4 2" xfId="45081"/>
    <cellStyle name="Normal 2 20 25 5" xfId="7705"/>
    <cellStyle name="Normal 2 20 25 5 2" xfId="34018"/>
    <cellStyle name="Normal 2 20 25 6" xfId="27904"/>
    <cellStyle name="Normal 2 20 26" xfId="454"/>
    <cellStyle name="Normal 2 20 26 2" xfId="10647"/>
    <cellStyle name="Normal 2 20 26 2 2" xfId="21711"/>
    <cellStyle name="Normal 2 20 26 2 2 2" xfId="47960"/>
    <cellStyle name="Normal 2 20 26 2 3" xfId="36897"/>
    <cellStyle name="Normal 2 20 26 3" xfId="14250"/>
    <cellStyle name="Normal 2 20 26 3 2" xfId="25314"/>
    <cellStyle name="Normal 2 20 26 3 2 2" xfId="51563"/>
    <cellStyle name="Normal 2 20 26 3 3" xfId="40500"/>
    <cellStyle name="Normal 2 20 26 4" xfId="17986"/>
    <cellStyle name="Normal 2 20 26 4 2" xfId="44236"/>
    <cellStyle name="Normal 2 20 26 5" xfId="6853"/>
    <cellStyle name="Normal 2 20 26 5 2" xfId="33173"/>
    <cellStyle name="Normal 2 20 26 6" xfId="27905"/>
    <cellStyle name="Normal 2 20 27" xfId="455"/>
    <cellStyle name="Normal 2 20 27 2" xfId="11377"/>
    <cellStyle name="Normal 2 20 27 2 2" xfId="22441"/>
    <cellStyle name="Normal 2 20 27 2 2 2" xfId="48690"/>
    <cellStyle name="Normal 2 20 27 2 3" xfId="37627"/>
    <cellStyle name="Normal 2 20 27 3" xfId="14980"/>
    <cellStyle name="Normal 2 20 27 3 2" xfId="26044"/>
    <cellStyle name="Normal 2 20 27 3 2 2" xfId="52293"/>
    <cellStyle name="Normal 2 20 27 3 3" xfId="41230"/>
    <cellStyle name="Normal 2 20 27 4" xfId="18716"/>
    <cellStyle name="Normal 2 20 27 4 2" xfId="44966"/>
    <cellStyle name="Normal 2 20 27 5" xfId="7589"/>
    <cellStyle name="Normal 2 20 27 5 2" xfId="33903"/>
    <cellStyle name="Normal 2 20 27 6" xfId="27906"/>
    <cellStyle name="Normal 2 20 28" xfId="456"/>
    <cellStyle name="Normal 2 20 28 2" xfId="11255"/>
    <cellStyle name="Normal 2 20 28 2 2" xfId="22319"/>
    <cellStyle name="Normal 2 20 28 2 2 2" xfId="48568"/>
    <cellStyle name="Normal 2 20 28 2 3" xfId="37505"/>
    <cellStyle name="Normal 2 20 28 3" xfId="14858"/>
    <cellStyle name="Normal 2 20 28 3 2" xfId="25922"/>
    <cellStyle name="Normal 2 20 28 3 2 2" xfId="52171"/>
    <cellStyle name="Normal 2 20 28 3 3" xfId="41108"/>
    <cellStyle name="Normal 2 20 28 4" xfId="18594"/>
    <cellStyle name="Normal 2 20 28 4 2" xfId="44844"/>
    <cellStyle name="Normal 2 20 28 5" xfId="7466"/>
    <cellStyle name="Normal 2 20 28 5 2" xfId="33781"/>
    <cellStyle name="Normal 2 20 28 6" xfId="27907"/>
    <cellStyle name="Normal 2 20 29" xfId="457"/>
    <cellStyle name="Normal 2 20 29 2" xfId="11143"/>
    <cellStyle name="Normal 2 20 29 2 2" xfId="22207"/>
    <cellStyle name="Normal 2 20 29 2 2 2" xfId="48456"/>
    <cellStyle name="Normal 2 20 29 2 3" xfId="37393"/>
    <cellStyle name="Normal 2 20 29 3" xfId="14746"/>
    <cellStyle name="Normal 2 20 29 3 2" xfId="25810"/>
    <cellStyle name="Normal 2 20 29 3 2 2" xfId="52059"/>
    <cellStyle name="Normal 2 20 29 3 3" xfId="40996"/>
    <cellStyle name="Normal 2 20 29 4" xfId="18482"/>
    <cellStyle name="Normal 2 20 29 4 2" xfId="44732"/>
    <cellStyle name="Normal 2 20 29 5" xfId="7353"/>
    <cellStyle name="Normal 2 20 29 5 2" xfId="33669"/>
    <cellStyle name="Normal 2 20 29 6" xfId="27908"/>
    <cellStyle name="Normal 2 20 3" xfId="65"/>
    <cellStyle name="Normal 2 20 3 10" xfId="459"/>
    <cellStyle name="Normal 2 20 3 10 2" xfId="10281"/>
    <cellStyle name="Normal 2 20 3 10 2 2" xfId="21345"/>
    <cellStyle name="Normal 2 20 3 10 2 2 2" xfId="47594"/>
    <cellStyle name="Normal 2 20 3 10 2 3" xfId="36531"/>
    <cellStyle name="Normal 2 20 3 10 3" xfId="13884"/>
    <cellStyle name="Normal 2 20 3 10 3 2" xfId="24948"/>
    <cellStyle name="Normal 2 20 3 10 3 2 2" xfId="51197"/>
    <cellStyle name="Normal 2 20 3 10 3 3" xfId="40134"/>
    <cellStyle name="Normal 2 20 3 10 4" xfId="17620"/>
    <cellStyle name="Normal 2 20 3 10 4 2" xfId="43870"/>
    <cellStyle name="Normal 2 20 3 10 5" xfId="6485"/>
    <cellStyle name="Normal 2 20 3 10 5 2" xfId="32807"/>
    <cellStyle name="Normal 2 20 3 10 6" xfId="27910"/>
    <cellStyle name="Normal 2 20 3 11" xfId="460"/>
    <cellStyle name="Normal 2 20 3 11 2" xfId="10408"/>
    <cellStyle name="Normal 2 20 3 11 2 2" xfId="21472"/>
    <cellStyle name="Normal 2 20 3 11 2 2 2" xfId="47721"/>
    <cellStyle name="Normal 2 20 3 11 2 3" xfId="36658"/>
    <cellStyle name="Normal 2 20 3 11 3" xfId="14011"/>
    <cellStyle name="Normal 2 20 3 11 3 2" xfId="25075"/>
    <cellStyle name="Normal 2 20 3 11 3 2 2" xfId="51324"/>
    <cellStyle name="Normal 2 20 3 11 3 3" xfId="40261"/>
    <cellStyle name="Normal 2 20 3 11 4" xfId="17747"/>
    <cellStyle name="Normal 2 20 3 11 4 2" xfId="43997"/>
    <cellStyle name="Normal 2 20 3 11 5" xfId="6613"/>
    <cellStyle name="Normal 2 20 3 11 5 2" xfId="32934"/>
    <cellStyle name="Normal 2 20 3 11 6" xfId="27911"/>
    <cellStyle name="Normal 2 20 3 12" xfId="461"/>
    <cellStyle name="Normal 2 20 3 12 2" xfId="10523"/>
    <cellStyle name="Normal 2 20 3 12 2 2" xfId="21587"/>
    <cellStyle name="Normal 2 20 3 12 2 2 2" xfId="47836"/>
    <cellStyle name="Normal 2 20 3 12 2 3" xfId="36773"/>
    <cellStyle name="Normal 2 20 3 12 3" xfId="14126"/>
    <cellStyle name="Normal 2 20 3 12 3 2" xfId="25190"/>
    <cellStyle name="Normal 2 20 3 12 3 2 2" xfId="51439"/>
    <cellStyle name="Normal 2 20 3 12 3 3" xfId="40376"/>
    <cellStyle name="Normal 2 20 3 12 4" xfId="17862"/>
    <cellStyle name="Normal 2 20 3 12 4 2" xfId="44112"/>
    <cellStyle name="Normal 2 20 3 12 5" xfId="6729"/>
    <cellStyle name="Normal 2 20 3 12 5 2" xfId="33049"/>
    <cellStyle name="Normal 2 20 3 12 6" xfId="27912"/>
    <cellStyle name="Normal 2 20 3 13" xfId="462"/>
    <cellStyle name="Normal 2 20 3 13 2" xfId="10696"/>
    <cellStyle name="Normal 2 20 3 13 2 2" xfId="21760"/>
    <cellStyle name="Normal 2 20 3 13 2 2 2" xfId="48009"/>
    <cellStyle name="Normal 2 20 3 13 2 3" xfId="36946"/>
    <cellStyle name="Normal 2 20 3 13 3" xfId="14299"/>
    <cellStyle name="Normal 2 20 3 13 3 2" xfId="25363"/>
    <cellStyle name="Normal 2 20 3 13 3 2 2" xfId="51612"/>
    <cellStyle name="Normal 2 20 3 13 3 3" xfId="40549"/>
    <cellStyle name="Normal 2 20 3 13 4" xfId="18035"/>
    <cellStyle name="Normal 2 20 3 13 4 2" xfId="44285"/>
    <cellStyle name="Normal 2 20 3 13 5" xfId="6903"/>
    <cellStyle name="Normal 2 20 3 13 5 2" xfId="33222"/>
    <cellStyle name="Normal 2 20 3 13 6" xfId="27913"/>
    <cellStyle name="Normal 2 20 3 14" xfId="463"/>
    <cellStyle name="Normal 2 20 3 14 2" xfId="10813"/>
    <cellStyle name="Normal 2 20 3 14 2 2" xfId="21877"/>
    <cellStyle name="Normal 2 20 3 14 2 2 2" xfId="48126"/>
    <cellStyle name="Normal 2 20 3 14 2 3" xfId="37063"/>
    <cellStyle name="Normal 2 20 3 14 3" xfId="14416"/>
    <cellStyle name="Normal 2 20 3 14 3 2" xfId="25480"/>
    <cellStyle name="Normal 2 20 3 14 3 2 2" xfId="51729"/>
    <cellStyle name="Normal 2 20 3 14 3 3" xfId="40666"/>
    <cellStyle name="Normal 2 20 3 14 4" xfId="18152"/>
    <cellStyle name="Normal 2 20 3 14 4 2" xfId="44402"/>
    <cellStyle name="Normal 2 20 3 14 5" xfId="7021"/>
    <cellStyle name="Normal 2 20 3 14 5 2" xfId="33339"/>
    <cellStyle name="Normal 2 20 3 14 6" xfId="27914"/>
    <cellStyle name="Normal 2 20 3 15" xfId="464"/>
    <cellStyle name="Normal 2 20 3 15 2" xfId="10929"/>
    <cellStyle name="Normal 2 20 3 15 2 2" xfId="21993"/>
    <cellStyle name="Normal 2 20 3 15 2 2 2" xfId="48242"/>
    <cellStyle name="Normal 2 20 3 15 2 3" xfId="37179"/>
    <cellStyle name="Normal 2 20 3 15 3" xfId="14532"/>
    <cellStyle name="Normal 2 20 3 15 3 2" xfId="25596"/>
    <cellStyle name="Normal 2 20 3 15 3 2 2" xfId="51845"/>
    <cellStyle name="Normal 2 20 3 15 3 3" xfId="40782"/>
    <cellStyle name="Normal 2 20 3 15 4" xfId="18268"/>
    <cellStyle name="Normal 2 20 3 15 4 2" xfId="44518"/>
    <cellStyle name="Normal 2 20 3 15 5" xfId="7138"/>
    <cellStyle name="Normal 2 20 3 15 5 2" xfId="33455"/>
    <cellStyle name="Normal 2 20 3 15 6" xfId="27915"/>
    <cellStyle name="Normal 2 20 3 16" xfId="465"/>
    <cellStyle name="Normal 2 20 3 16 2" xfId="11047"/>
    <cellStyle name="Normal 2 20 3 16 2 2" xfId="22111"/>
    <cellStyle name="Normal 2 20 3 16 2 2 2" xfId="48360"/>
    <cellStyle name="Normal 2 20 3 16 2 3" xfId="37297"/>
    <cellStyle name="Normal 2 20 3 16 3" xfId="14650"/>
    <cellStyle name="Normal 2 20 3 16 3 2" xfId="25714"/>
    <cellStyle name="Normal 2 20 3 16 3 2 2" xfId="51963"/>
    <cellStyle name="Normal 2 20 3 16 3 3" xfId="40900"/>
    <cellStyle name="Normal 2 20 3 16 4" xfId="18386"/>
    <cellStyle name="Normal 2 20 3 16 4 2" xfId="44636"/>
    <cellStyle name="Normal 2 20 3 16 5" xfId="7257"/>
    <cellStyle name="Normal 2 20 3 16 5 2" xfId="33573"/>
    <cellStyle name="Normal 2 20 3 16 6" xfId="27916"/>
    <cellStyle name="Normal 2 20 3 17" xfId="466"/>
    <cellStyle name="Normal 2 20 3 17 2" xfId="11165"/>
    <cellStyle name="Normal 2 20 3 17 2 2" xfId="22229"/>
    <cellStyle name="Normal 2 20 3 17 2 2 2" xfId="48478"/>
    <cellStyle name="Normal 2 20 3 17 2 3" xfId="37415"/>
    <cellStyle name="Normal 2 20 3 17 3" xfId="14768"/>
    <cellStyle name="Normal 2 20 3 17 3 2" xfId="25832"/>
    <cellStyle name="Normal 2 20 3 17 3 2 2" xfId="52081"/>
    <cellStyle name="Normal 2 20 3 17 3 3" xfId="41018"/>
    <cellStyle name="Normal 2 20 3 17 4" xfId="18504"/>
    <cellStyle name="Normal 2 20 3 17 4 2" xfId="44754"/>
    <cellStyle name="Normal 2 20 3 17 5" xfId="7376"/>
    <cellStyle name="Normal 2 20 3 17 5 2" xfId="33691"/>
    <cellStyle name="Normal 2 20 3 17 6" xfId="27917"/>
    <cellStyle name="Normal 2 20 3 18" xfId="467"/>
    <cellStyle name="Normal 2 20 3 18 2" xfId="11281"/>
    <cellStyle name="Normal 2 20 3 18 2 2" xfId="22345"/>
    <cellStyle name="Normal 2 20 3 18 2 2 2" xfId="48594"/>
    <cellStyle name="Normal 2 20 3 18 2 3" xfId="37531"/>
    <cellStyle name="Normal 2 20 3 18 3" xfId="14884"/>
    <cellStyle name="Normal 2 20 3 18 3 2" xfId="25948"/>
    <cellStyle name="Normal 2 20 3 18 3 2 2" xfId="52197"/>
    <cellStyle name="Normal 2 20 3 18 3 3" xfId="41134"/>
    <cellStyle name="Normal 2 20 3 18 4" xfId="18620"/>
    <cellStyle name="Normal 2 20 3 18 4 2" xfId="44870"/>
    <cellStyle name="Normal 2 20 3 18 5" xfId="7493"/>
    <cellStyle name="Normal 2 20 3 18 5 2" xfId="33807"/>
    <cellStyle name="Normal 2 20 3 18 6" xfId="27918"/>
    <cellStyle name="Normal 2 20 3 19" xfId="468"/>
    <cellStyle name="Normal 2 20 3 19 2" xfId="11398"/>
    <cellStyle name="Normal 2 20 3 19 2 2" xfId="22462"/>
    <cellStyle name="Normal 2 20 3 19 2 2 2" xfId="48711"/>
    <cellStyle name="Normal 2 20 3 19 2 3" xfId="37648"/>
    <cellStyle name="Normal 2 20 3 19 3" xfId="15001"/>
    <cellStyle name="Normal 2 20 3 19 3 2" xfId="26065"/>
    <cellStyle name="Normal 2 20 3 19 3 2 2" xfId="52314"/>
    <cellStyle name="Normal 2 20 3 19 3 3" xfId="41251"/>
    <cellStyle name="Normal 2 20 3 19 4" xfId="18737"/>
    <cellStyle name="Normal 2 20 3 19 4 2" xfId="44987"/>
    <cellStyle name="Normal 2 20 3 19 5" xfId="7611"/>
    <cellStyle name="Normal 2 20 3 19 5 2" xfId="33924"/>
    <cellStyle name="Normal 2 20 3 19 6" xfId="27919"/>
    <cellStyle name="Normal 2 20 3 2" xfId="66"/>
    <cellStyle name="Normal 2 20 3 2 10" xfId="470"/>
    <cellStyle name="Normal 2 20 3 2 10 2" xfId="10441"/>
    <cellStyle name="Normal 2 20 3 2 10 2 2" xfId="21505"/>
    <cellStyle name="Normal 2 20 3 2 10 2 2 2" xfId="47754"/>
    <cellStyle name="Normal 2 20 3 2 10 2 3" xfId="36691"/>
    <cellStyle name="Normal 2 20 3 2 10 3" xfId="14044"/>
    <cellStyle name="Normal 2 20 3 2 10 3 2" xfId="25108"/>
    <cellStyle name="Normal 2 20 3 2 10 3 2 2" xfId="51357"/>
    <cellStyle name="Normal 2 20 3 2 10 3 3" xfId="40294"/>
    <cellStyle name="Normal 2 20 3 2 10 4" xfId="17780"/>
    <cellStyle name="Normal 2 20 3 2 10 4 2" xfId="44030"/>
    <cellStyle name="Normal 2 20 3 2 10 5" xfId="6646"/>
    <cellStyle name="Normal 2 20 3 2 10 5 2" xfId="32967"/>
    <cellStyle name="Normal 2 20 3 2 10 6" xfId="27921"/>
    <cellStyle name="Normal 2 20 3 2 11" xfId="471"/>
    <cellStyle name="Normal 2 20 3 2 11 2" xfId="10556"/>
    <cellStyle name="Normal 2 20 3 2 11 2 2" xfId="21620"/>
    <cellStyle name="Normal 2 20 3 2 11 2 2 2" xfId="47869"/>
    <cellStyle name="Normal 2 20 3 2 11 2 3" xfId="36806"/>
    <cellStyle name="Normal 2 20 3 2 11 3" xfId="14159"/>
    <cellStyle name="Normal 2 20 3 2 11 3 2" xfId="25223"/>
    <cellStyle name="Normal 2 20 3 2 11 3 2 2" xfId="51472"/>
    <cellStyle name="Normal 2 20 3 2 11 3 3" xfId="40409"/>
    <cellStyle name="Normal 2 20 3 2 11 4" xfId="17895"/>
    <cellStyle name="Normal 2 20 3 2 11 4 2" xfId="44145"/>
    <cellStyle name="Normal 2 20 3 2 11 5" xfId="6762"/>
    <cellStyle name="Normal 2 20 3 2 11 5 2" xfId="33082"/>
    <cellStyle name="Normal 2 20 3 2 11 6" xfId="27922"/>
    <cellStyle name="Normal 2 20 3 2 12" xfId="472"/>
    <cellStyle name="Normal 2 20 3 2 12 2" xfId="10729"/>
    <cellStyle name="Normal 2 20 3 2 12 2 2" xfId="21793"/>
    <cellStyle name="Normal 2 20 3 2 12 2 2 2" xfId="48042"/>
    <cellStyle name="Normal 2 20 3 2 12 2 3" xfId="36979"/>
    <cellStyle name="Normal 2 20 3 2 12 3" xfId="14332"/>
    <cellStyle name="Normal 2 20 3 2 12 3 2" xfId="25396"/>
    <cellStyle name="Normal 2 20 3 2 12 3 2 2" xfId="51645"/>
    <cellStyle name="Normal 2 20 3 2 12 3 3" xfId="40582"/>
    <cellStyle name="Normal 2 20 3 2 12 4" xfId="18068"/>
    <cellStyle name="Normal 2 20 3 2 12 4 2" xfId="44318"/>
    <cellStyle name="Normal 2 20 3 2 12 5" xfId="6936"/>
    <cellStyle name="Normal 2 20 3 2 12 5 2" xfId="33255"/>
    <cellStyle name="Normal 2 20 3 2 12 6" xfId="27923"/>
    <cellStyle name="Normal 2 20 3 2 13" xfId="473"/>
    <cellStyle name="Normal 2 20 3 2 13 2" xfId="10846"/>
    <cellStyle name="Normal 2 20 3 2 13 2 2" xfId="21910"/>
    <cellStyle name="Normal 2 20 3 2 13 2 2 2" xfId="48159"/>
    <cellStyle name="Normal 2 20 3 2 13 2 3" xfId="37096"/>
    <cellStyle name="Normal 2 20 3 2 13 3" xfId="14449"/>
    <cellStyle name="Normal 2 20 3 2 13 3 2" xfId="25513"/>
    <cellStyle name="Normal 2 20 3 2 13 3 2 2" xfId="51762"/>
    <cellStyle name="Normal 2 20 3 2 13 3 3" xfId="40699"/>
    <cellStyle name="Normal 2 20 3 2 13 4" xfId="18185"/>
    <cellStyle name="Normal 2 20 3 2 13 4 2" xfId="44435"/>
    <cellStyle name="Normal 2 20 3 2 13 5" xfId="7054"/>
    <cellStyle name="Normal 2 20 3 2 13 5 2" xfId="33372"/>
    <cellStyle name="Normal 2 20 3 2 13 6" xfId="27924"/>
    <cellStyle name="Normal 2 20 3 2 14" xfId="474"/>
    <cellStyle name="Normal 2 20 3 2 14 2" xfId="10962"/>
    <cellStyle name="Normal 2 20 3 2 14 2 2" xfId="22026"/>
    <cellStyle name="Normal 2 20 3 2 14 2 2 2" xfId="48275"/>
    <cellStyle name="Normal 2 20 3 2 14 2 3" xfId="37212"/>
    <cellStyle name="Normal 2 20 3 2 14 3" xfId="14565"/>
    <cellStyle name="Normal 2 20 3 2 14 3 2" xfId="25629"/>
    <cellStyle name="Normal 2 20 3 2 14 3 2 2" xfId="51878"/>
    <cellStyle name="Normal 2 20 3 2 14 3 3" xfId="40815"/>
    <cellStyle name="Normal 2 20 3 2 14 4" xfId="18301"/>
    <cellStyle name="Normal 2 20 3 2 14 4 2" xfId="44551"/>
    <cellStyle name="Normal 2 20 3 2 14 5" xfId="7171"/>
    <cellStyle name="Normal 2 20 3 2 14 5 2" xfId="33488"/>
    <cellStyle name="Normal 2 20 3 2 14 6" xfId="27925"/>
    <cellStyle name="Normal 2 20 3 2 15" xfId="475"/>
    <cellStyle name="Normal 2 20 3 2 15 2" xfId="11080"/>
    <cellStyle name="Normal 2 20 3 2 15 2 2" xfId="22144"/>
    <cellStyle name="Normal 2 20 3 2 15 2 2 2" xfId="48393"/>
    <cellStyle name="Normal 2 20 3 2 15 2 3" xfId="37330"/>
    <cellStyle name="Normal 2 20 3 2 15 3" xfId="14683"/>
    <cellStyle name="Normal 2 20 3 2 15 3 2" xfId="25747"/>
    <cellStyle name="Normal 2 20 3 2 15 3 2 2" xfId="51996"/>
    <cellStyle name="Normal 2 20 3 2 15 3 3" xfId="40933"/>
    <cellStyle name="Normal 2 20 3 2 15 4" xfId="18419"/>
    <cellStyle name="Normal 2 20 3 2 15 4 2" xfId="44669"/>
    <cellStyle name="Normal 2 20 3 2 15 5" xfId="7290"/>
    <cellStyle name="Normal 2 20 3 2 15 5 2" xfId="33606"/>
    <cellStyle name="Normal 2 20 3 2 15 6" xfId="27926"/>
    <cellStyle name="Normal 2 20 3 2 16" xfId="476"/>
    <cellStyle name="Normal 2 20 3 2 16 2" xfId="11198"/>
    <cellStyle name="Normal 2 20 3 2 16 2 2" xfId="22262"/>
    <cellStyle name="Normal 2 20 3 2 16 2 2 2" xfId="48511"/>
    <cellStyle name="Normal 2 20 3 2 16 2 3" xfId="37448"/>
    <cellStyle name="Normal 2 20 3 2 16 3" xfId="14801"/>
    <cellStyle name="Normal 2 20 3 2 16 3 2" xfId="25865"/>
    <cellStyle name="Normal 2 20 3 2 16 3 2 2" xfId="52114"/>
    <cellStyle name="Normal 2 20 3 2 16 3 3" xfId="41051"/>
    <cellStyle name="Normal 2 20 3 2 16 4" xfId="18537"/>
    <cellStyle name="Normal 2 20 3 2 16 4 2" xfId="44787"/>
    <cellStyle name="Normal 2 20 3 2 16 5" xfId="7409"/>
    <cellStyle name="Normal 2 20 3 2 16 5 2" xfId="33724"/>
    <cellStyle name="Normal 2 20 3 2 16 6" xfId="27927"/>
    <cellStyle name="Normal 2 20 3 2 17" xfId="477"/>
    <cellStyle name="Normal 2 20 3 2 17 2" xfId="11314"/>
    <cellStyle name="Normal 2 20 3 2 17 2 2" xfId="22378"/>
    <cellStyle name="Normal 2 20 3 2 17 2 2 2" xfId="48627"/>
    <cellStyle name="Normal 2 20 3 2 17 2 3" xfId="37564"/>
    <cellStyle name="Normal 2 20 3 2 17 3" xfId="14917"/>
    <cellStyle name="Normal 2 20 3 2 17 3 2" xfId="25981"/>
    <cellStyle name="Normal 2 20 3 2 17 3 2 2" xfId="52230"/>
    <cellStyle name="Normal 2 20 3 2 17 3 3" xfId="41167"/>
    <cellStyle name="Normal 2 20 3 2 17 4" xfId="18653"/>
    <cellStyle name="Normal 2 20 3 2 17 4 2" xfId="44903"/>
    <cellStyle name="Normal 2 20 3 2 17 5" xfId="7526"/>
    <cellStyle name="Normal 2 20 3 2 17 5 2" xfId="33840"/>
    <cellStyle name="Normal 2 20 3 2 17 6" xfId="27928"/>
    <cellStyle name="Normal 2 20 3 2 18" xfId="478"/>
    <cellStyle name="Normal 2 20 3 2 18 2" xfId="11431"/>
    <cellStyle name="Normal 2 20 3 2 18 2 2" xfId="22495"/>
    <cellStyle name="Normal 2 20 3 2 18 2 2 2" xfId="48744"/>
    <cellStyle name="Normal 2 20 3 2 18 2 3" xfId="37681"/>
    <cellStyle name="Normal 2 20 3 2 18 3" xfId="15034"/>
    <cellStyle name="Normal 2 20 3 2 18 3 2" xfId="26098"/>
    <cellStyle name="Normal 2 20 3 2 18 3 2 2" xfId="52347"/>
    <cellStyle name="Normal 2 20 3 2 18 3 3" xfId="41284"/>
    <cellStyle name="Normal 2 20 3 2 18 4" xfId="18770"/>
    <cellStyle name="Normal 2 20 3 2 18 4 2" xfId="45020"/>
    <cellStyle name="Normal 2 20 3 2 18 5" xfId="7644"/>
    <cellStyle name="Normal 2 20 3 2 18 5 2" xfId="33957"/>
    <cellStyle name="Normal 2 20 3 2 18 6" xfId="27929"/>
    <cellStyle name="Normal 2 20 3 2 19" xfId="479"/>
    <cellStyle name="Normal 2 20 3 2 19 2" xfId="11550"/>
    <cellStyle name="Normal 2 20 3 2 19 2 2" xfId="22614"/>
    <cellStyle name="Normal 2 20 3 2 19 2 2 2" xfId="48863"/>
    <cellStyle name="Normal 2 20 3 2 19 2 3" xfId="37800"/>
    <cellStyle name="Normal 2 20 3 2 19 3" xfId="15153"/>
    <cellStyle name="Normal 2 20 3 2 19 3 2" xfId="26217"/>
    <cellStyle name="Normal 2 20 3 2 19 3 2 2" xfId="52466"/>
    <cellStyle name="Normal 2 20 3 2 19 3 3" xfId="41403"/>
    <cellStyle name="Normal 2 20 3 2 19 4" xfId="18889"/>
    <cellStyle name="Normal 2 20 3 2 19 4 2" xfId="45139"/>
    <cellStyle name="Normal 2 20 3 2 19 5" xfId="7764"/>
    <cellStyle name="Normal 2 20 3 2 19 5 2" xfId="34076"/>
    <cellStyle name="Normal 2 20 3 2 19 6" xfId="27930"/>
    <cellStyle name="Normal 2 20 3 2 2" xfId="67"/>
    <cellStyle name="Normal 2 20 3 2 2 2" xfId="481"/>
    <cellStyle name="Normal 2 20 3 2 2 2 2" xfId="16378"/>
    <cellStyle name="Normal 2 20 3 2 2 2 2 2" xfId="27442"/>
    <cellStyle name="Normal 2 20 3 2 2 2 2 2 2" xfId="53691"/>
    <cellStyle name="Normal 2 20 3 2 2 2 2 3" xfId="42628"/>
    <cellStyle name="Normal 2 20 3 2 2 2 3" xfId="20114"/>
    <cellStyle name="Normal 2 20 3 2 2 2 3 2" xfId="46364"/>
    <cellStyle name="Normal 2 20 3 2 2 2 4" xfId="9041"/>
    <cellStyle name="Normal 2 20 3 2 2 2 4 2" xfId="35301"/>
    <cellStyle name="Normal 2 20 3 2 2 2 5" xfId="27932"/>
    <cellStyle name="Normal 2 20 3 2 2 3" xfId="480"/>
    <cellStyle name="Normal 2 20 3 2 2 3 2" xfId="20565"/>
    <cellStyle name="Normal 2 20 3 2 2 3 2 2" xfId="46814"/>
    <cellStyle name="Normal 2 20 3 2 2 3 3" xfId="9501"/>
    <cellStyle name="Normal 2 20 3 2 2 3 3 2" xfId="35751"/>
    <cellStyle name="Normal 2 20 3 2 2 3 4" xfId="27931"/>
    <cellStyle name="Normal 2 20 3 2 2 4" xfId="13104"/>
    <cellStyle name="Normal 2 20 3 2 2 4 2" xfId="24168"/>
    <cellStyle name="Normal 2 20 3 2 2 4 2 2" xfId="50417"/>
    <cellStyle name="Normal 2 20 3 2 2 4 3" xfId="39354"/>
    <cellStyle name="Normal 2 20 3 2 2 5" xfId="16840"/>
    <cellStyle name="Normal 2 20 3 2 2 5 2" xfId="43090"/>
    <cellStyle name="Normal 2 20 3 2 2 6" xfId="5698"/>
    <cellStyle name="Normal 2 20 3 2 2 6 2" xfId="32027"/>
    <cellStyle name="Normal 2 20 3 2 2 7" xfId="27572"/>
    <cellStyle name="Normal 2 20 3 2 20" xfId="482"/>
    <cellStyle name="Normal 2 20 3 2 20 2" xfId="11664"/>
    <cellStyle name="Normal 2 20 3 2 20 2 2" xfId="22728"/>
    <cellStyle name="Normal 2 20 3 2 20 2 2 2" xfId="48977"/>
    <cellStyle name="Normal 2 20 3 2 20 2 3" xfId="37914"/>
    <cellStyle name="Normal 2 20 3 2 20 3" xfId="15267"/>
    <cellStyle name="Normal 2 20 3 2 20 3 2" xfId="26331"/>
    <cellStyle name="Normal 2 20 3 2 20 3 2 2" xfId="52580"/>
    <cellStyle name="Normal 2 20 3 2 20 3 3" xfId="41517"/>
    <cellStyle name="Normal 2 20 3 2 20 4" xfId="19003"/>
    <cellStyle name="Normal 2 20 3 2 20 4 2" xfId="45253"/>
    <cellStyle name="Normal 2 20 3 2 20 5" xfId="7879"/>
    <cellStyle name="Normal 2 20 3 2 20 5 2" xfId="34190"/>
    <cellStyle name="Normal 2 20 3 2 20 6" xfId="27933"/>
    <cellStyle name="Normal 2 20 3 2 21" xfId="483"/>
    <cellStyle name="Normal 2 20 3 2 21 2" xfId="11778"/>
    <cellStyle name="Normal 2 20 3 2 21 2 2" xfId="22842"/>
    <cellStyle name="Normal 2 20 3 2 21 2 2 2" xfId="49091"/>
    <cellStyle name="Normal 2 20 3 2 21 2 3" xfId="38028"/>
    <cellStyle name="Normal 2 20 3 2 21 3" xfId="15381"/>
    <cellStyle name="Normal 2 20 3 2 21 3 2" xfId="26445"/>
    <cellStyle name="Normal 2 20 3 2 21 3 2 2" xfId="52694"/>
    <cellStyle name="Normal 2 20 3 2 21 3 3" xfId="41631"/>
    <cellStyle name="Normal 2 20 3 2 21 4" xfId="19117"/>
    <cellStyle name="Normal 2 20 3 2 21 4 2" xfId="45367"/>
    <cellStyle name="Normal 2 20 3 2 21 5" xfId="7994"/>
    <cellStyle name="Normal 2 20 3 2 21 5 2" xfId="34304"/>
    <cellStyle name="Normal 2 20 3 2 21 6" xfId="27934"/>
    <cellStyle name="Normal 2 20 3 2 22" xfId="484"/>
    <cellStyle name="Normal 2 20 3 2 22 2" xfId="11892"/>
    <cellStyle name="Normal 2 20 3 2 22 2 2" xfId="22956"/>
    <cellStyle name="Normal 2 20 3 2 22 2 2 2" xfId="49205"/>
    <cellStyle name="Normal 2 20 3 2 22 2 3" xfId="38142"/>
    <cellStyle name="Normal 2 20 3 2 22 3" xfId="15495"/>
    <cellStyle name="Normal 2 20 3 2 22 3 2" xfId="26559"/>
    <cellStyle name="Normal 2 20 3 2 22 3 2 2" xfId="52808"/>
    <cellStyle name="Normal 2 20 3 2 22 3 3" xfId="41745"/>
    <cellStyle name="Normal 2 20 3 2 22 4" xfId="19231"/>
    <cellStyle name="Normal 2 20 3 2 22 4 2" xfId="45481"/>
    <cellStyle name="Normal 2 20 3 2 22 5" xfId="8109"/>
    <cellStyle name="Normal 2 20 3 2 22 5 2" xfId="34418"/>
    <cellStyle name="Normal 2 20 3 2 22 6" xfId="27935"/>
    <cellStyle name="Normal 2 20 3 2 23" xfId="485"/>
    <cellStyle name="Normal 2 20 3 2 23 2" xfId="12006"/>
    <cellStyle name="Normal 2 20 3 2 23 2 2" xfId="23070"/>
    <cellStyle name="Normal 2 20 3 2 23 2 2 2" xfId="49319"/>
    <cellStyle name="Normal 2 20 3 2 23 2 3" xfId="38256"/>
    <cellStyle name="Normal 2 20 3 2 23 3" xfId="15609"/>
    <cellStyle name="Normal 2 20 3 2 23 3 2" xfId="26673"/>
    <cellStyle name="Normal 2 20 3 2 23 3 2 2" xfId="52922"/>
    <cellStyle name="Normal 2 20 3 2 23 3 3" xfId="41859"/>
    <cellStyle name="Normal 2 20 3 2 23 4" xfId="19345"/>
    <cellStyle name="Normal 2 20 3 2 23 4 2" xfId="45595"/>
    <cellStyle name="Normal 2 20 3 2 23 5" xfId="8224"/>
    <cellStyle name="Normal 2 20 3 2 23 5 2" xfId="34532"/>
    <cellStyle name="Normal 2 20 3 2 23 6" xfId="27936"/>
    <cellStyle name="Normal 2 20 3 2 24" xfId="486"/>
    <cellStyle name="Normal 2 20 3 2 24 2" xfId="12120"/>
    <cellStyle name="Normal 2 20 3 2 24 2 2" xfId="23184"/>
    <cellStyle name="Normal 2 20 3 2 24 2 2 2" xfId="49433"/>
    <cellStyle name="Normal 2 20 3 2 24 2 3" xfId="38370"/>
    <cellStyle name="Normal 2 20 3 2 24 3" xfId="15723"/>
    <cellStyle name="Normal 2 20 3 2 24 3 2" xfId="26787"/>
    <cellStyle name="Normal 2 20 3 2 24 3 2 2" xfId="53036"/>
    <cellStyle name="Normal 2 20 3 2 24 3 3" xfId="41973"/>
    <cellStyle name="Normal 2 20 3 2 24 4" xfId="19459"/>
    <cellStyle name="Normal 2 20 3 2 24 4 2" xfId="45709"/>
    <cellStyle name="Normal 2 20 3 2 24 5" xfId="8339"/>
    <cellStyle name="Normal 2 20 3 2 24 5 2" xfId="34646"/>
    <cellStyle name="Normal 2 20 3 2 24 6" xfId="27937"/>
    <cellStyle name="Normal 2 20 3 2 25" xfId="487"/>
    <cellStyle name="Normal 2 20 3 2 25 2" xfId="12237"/>
    <cellStyle name="Normal 2 20 3 2 25 2 2" xfId="23301"/>
    <cellStyle name="Normal 2 20 3 2 25 2 2 2" xfId="49550"/>
    <cellStyle name="Normal 2 20 3 2 25 2 3" xfId="38487"/>
    <cellStyle name="Normal 2 20 3 2 25 3" xfId="15840"/>
    <cellStyle name="Normal 2 20 3 2 25 3 2" xfId="26904"/>
    <cellStyle name="Normal 2 20 3 2 25 3 2 2" xfId="53153"/>
    <cellStyle name="Normal 2 20 3 2 25 3 3" xfId="42090"/>
    <cellStyle name="Normal 2 20 3 2 25 4" xfId="19576"/>
    <cellStyle name="Normal 2 20 3 2 25 4 2" xfId="45826"/>
    <cellStyle name="Normal 2 20 3 2 25 5" xfId="8457"/>
    <cellStyle name="Normal 2 20 3 2 25 5 2" xfId="34763"/>
    <cellStyle name="Normal 2 20 3 2 25 6" xfId="27938"/>
    <cellStyle name="Normal 2 20 3 2 26" xfId="488"/>
    <cellStyle name="Normal 2 20 3 2 26 2" xfId="12356"/>
    <cellStyle name="Normal 2 20 3 2 26 2 2" xfId="23420"/>
    <cellStyle name="Normal 2 20 3 2 26 2 2 2" xfId="49669"/>
    <cellStyle name="Normal 2 20 3 2 26 2 3" xfId="38606"/>
    <cellStyle name="Normal 2 20 3 2 26 3" xfId="15959"/>
    <cellStyle name="Normal 2 20 3 2 26 3 2" xfId="27023"/>
    <cellStyle name="Normal 2 20 3 2 26 3 2 2" xfId="53272"/>
    <cellStyle name="Normal 2 20 3 2 26 3 3" xfId="42209"/>
    <cellStyle name="Normal 2 20 3 2 26 4" xfId="19695"/>
    <cellStyle name="Normal 2 20 3 2 26 4 2" xfId="45945"/>
    <cellStyle name="Normal 2 20 3 2 26 5" xfId="8577"/>
    <cellStyle name="Normal 2 20 3 2 26 5 2" xfId="34882"/>
    <cellStyle name="Normal 2 20 3 2 26 6" xfId="27939"/>
    <cellStyle name="Normal 2 20 3 2 27" xfId="489"/>
    <cellStyle name="Normal 2 20 3 2 27 2" xfId="12487"/>
    <cellStyle name="Normal 2 20 3 2 27 2 2" xfId="23551"/>
    <cellStyle name="Normal 2 20 3 2 27 2 2 2" xfId="49800"/>
    <cellStyle name="Normal 2 20 3 2 27 2 3" xfId="38737"/>
    <cellStyle name="Normal 2 20 3 2 27 3" xfId="16090"/>
    <cellStyle name="Normal 2 20 3 2 27 3 2" xfId="27154"/>
    <cellStyle name="Normal 2 20 3 2 27 3 2 2" xfId="53403"/>
    <cellStyle name="Normal 2 20 3 2 27 3 3" xfId="42340"/>
    <cellStyle name="Normal 2 20 3 2 27 4" xfId="19826"/>
    <cellStyle name="Normal 2 20 3 2 27 4 2" xfId="46076"/>
    <cellStyle name="Normal 2 20 3 2 27 5" xfId="8709"/>
    <cellStyle name="Normal 2 20 3 2 27 5 2" xfId="35013"/>
    <cellStyle name="Normal 2 20 3 2 27 6" xfId="27940"/>
    <cellStyle name="Normal 2 20 3 2 28" xfId="490"/>
    <cellStyle name="Normal 2 20 3 2 28 2" xfId="12602"/>
    <cellStyle name="Normal 2 20 3 2 28 2 2" xfId="23666"/>
    <cellStyle name="Normal 2 20 3 2 28 2 2 2" xfId="49915"/>
    <cellStyle name="Normal 2 20 3 2 28 2 3" xfId="38852"/>
    <cellStyle name="Normal 2 20 3 2 28 3" xfId="16205"/>
    <cellStyle name="Normal 2 20 3 2 28 3 2" xfId="27269"/>
    <cellStyle name="Normal 2 20 3 2 28 3 2 2" xfId="53518"/>
    <cellStyle name="Normal 2 20 3 2 28 3 3" xfId="42455"/>
    <cellStyle name="Normal 2 20 3 2 28 4" xfId="19941"/>
    <cellStyle name="Normal 2 20 3 2 28 4 2" xfId="46191"/>
    <cellStyle name="Normal 2 20 3 2 28 5" xfId="8825"/>
    <cellStyle name="Normal 2 20 3 2 28 5 2" xfId="35128"/>
    <cellStyle name="Normal 2 20 3 2 28 6" xfId="27941"/>
    <cellStyle name="Normal 2 20 3 2 29" xfId="491"/>
    <cellStyle name="Normal 2 20 3 2 29 2" xfId="12716"/>
    <cellStyle name="Normal 2 20 3 2 29 2 2" xfId="23780"/>
    <cellStyle name="Normal 2 20 3 2 29 2 2 2" xfId="50029"/>
    <cellStyle name="Normal 2 20 3 2 29 2 3" xfId="38966"/>
    <cellStyle name="Normal 2 20 3 2 29 3" xfId="16319"/>
    <cellStyle name="Normal 2 20 3 2 29 3 2" xfId="27383"/>
    <cellStyle name="Normal 2 20 3 2 29 3 2 2" xfId="53632"/>
    <cellStyle name="Normal 2 20 3 2 29 3 3" xfId="42569"/>
    <cellStyle name="Normal 2 20 3 2 29 4" xfId="20055"/>
    <cellStyle name="Normal 2 20 3 2 29 4 2" xfId="46305"/>
    <cellStyle name="Normal 2 20 3 2 29 5" xfId="8940"/>
    <cellStyle name="Normal 2 20 3 2 29 5 2" xfId="35242"/>
    <cellStyle name="Normal 2 20 3 2 29 6" xfId="27942"/>
    <cellStyle name="Normal 2 20 3 2 3" xfId="492"/>
    <cellStyle name="Normal 2 20 3 2 3 2" xfId="9626"/>
    <cellStyle name="Normal 2 20 3 2 3 2 2" xfId="20690"/>
    <cellStyle name="Normal 2 20 3 2 3 2 2 2" xfId="46939"/>
    <cellStyle name="Normal 2 20 3 2 3 2 3" xfId="35876"/>
    <cellStyle name="Normal 2 20 3 2 3 3" xfId="13229"/>
    <cellStyle name="Normal 2 20 3 2 3 3 2" xfId="24293"/>
    <cellStyle name="Normal 2 20 3 2 3 3 2 2" xfId="50542"/>
    <cellStyle name="Normal 2 20 3 2 3 3 3" xfId="39479"/>
    <cellStyle name="Normal 2 20 3 2 3 4" xfId="16965"/>
    <cellStyle name="Normal 2 20 3 2 3 4 2" xfId="43215"/>
    <cellStyle name="Normal 2 20 3 2 3 5" xfId="5824"/>
    <cellStyle name="Normal 2 20 3 2 3 5 2" xfId="32152"/>
    <cellStyle name="Normal 2 20 3 2 3 6" xfId="27943"/>
    <cellStyle name="Normal 2 20 3 2 30" xfId="493"/>
    <cellStyle name="Normal 2 20 3 2 30 2" xfId="9354"/>
    <cellStyle name="Normal 2 20 3 2 30 2 2" xfId="20418"/>
    <cellStyle name="Normal 2 20 3 2 30 2 2 2" xfId="46667"/>
    <cellStyle name="Normal 2 20 3 2 30 2 3" xfId="35604"/>
    <cellStyle name="Normal 2 20 3 2 30 3" xfId="12957"/>
    <cellStyle name="Normal 2 20 3 2 30 3 2" xfId="24021"/>
    <cellStyle name="Normal 2 20 3 2 30 3 2 2" xfId="50270"/>
    <cellStyle name="Normal 2 20 3 2 30 3 3" xfId="39207"/>
    <cellStyle name="Normal 2 20 3 2 30 4" xfId="16693"/>
    <cellStyle name="Normal 2 20 3 2 30 4 2" xfId="42943"/>
    <cellStyle name="Normal 2 20 3 2 30 5" xfId="5549"/>
    <cellStyle name="Normal 2 20 3 2 30 5 2" xfId="31880"/>
    <cellStyle name="Normal 2 20 3 2 30 6" xfId="27944"/>
    <cellStyle name="Normal 2 20 3 2 31" xfId="494"/>
    <cellStyle name="Normal 2 20 3 2 31 2" xfId="20298"/>
    <cellStyle name="Normal 2 20 3 2 31 2 2" xfId="46547"/>
    <cellStyle name="Normal 2 20 3 2 31 3" xfId="9234"/>
    <cellStyle name="Normal 2 20 3 2 31 3 2" xfId="35484"/>
    <cellStyle name="Normal 2 20 3 2 31 4" xfId="27945"/>
    <cellStyle name="Normal 2 20 3 2 32" xfId="495"/>
    <cellStyle name="Normal 2 20 3 2 32 2" xfId="23901"/>
    <cellStyle name="Normal 2 20 3 2 32 2 2" xfId="50150"/>
    <cellStyle name="Normal 2 20 3 2 32 3" xfId="12837"/>
    <cellStyle name="Normal 2 20 3 2 32 3 2" xfId="39087"/>
    <cellStyle name="Normal 2 20 3 2 32 4" xfId="27946"/>
    <cellStyle name="Normal 2 20 3 2 33" xfId="496"/>
    <cellStyle name="Normal 2 20 3 2 33 2" xfId="16573"/>
    <cellStyle name="Normal 2 20 3 2 33 2 2" xfId="42823"/>
    <cellStyle name="Normal 2 20 3 2 33 3" xfId="27947"/>
    <cellStyle name="Normal 2 20 3 2 34" xfId="497"/>
    <cellStyle name="Normal 2 20 3 2 34 2" xfId="27948"/>
    <cellStyle name="Normal 2 20 3 2 35" xfId="498"/>
    <cellStyle name="Normal 2 20 3 2 35 2" xfId="27949"/>
    <cellStyle name="Normal 2 20 3 2 36" xfId="499"/>
    <cellStyle name="Normal 2 20 3 2 36 2" xfId="27950"/>
    <cellStyle name="Normal 2 20 3 2 37" xfId="500"/>
    <cellStyle name="Normal 2 20 3 2 37 2" xfId="27951"/>
    <cellStyle name="Normal 2 20 3 2 38" xfId="501"/>
    <cellStyle name="Normal 2 20 3 2 38 2" xfId="27952"/>
    <cellStyle name="Normal 2 20 3 2 39" xfId="502"/>
    <cellStyle name="Normal 2 20 3 2 39 2" xfId="27953"/>
    <cellStyle name="Normal 2 20 3 2 4" xfId="503"/>
    <cellStyle name="Normal 2 20 3 2 4 2" xfId="9742"/>
    <cellStyle name="Normal 2 20 3 2 4 2 2" xfId="20806"/>
    <cellStyle name="Normal 2 20 3 2 4 2 2 2" xfId="47055"/>
    <cellStyle name="Normal 2 20 3 2 4 2 3" xfId="35992"/>
    <cellStyle name="Normal 2 20 3 2 4 3" xfId="13345"/>
    <cellStyle name="Normal 2 20 3 2 4 3 2" xfId="24409"/>
    <cellStyle name="Normal 2 20 3 2 4 3 2 2" xfId="50658"/>
    <cellStyle name="Normal 2 20 3 2 4 3 3" xfId="39595"/>
    <cellStyle name="Normal 2 20 3 2 4 4" xfId="17081"/>
    <cellStyle name="Normal 2 20 3 2 4 4 2" xfId="43331"/>
    <cellStyle name="Normal 2 20 3 2 4 5" xfId="5941"/>
    <cellStyle name="Normal 2 20 3 2 4 5 2" xfId="32268"/>
    <cellStyle name="Normal 2 20 3 2 4 6" xfId="27954"/>
    <cellStyle name="Normal 2 20 3 2 40" xfId="504"/>
    <cellStyle name="Normal 2 20 3 2 40 2" xfId="27955"/>
    <cellStyle name="Normal 2 20 3 2 41" xfId="469"/>
    <cellStyle name="Normal 2 20 3 2 41 2" xfId="27920"/>
    <cellStyle name="Normal 2 20 3 2 42" xfId="5428"/>
    <cellStyle name="Normal 2 20 3 2 42 2" xfId="31760"/>
    <cellStyle name="Normal 2 20 3 2 43" xfId="27571"/>
    <cellStyle name="Normal 2 20 3 2 5" xfId="505"/>
    <cellStyle name="Normal 2 20 3 2 5 2" xfId="9857"/>
    <cellStyle name="Normal 2 20 3 2 5 2 2" xfId="20921"/>
    <cellStyle name="Normal 2 20 3 2 5 2 2 2" xfId="47170"/>
    <cellStyle name="Normal 2 20 3 2 5 2 3" xfId="36107"/>
    <cellStyle name="Normal 2 20 3 2 5 3" xfId="13460"/>
    <cellStyle name="Normal 2 20 3 2 5 3 2" xfId="24524"/>
    <cellStyle name="Normal 2 20 3 2 5 3 2 2" xfId="50773"/>
    <cellStyle name="Normal 2 20 3 2 5 3 3" xfId="39710"/>
    <cellStyle name="Normal 2 20 3 2 5 4" xfId="17196"/>
    <cellStyle name="Normal 2 20 3 2 5 4 2" xfId="43446"/>
    <cellStyle name="Normal 2 20 3 2 5 5" xfId="6057"/>
    <cellStyle name="Normal 2 20 3 2 5 5 2" xfId="32383"/>
    <cellStyle name="Normal 2 20 3 2 5 6" xfId="27956"/>
    <cellStyle name="Normal 2 20 3 2 6" xfId="506"/>
    <cellStyle name="Normal 2 20 3 2 6 2" xfId="9972"/>
    <cellStyle name="Normal 2 20 3 2 6 2 2" xfId="21036"/>
    <cellStyle name="Normal 2 20 3 2 6 2 2 2" xfId="47285"/>
    <cellStyle name="Normal 2 20 3 2 6 2 3" xfId="36222"/>
    <cellStyle name="Normal 2 20 3 2 6 3" xfId="13575"/>
    <cellStyle name="Normal 2 20 3 2 6 3 2" xfId="24639"/>
    <cellStyle name="Normal 2 20 3 2 6 3 2 2" xfId="50888"/>
    <cellStyle name="Normal 2 20 3 2 6 3 3" xfId="39825"/>
    <cellStyle name="Normal 2 20 3 2 6 4" xfId="17311"/>
    <cellStyle name="Normal 2 20 3 2 6 4 2" xfId="43561"/>
    <cellStyle name="Normal 2 20 3 2 6 5" xfId="6173"/>
    <cellStyle name="Normal 2 20 3 2 6 5 2" xfId="32498"/>
    <cellStyle name="Normal 2 20 3 2 6 6" xfId="27957"/>
    <cellStyle name="Normal 2 20 3 2 7" xfId="507"/>
    <cellStyle name="Normal 2 20 3 2 7 2" xfId="10086"/>
    <cellStyle name="Normal 2 20 3 2 7 2 2" xfId="21150"/>
    <cellStyle name="Normal 2 20 3 2 7 2 2 2" xfId="47399"/>
    <cellStyle name="Normal 2 20 3 2 7 2 3" xfId="36336"/>
    <cellStyle name="Normal 2 20 3 2 7 3" xfId="13689"/>
    <cellStyle name="Normal 2 20 3 2 7 3 2" xfId="24753"/>
    <cellStyle name="Normal 2 20 3 2 7 3 2 2" xfId="51002"/>
    <cellStyle name="Normal 2 20 3 2 7 3 3" xfId="39939"/>
    <cellStyle name="Normal 2 20 3 2 7 4" xfId="17425"/>
    <cellStyle name="Normal 2 20 3 2 7 4 2" xfId="43675"/>
    <cellStyle name="Normal 2 20 3 2 7 5" xfId="6288"/>
    <cellStyle name="Normal 2 20 3 2 7 5 2" xfId="32612"/>
    <cellStyle name="Normal 2 20 3 2 7 6" xfId="27958"/>
    <cellStyle name="Normal 2 20 3 2 8" xfId="508"/>
    <cellStyle name="Normal 2 20 3 2 8 2" xfId="10200"/>
    <cellStyle name="Normal 2 20 3 2 8 2 2" xfId="21264"/>
    <cellStyle name="Normal 2 20 3 2 8 2 2 2" xfId="47513"/>
    <cellStyle name="Normal 2 20 3 2 8 2 3" xfId="36450"/>
    <cellStyle name="Normal 2 20 3 2 8 3" xfId="13803"/>
    <cellStyle name="Normal 2 20 3 2 8 3 2" xfId="24867"/>
    <cellStyle name="Normal 2 20 3 2 8 3 2 2" xfId="51116"/>
    <cellStyle name="Normal 2 20 3 2 8 3 3" xfId="40053"/>
    <cellStyle name="Normal 2 20 3 2 8 4" xfId="17539"/>
    <cellStyle name="Normal 2 20 3 2 8 4 2" xfId="43789"/>
    <cellStyle name="Normal 2 20 3 2 8 5" xfId="6403"/>
    <cellStyle name="Normal 2 20 3 2 8 5 2" xfId="32726"/>
    <cellStyle name="Normal 2 20 3 2 8 6" xfId="27959"/>
    <cellStyle name="Normal 2 20 3 2 9" xfId="509"/>
    <cellStyle name="Normal 2 20 3 2 9 2" xfId="10314"/>
    <cellStyle name="Normal 2 20 3 2 9 2 2" xfId="21378"/>
    <cellStyle name="Normal 2 20 3 2 9 2 2 2" xfId="47627"/>
    <cellStyle name="Normal 2 20 3 2 9 2 3" xfId="36564"/>
    <cellStyle name="Normal 2 20 3 2 9 3" xfId="13917"/>
    <cellStyle name="Normal 2 20 3 2 9 3 2" xfId="24981"/>
    <cellStyle name="Normal 2 20 3 2 9 3 2 2" xfId="51230"/>
    <cellStyle name="Normal 2 20 3 2 9 3 3" xfId="40167"/>
    <cellStyle name="Normal 2 20 3 2 9 4" xfId="17653"/>
    <cellStyle name="Normal 2 20 3 2 9 4 2" xfId="43903"/>
    <cellStyle name="Normal 2 20 3 2 9 5" xfId="6518"/>
    <cellStyle name="Normal 2 20 3 2 9 5 2" xfId="32840"/>
    <cellStyle name="Normal 2 20 3 2 9 6" xfId="27960"/>
    <cellStyle name="Normal 2 20 3 20" xfId="510"/>
    <cellStyle name="Normal 2 20 3 20 2" xfId="11517"/>
    <cellStyle name="Normal 2 20 3 20 2 2" xfId="22581"/>
    <cellStyle name="Normal 2 20 3 20 2 2 2" xfId="48830"/>
    <cellStyle name="Normal 2 20 3 20 2 3" xfId="37767"/>
    <cellStyle name="Normal 2 20 3 20 3" xfId="15120"/>
    <cellStyle name="Normal 2 20 3 20 3 2" xfId="26184"/>
    <cellStyle name="Normal 2 20 3 20 3 2 2" xfId="52433"/>
    <cellStyle name="Normal 2 20 3 20 3 3" xfId="41370"/>
    <cellStyle name="Normal 2 20 3 20 4" xfId="18856"/>
    <cellStyle name="Normal 2 20 3 20 4 2" xfId="45106"/>
    <cellStyle name="Normal 2 20 3 20 5" xfId="7731"/>
    <cellStyle name="Normal 2 20 3 20 5 2" xfId="34043"/>
    <cellStyle name="Normal 2 20 3 20 6" xfId="27961"/>
    <cellStyle name="Normal 2 20 3 21" xfId="511"/>
    <cellStyle name="Normal 2 20 3 21 2" xfId="11631"/>
    <cellStyle name="Normal 2 20 3 21 2 2" xfId="22695"/>
    <cellStyle name="Normal 2 20 3 21 2 2 2" xfId="48944"/>
    <cellStyle name="Normal 2 20 3 21 2 3" xfId="37881"/>
    <cellStyle name="Normal 2 20 3 21 3" xfId="15234"/>
    <cellStyle name="Normal 2 20 3 21 3 2" xfId="26298"/>
    <cellStyle name="Normal 2 20 3 21 3 2 2" xfId="52547"/>
    <cellStyle name="Normal 2 20 3 21 3 3" xfId="41484"/>
    <cellStyle name="Normal 2 20 3 21 4" xfId="18970"/>
    <cellStyle name="Normal 2 20 3 21 4 2" xfId="45220"/>
    <cellStyle name="Normal 2 20 3 21 5" xfId="7846"/>
    <cellStyle name="Normal 2 20 3 21 5 2" xfId="34157"/>
    <cellStyle name="Normal 2 20 3 21 6" xfId="27962"/>
    <cellStyle name="Normal 2 20 3 22" xfId="512"/>
    <cellStyle name="Normal 2 20 3 22 2" xfId="11745"/>
    <cellStyle name="Normal 2 20 3 22 2 2" xfId="22809"/>
    <cellStyle name="Normal 2 20 3 22 2 2 2" xfId="49058"/>
    <cellStyle name="Normal 2 20 3 22 2 3" xfId="37995"/>
    <cellStyle name="Normal 2 20 3 22 3" xfId="15348"/>
    <cellStyle name="Normal 2 20 3 22 3 2" xfId="26412"/>
    <cellStyle name="Normal 2 20 3 22 3 2 2" xfId="52661"/>
    <cellStyle name="Normal 2 20 3 22 3 3" xfId="41598"/>
    <cellStyle name="Normal 2 20 3 22 4" xfId="19084"/>
    <cellStyle name="Normal 2 20 3 22 4 2" xfId="45334"/>
    <cellStyle name="Normal 2 20 3 22 5" xfId="7961"/>
    <cellStyle name="Normal 2 20 3 22 5 2" xfId="34271"/>
    <cellStyle name="Normal 2 20 3 22 6" xfId="27963"/>
    <cellStyle name="Normal 2 20 3 23" xfId="513"/>
    <cellStyle name="Normal 2 20 3 23 2" xfId="11859"/>
    <cellStyle name="Normal 2 20 3 23 2 2" xfId="22923"/>
    <cellStyle name="Normal 2 20 3 23 2 2 2" xfId="49172"/>
    <cellStyle name="Normal 2 20 3 23 2 3" xfId="38109"/>
    <cellStyle name="Normal 2 20 3 23 3" xfId="15462"/>
    <cellStyle name="Normal 2 20 3 23 3 2" xfId="26526"/>
    <cellStyle name="Normal 2 20 3 23 3 2 2" xfId="52775"/>
    <cellStyle name="Normal 2 20 3 23 3 3" xfId="41712"/>
    <cellStyle name="Normal 2 20 3 23 4" xfId="19198"/>
    <cellStyle name="Normal 2 20 3 23 4 2" xfId="45448"/>
    <cellStyle name="Normal 2 20 3 23 5" xfId="8076"/>
    <cellStyle name="Normal 2 20 3 23 5 2" xfId="34385"/>
    <cellStyle name="Normal 2 20 3 23 6" xfId="27964"/>
    <cellStyle name="Normal 2 20 3 24" xfId="514"/>
    <cellStyle name="Normal 2 20 3 24 2" xfId="11973"/>
    <cellStyle name="Normal 2 20 3 24 2 2" xfId="23037"/>
    <cellStyle name="Normal 2 20 3 24 2 2 2" xfId="49286"/>
    <cellStyle name="Normal 2 20 3 24 2 3" xfId="38223"/>
    <cellStyle name="Normal 2 20 3 24 3" xfId="15576"/>
    <cellStyle name="Normal 2 20 3 24 3 2" xfId="26640"/>
    <cellStyle name="Normal 2 20 3 24 3 2 2" xfId="52889"/>
    <cellStyle name="Normal 2 20 3 24 3 3" xfId="41826"/>
    <cellStyle name="Normal 2 20 3 24 4" xfId="19312"/>
    <cellStyle name="Normal 2 20 3 24 4 2" xfId="45562"/>
    <cellStyle name="Normal 2 20 3 24 5" xfId="8191"/>
    <cellStyle name="Normal 2 20 3 24 5 2" xfId="34499"/>
    <cellStyle name="Normal 2 20 3 24 6" xfId="27965"/>
    <cellStyle name="Normal 2 20 3 25" xfId="515"/>
    <cellStyle name="Normal 2 20 3 25 2" xfId="12087"/>
    <cellStyle name="Normal 2 20 3 25 2 2" xfId="23151"/>
    <cellStyle name="Normal 2 20 3 25 2 2 2" xfId="49400"/>
    <cellStyle name="Normal 2 20 3 25 2 3" xfId="38337"/>
    <cellStyle name="Normal 2 20 3 25 3" xfId="15690"/>
    <cellStyle name="Normal 2 20 3 25 3 2" xfId="26754"/>
    <cellStyle name="Normal 2 20 3 25 3 2 2" xfId="53003"/>
    <cellStyle name="Normal 2 20 3 25 3 3" xfId="41940"/>
    <cellStyle name="Normal 2 20 3 25 4" xfId="19426"/>
    <cellStyle name="Normal 2 20 3 25 4 2" xfId="45676"/>
    <cellStyle name="Normal 2 20 3 25 5" xfId="8306"/>
    <cellStyle name="Normal 2 20 3 25 5 2" xfId="34613"/>
    <cellStyle name="Normal 2 20 3 25 6" xfId="27966"/>
    <cellStyle name="Normal 2 20 3 26" xfId="516"/>
    <cellStyle name="Normal 2 20 3 26 2" xfId="12204"/>
    <cellStyle name="Normal 2 20 3 26 2 2" xfId="23268"/>
    <cellStyle name="Normal 2 20 3 26 2 2 2" xfId="49517"/>
    <cellStyle name="Normal 2 20 3 26 2 3" xfId="38454"/>
    <cellStyle name="Normal 2 20 3 26 3" xfId="15807"/>
    <cellStyle name="Normal 2 20 3 26 3 2" xfId="26871"/>
    <cellStyle name="Normal 2 20 3 26 3 2 2" xfId="53120"/>
    <cellStyle name="Normal 2 20 3 26 3 3" xfId="42057"/>
    <cellStyle name="Normal 2 20 3 26 4" xfId="19543"/>
    <cellStyle name="Normal 2 20 3 26 4 2" xfId="45793"/>
    <cellStyle name="Normal 2 20 3 26 5" xfId="8424"/>
    <cellStyle name="Normal 2 20 3 26 5 2" xfId="34730"/>
    <cellStyle name="Normal 2 20 3 26 6" xfId="27967"/>
    <cellStyle name="Normal 2 20 3 27" xfId="517"/>
    <cellStyle name="Normal 2 20 3 27 2" xfId="12323"/>
    <cellStyle name="Normal 2 20 3 27 2 2" xfId="23387"/>
    <cellStyle name="Normal 2 20 3 27 2 2 2" xfId="49636"/>
    <cellStyle name="Normal 2 20 3 27 2 3" xfId="38573"/>
    <cellStyle name="Normal 2 20 3 27 3" xfId="15926"/>
    <cellStyle name="Normal 2 20 3 27 3 2" xfId="26990"/>
    <cellStyle name="Normal 2 20 3 27 3 2 2" xfId="53239"/>
    <cellStyle name="Normal 2 20 3 27 3 3" xfId="42176"/>
    <cellStyle name="Normal 2 20 3 27 4" xfId="19662"/>
    <cellStyle name="Normal 2 20 3 27 4 2" xfId="45912"/>
    <cellStyle name="Normal 2 20 3 27 5" xfId="8544"/>
    <cellStyle name="Normal 2 20 3 27 5 2" xfId="34849"/>
    <cellStyle name="Normal 2 20 3 27 6" xfId="27968"/>
    <cellStyle name="Normal 2 20 3 28" xfId="518"/>
    <cellStyle name="Normal 2 20 3 28 2" xfId="12454"/>
    <cellStyle name="Normal 2 20 3 28 2 2" xfId="23518"/>
    <cellStyle name="Normal 2 20 3 28 2 2 2" xfId="49767"/>
    <cellStyle name="Normal 2 20 3 28 2 3" xfId="38704"/>
    <cellStyle name="Normal 2 20 3 28 3" xfId="16057"/>
    <cellStyle name="Normal 2 20 3 28 3 2" xfId="27121"/>
    <cellStyle name="Normal 2 20 3 28 3 2 2" xfId="53370"/>
    <cellStyle name="Normal 2 20 3 28 3 3" xfId="42307"/>
    <cellStyle name="Normal 2 20 3 28 4" xfId="19793"/>
    <cellStyle name="Normal 2 20 3 28 4 2" xfId="46043"/>
    <cellStyle name="Normal 2 20 3 28 5" xfId="8676"/>
    <cellStyle name="Normal 2 20 3 28 5 2" xfId="34980"/>
    <cellStyle name="Normal 2 20 3 28 6" xfId="27969"/>
    <cellStyle name="Normal 2 20 3 29" xfId="519"/>
    <cellStyle name="Normal 2 20 3 29 2" xfId="12569"/>
    <cellStyle name="Normal 2 20 3 29 2 2" xfId="23633"/>
    <cellStyle name="Normal 2 20 3 29 2 2 2" xfId="49882"/>
    <cellStyle name="Normal 2 20 3 29 2 3" xfId="38819"/>
    <cellStyle name="Normal 2 20 3 29 3" xfId="16172"/>
    <cellStyle name="Normal 2 20 3 29 3 2" xfId="27236"/>
    <cellStyle name="Normal 2 20 3 29 3 2 2" xfId="53485"/>
    <cellStyle name="Normal 2 20 3 29 3 3" xfId="42422"/>
    <cellStyle name="Normal 2 20 3 29 4" xfId="19908"/>
    <cellStyle name="Normal 2 20 3 29 4 2" xfId="46158"/>
    <cellStyle name="Normal 2 20 3 29 5" xfId="8792"/>
    <cellStyle name="Normal 2 20 3 29 5 2" xfId="35095"/>
    <cellStyle name="Normal 2 20 3 29 6" xfId="27970"/>
    <cellStyle name="Normal 2 20 3 3" xfId="68"/>
    <cellStyle name="Normal 2 20 3 3 2" xfId="521"/>
    <cellStyle name="Normal 2 20 3 3 2 2" xfId="16379"/>
    <cellStyle name="Normal 2 20 3 3 2 2 2" xfId="27443"/>
    <cellStyle name="Normal 2 20 3 3 2 2 2 2" xfId="53692"/>
    <cellStyle name="Normal 2 20 3 3 2 2 3" xfId="42629"/>
    <cellStyle name="Normal 2 20 3 3 2 3" xfId="20115"/>
    <cellStyle name="Normal 2 20 3 3 2 3 2" xfId="46365"/>
    <cellStyle name="Normal 2 20 3 3 2 4" xfId="9042"/>
    <cellStyle name="Normal 2 20 3 3 2 4 2" xfId="35302"/>
    <cellStyle name="Normal 2 20 3 3 2 5" xfId="27972"/>
    <cellStyle name="Normal 2 20 3 3 3" xfId="520"/>
    <cellStyle name="Normal 2 20 3 3 3 2" xfId="20505"/>
    <cellStyle name="Normal 2 20 3 3 3 2 2" xfId="46754"/>
    <cellStyle name="Normal 2 20 3 3 3 3" xfId="9441"/>
    <cellStyle name="Normal 2 20 3 3 3 3 2" xfId="35691"/>
    <cellStyle name="Normal 2 20 3 3 3 4" xfId="27971"/>
    <cellStyle name="Normal 2 20 3 3 4" xfId="13044"/>
    <cellStyle name="Normal 2 20 3 3 4 2" xfId="24108"/>
    <cellStyle name="Normal 2 20 3 3 4 2 2" xfId="50357"/>
    <cellStyle name="Normal 2 20 3 3 4 3" xfId="39294"/>
    <cellStyle name="Normal 2 20 3 3 5" xfId="16780"/>
    <cellStyle name="Normal 2 20 3 3 5 2" xfId="43030"/>
    <cellStyle name="Normal 2 20 3 3 6" xfId="5637"/>
    <cellStyle name="Normal 2 20 3 3 6 2" xfId="31967"/>
    <cellStyle name="Normal 2 20 3 3 7" xfId="27573"/>
    <cellStyle name="Normal 2 20 3 30" xfId="522"/>
    <cellStyle name="Normal 2 20 3 30 2" xfId="12683"/>
    <cellStyle name="Normal 2 20 3 30 2 2" xfId="23747"/>
    <cellStyle name="Normal 2 20 3 30 2 2 2" xfId="49996"/>
    <cellStyle name="Normal 2 20 3 30 2 3" xfId="38933"/>
    <cellStyle name="Normal 2 20 3 30 3" xfId="16286"/>
    <cellStyle name="Normal 2 20 3 30 3 2" xfId="27350"/>
    <cellStyle name="Normal 2 20 3 30 3 2 2" xfId="53599"/>
    <cellStyle name="Normal 2 20 3 30 3 3" xfId="42536"/>
    <cellStyle name="Normal 2 20 3 30 4" xfId="20022"/>
    <cellStyle name="Normal 2 20 3 30 4 2" xfId="46272"/>
    <cellStyle name="Normal 2 20 3 30 5" xfId="8907"/>
    <cellStyle name="Normal 2 20 3 30 5 2" xfId="35209"/>
    <cellStyle name="Normal 2 20 3 30 6" xfId="27973"/>
    <cellStyle name="Normal 2 20 3 31" xfId="523"/>
    <cellStyle name="Normal 2 20 3 31 2" xfId="9321"/>
    <cellStyle name="Normal 2 20 3 31 2 2" xfId="20385"/>
    <cellStyle name="Normal 2 20 3 31 2 2 2" xfId="46634"/>
    <cellStyle name="Normal 2 20 3 31 2 3" xfId="35571"/>
    <cellStyle name="Normal 2 20 3 31 3" xfId="12924"/>
    <cellStyle name="Normal 2 20 3 31 3 2" xfId="23988"/>
    <cellStyle name="Normal 2 20 3 31 3 2 2" xfId="50237"/>
    <cellStyle name="Normal 2 20 3 31 3 3" xfId="39174"/>
    <cellStyle name="Normal 2 20 3 31 4" xfId="16660"/>
    <cellStyle name="Normal 2 20 3 31 4 2" xfId="42910"/>
    <cellStyle name="Normal 2 20 3 31 5" xfId="5516"/>
    <cellStyle name="Normal 2 20 3 31 5 2" xfId="31847"/>
    <cellStyle name="Normal 2 20 3 31 6" xfId="27974"/>
    <cellStyle name="Normal 2 20 3 32" xfId="524"/>
    <cellStyle name="Normal 2 20 3 32 2" xfId="20265"/>
    <cellStyle name="Normal 2 20 3 32 2 2" xfId="46514"/>
    <cellStyle name="Normal 2 20 3 32 3" xfId="9201"/>
    <cellStyle name="Normal 2 20 3 32 3 2" xfId="35451"/>
    <cellStyle name="Normal 2 20 3 32 4" xfId="27975"/>
    <cellStyle name="Normal 2 20 3 33" xfId="525"/>
    <cellStyle name="Normal 2 20 3 33 2" xfId="23868"/>
    <cellStyle name="Normal 2 20 3 33 2 2" xfId="50117"/>
    <cellStyle name="Normal 2 20 3 33 3" xfId="12804"/>
    <cellStyle name="Normal 2 20 3 33 3 2" xfId="39054"/>
    <cellStyle name="Normal 2 20 3 33 4" xfId="27976"/>
    <cellStyle name="Normal 2 20 3 34" xfId="526"/>
    <cellStyle name="Normal 2 20 3 34 2" xfId="16540"/>
    <cellStyle name="Normal 2 20 3 34 2 2" xfId="42790"/>
    <cellStyle name="Normal 2 20 3 34 3" xfId="27977"/>
    <cellStyle name="Normal 2 20 3 35" xfId="527"/>
    <cellStyle name="Normal 2 20 3 35 2" xfId="27978"/>
    <cellStyle name="Normal 2 20 3 36" xfId="528"/>
    <cellStyle name="Normal 2 20 3 36 2" xfId="27979"/>
    <cellStyle name="Normal 2 20 3 37" xfId="529"/>
    <cellStyle name="Normal 2 20 3 37 2" xfId="27980"/>
    <cellStyle name="Normal 2 20 3 38" xfId="530"/>
    <cellStyle name="Normal 2 20 3 38 2" xfId="27981"/>
    <cellStyle name="Normal 2 20 3 39" xfId="531"/>
    <cellStyle name="Normal 2 20 3 39 2" xfId="27982"/>
    <cellStyle name="Normal 2 20 3 4" xfId="532"/>
    <cellStyle name="Normal 2 20 3 4 2" xfId="9593"/>
    <cellStyle name="Normal 2 20 3 4 2 2" xfId="20657"/>
    <cellStyle name="Normal 2 20 3 4 2 2 2" xfId="46906"/>
    <cellStyle name="Normal 2 20 3 4 2 3" xfId="35843"/>
    <cellStyle name="Normal 2 20 3 4 3" xfId="13196"/>
    <cellStyle name="Normal 2 20 3 4 3 2" xfId="24260"/>
    <cellStyle name="Normal 2 20 3 4 3 2 2" xfId="50509"/>
    <cellStyle name="Normal 2 20 3 4 3 3" xfId="39446"/>
    <cellStyle name="Normal 2 20 3 4 4" xfId="16932"/>
    <cellStyle name="Normal 2 20 3 4 4 2" xfId="43182"/>
    <cellStyle name="Normal 2 20 3 4 5" xfId="5791"/>
    <cellStyle name="Normal 2 20 3 4 5 2" xfId="32119"/>
    <cellStyle name="Normal 2 20 3 4 6" xfId="27983"/>
    <cellStyle name="Normal 2 20 3 40" xfId="533"/>
    <cellStyle name="Normal 2 20 3 40 2" xfId="27984"/>
    <cellStyle name="Normal 2 20 3 41" xfId="534"/>
    <cellStyle name="Normal 2 20 3 41 2" xfId="27985"/>
    <cellStyle name="Normal 2 20 3 42" xfId="458"/>
    <cellStyle name="Normal 2 20 3 42 2" xfId="27909"/>
    <cellStyle name="Normal 2 20 3 43" xfId="5395"/>
    <cellStyle name="Normal 2 20 3 43 2" xfId="31727"/>
    <cellStyle name="Normal 2 20 3 44" xfId="27570"/>
    <cellStyle name="Normal 2 20 3 5" xfId="535"/>
    <cellStyle name="Normal 2 20 3 5 2" xfId="9709"/>
    <cellStyle name="Normal 2 20 3 5 2 2" xfId="20773"/>
    <cellStyle name="Normal 2 20 3 5 2 2 2" xfId="47022"/>
    <cellStyle name="Normal 2 20 3 5 2 3" xfId="35959"/>
    <cellStyle name="Normal 2 20 3 5 3" xfId="13312"/>
    <cellStyle name="Normal 2 20 3 5 3 2" xfId="24376"/>
    <cellStyle name="Normal 2 20 3 5 3 2 2" xfId="50625"/>
    <cellStyle name="Normal 2 20 3 5 3 3" xfId="39562"/>
    <cellStyle name="Normal 2 20 3 5 4" xfId="17048"/>
    <cellStyle name="Normal 2 20 3 5 4 2" xfId="43298"/>
    <cellStyle name="Normal 2 20 3 5 5" xfId="5908"/>
    <cellStyle name="Normal 2 20 3 5 5 2" xfId="32235"/>
    <cellStyle name="Normal 2 20 3 5 6" xfId="27986"/>
    <cellStyle name="Normal 2 20 3 6" xfId="536"/>
    <cellStyle name="Normal 2 20 3 6 2" xfId="9824"/>
    <cellStyle name="Normal 2 20 3 6 2 2" xfId="20888"/>
    <cellStyle name="Normal 2 20 3 6 2 2 2" xfId="47137"/>
    <cellStyle name="Normal 2 20 3 6 2 3" xfId="36074"/>
    <cellStyle name="Normal 2 20 3 6 3" xfId="13427"/>
    <cellStyle name="Normal 2 20 3 6 3 2" xfId="24491"/>
    <cellStyle name="Normal 2 20 3 6 3 2 2" xfId="50740"/>
    <cellStyle name="Normal 2 20 3 6 3 3" xfId="39677"/>
    <cellStyle name="Normal 2 20 3 6 4" xfId="17163"/>
    <cellStyle name="Normal 2 20 3 6 4 2" xfId="43413"/>
    <cellStyle name="Normal 2 20 3 6 5" xfId="6024"/>
    <cellStyle name="Normal 2 20 3 6 5 2" xfId="32350"/>
    <cellStyle name="Normal 2 20 3 6 6" xfId="27987"/>
    <cellStyle name="Normal 2 20 3 7" xfId="537"/>
    <cellStyle name="Normal 2 20 3 7 2" xfId="9939"/>
    <cellStyle name="Normal 2 20 3 7 2 2" xfId="21003"/>
    <cellStyle name="Normal 2 20 3 7 2 2 2" xfId="47252"/>
    <cellStyle name="Normal 2 20 3 7 2 3" xfId="36189"/>
    <cellStyle name="Normal 2 20 3 7 3" xfId="13542"/>
    <cellStyle name="Normal 2 20 3 7 3 2" xfId="24606"/>
    <cellStyle name="Normal 2 20 3 7 3 2 2" xfId="50855"/>
    <cellStyle name="Normal 2 20 3 7 3 3" xfId="39792"/>
    <cellStyle name="Normal 2 20 3 7 4" xfId="17278"/>
    <cellStyle name="Normal 2 20 3 7 4 2" xfId="43528"/>
    <cellStyle name="Normal 2 20 3 7 5" xfId="6140"/>
    <cellStyle name="Normal 2 20 3 7 5 2" xfId="32465"/>
    <cellStyle name="Normal 2 20 3 7 6" xfId="27988"/>
    <cellStyle name="Normal 2 20 3 8" xfId="538"/>
    <cellStyle name="Normal 2 20 3 8 2" xfId="10053"/>
    <cellStyle name="Normal 2 20 3 8 2 2" xfId="21117"/>
    <cellStyle name="Normal 2 20 3 8 2 2 2" xfId="47366"/>
    <cellStyle name="Normal 2 20 3 8 2 3" xfId="36303"/>
    <cellStyle name="Normal 2 20 3 8 3" xfId="13656"/>
    <cellStyle name="Normal 2 20 3 8 3 2" xfId="24720"/>
    <cellStyle name="Normal 2 20 3 8 3 2 2" xfId="50969"/>
    <cellStyle name="Normal 2 20 3 8 3 3" xfId="39906"/>
    <cellStyle name="Normal 2 20 3 8 4" xfId="17392"/>
    <cellStyle name="Normal 2 20 3 8 4 2" xfId="43642"/>
    <cellStyle name="Normal 2 20 3 8 5" xfId="6255"/>
    <cellStyle name="Normal 2 20 3 8 5 2" xfId="32579"/>
    <cellStyle name="Normal 2 20 3 8 6" xfId="27989"/>
    <cellStyle name="Normal 2 20 3 9" xfId="539"/>
    <cellStyle name="Normal 2 20 3 9 2" xfId="10167"/>
    <cellStyle name="Normal 2 20 3 9 2 2" xfId="21231"/>
    <cellStyle name="Normal 2 20 3 9 2 2 2" xfId="47480"/>
    <cellStyle name="Normal 2 20 3 9 2 3" xfId="36417"/>
    <cellStyle name="Normal 2 20 3 9 3" xfId="13770"/>
    <cellStyle name="Normal 2 20 3 9 3 2" xfId="24834"/>
    <cellStyle name="Normal 2 20 3 9 3 2 2" xfId="51083"/>
    <cellStyle name="Normal 2 20 3 9 3 3" xfId="40020"/>
    <cellStyle name="Normal 2 20 3 9 4" xfId="17506"/>
    <cellStyle name="Normal 2 20 3 9 4 2" xfId="43756"/>
    <cellStyle name="Normal 2 20 3 9 5" xfId="6370"/>
    <cellStyle name="Normal 2 20 3 9 5 2" xfId="32693"/>
    <cellStyle name="Normal 2 20 3 9 6" xfId="27990"/>
    <cellStyle name="Normal 2 20 30" xfId="540"/>
    <cellStyle name="Normal 2 20 30 2" xfId="11489"/>
    <cellStyle name="Normal 2 20 30 2 2" xfId="22553"/>
    <cellStyle name="Normal 2 20 30 2 2 2" xfId="48802"/>
    <cellStyle name="Normal 2 20 30 2 3" xfId="37739"/>
    <cellStyle name="Normal 2 20 30 3" xfId="15092"/>
    <cellStyle name="Normal 2 20 30 3 2" xfId="26156"/>
    <cellStyle name="Normal 2 20 30 3 2 2" xfId="52405"/>
    <cellStyle name="Normal 2 20 30 3 3" xfId="41342"/>
    <cellStyle name="Normal 2 20 30 4" xfId="18828"/>
    <cellStyle name="Normal 2 20 30 4 2" xfId="45078"/>
    <cellStyle name="Normal 2 20 30 5" xfId="7702"/>
    <cellStyle name="Normal 2 20 30 5 2" xfId="34015"/>
    <cellStyle name="Normal 2 20 30 6" xfId="27991"/>
    <cellStyle name="Normal 2 20 31" xfId="541"/>
    <cellStyle name="Normal 2 20 31 2" xfId="12179"/>
    <cellStyle name="Normal 2 20 31 2 2" xfId="23243"/>
    <cellStyle name="Normal 2 20 31 2 2 2" xfId="49492"/>
    <cellStyle name="Normal 2 20 31 2 3" xfId="38429"/>
    <cellStyle name="Normal 2 20 31 3" xfId="15782"/>
    <cellStyle name="Normal 2 20 31 3 2" xfId="26846"/>
    <cellStyle name="Normal 2 20 31 3 2 2" xfId="53095"/>
    <cellStyle name="Normal 2 20 31 3 3" xfId="42032"/>
    <cellStyle name="Normal 2 20 31 4" xfId="19518"/>
    <cellStyle name="Normal 2 20 31 4 2" xfId="45768"/>
    <cellStyle name="Normal 2 20 31 5" xfId="8398"/>
    <cellStyle name="Normal 2 20 31 5 2" xfId="34705"/>
    <cellStyle name="Normal 2 20 31 6" xfId="27992"/>
    <cellStyle name="Normal 2 20 32" xfId="542"/>
    <cellStyle name="Normal 2 20 32 2" xfId="12298"/>
    <cellStyle name="Normal 2 20 32 2 2" xfId="23362"/>
    <cellStyle name="Normal 2 20 32 2 2 2" xfId="49611"/>
    <cellStyle name="Normal 2 20 32 2 3" xfId="38548"/>
    <cellStyle name="Normal 2 20 32 3" xfId="15901"/>
    <cellStyle name="Normal 2 20 32 3 2" xfId="26965"/>
    <cellStyle name="Normal 2 20 32 3 2 2" xfId="53214"/>
    <cellStyle name="Normal 2 20 32 3 3" xfId="42151"/>
    <cellStyle name="Normal 2 20 32 4" xfId="19637"/>
    <cellStyle name="Normal 2 20 32 4 2" xfId="45887"/>
    <cellStyle name="Normal 2 20 32 5" xfId="8518"/>
    <cellStyle name="Normal 2 20 32 5 2" xfId="34824"/>
    <cellStyle name="Normal 2 20 32 6" xfId="27993"/>
    <cellStyle name="Normal 2 20 33" xfId="543"/>
    <cellStyle name="Normal 2 20 33 2" xfId="12429"/>
    <cellStyle name="Normal 2 20 33 2 2" xfId="23493"/>
    <cellStyle name="Normal 2 20 33 2 2 2" xfId="49742"/>
    <cellStyle name="Normal 2 20 33 2 3" xfId="38679"/>
    <cellStyle name="Normal 2 20 33 3" xfId="16032"/>
    <cellStyle name="Normal 2 20 33 3 2" xfId="27096"/>
    <cellStyle name="Normal 2 20 33 3 2 2" xfId="53345"/>
    <cellStyle name="Normal 2 20 33 3 3" xfId="42282"/>
    <cellStyle name="Normal 2 20 33 4" xfId="19768"/>
    <cellStyle name="Normal 2 20 33 4 2" xfId="46018"/>
    <cellStyle name="Normal 2 20 33 5" xfId="8650"/>
    <cellStyle name="Normal 2 20 33 5 2" xfId="34955"/>
    <cellStyle name="Normal 2 20 33 6" xfId="27994"/>
    <cellStyle name="Normal 2 20 34" xfId="544"/>
    <cellStyle name="Normal 2 20 34 2" xfId="12544"/>
    <cellStyle name="Normal 2 20 34 2 2" xfId="23608"/>
    <cellStyle name="Normal 2 20 34 2 2 2" xfId="49857"/>
    <cellStyle name="Normal 2 20 34 2 3" xfId="38794"/>
    <cellStyle name="Normal 2 20 34 3" xfId="16147"/>
    <cellStyle name="Normal 2 20 34 3 2" xfId="27211"/>
    <cellStyle name="Normal 2 20 34 3 2 2" xfId="53460"/>
    <cellStyle name="Normal 2 20 34 3 3" xfId="42397"/>
    <cellStyle name="Normal 2 20 34 4" xfId="19883"/>
    <cellStyle name="Normal 2 20 34 4 2" xfId="46133"/>
    <cellStyle name="Normal 2 20 34 5" xfId="8766"/>
    <cellStyle name="Normal 2 20 34 5 2" xfId="35070"/>
    <cellStyle name="Normal 2 20 34 6" xfId="27995"/>
    <cellStyle name="Normal 2 20 35" xfId="545"/>
    <cellStyle name="Normal 2 20 35 2" xfId="12423"/>
    <cellStyle name="Normal 2 20 35 2 2" xfId="23487"/>
    <cellStyle name="Normal 2 20 35 2 2 2" xfId="49736"/>
    <cellStyle name="Normal 2 20 35 2 3" xfId="38673"/>
    <cellStyle name="Normal 2 20 35 3" xfId="16026"/>
    <cellStyle name="Normal 2 20 35 3 2" xfId="27090"/>
    <cellStyle name="Normal 2 20 35 3 2 2" xfId="53339"/>
    <cellStyle name="Normal 2 20 35 3 3" xfId="42276"/>
    <cellStyle name="Normal 2 20 35 4" xfId="19762"/>
    <cellStyle name="Normal 2 20 35 4 2" xfId="46012"/>
    <cellStyle name="Normal 2 20 35 5" xfId="8644"/>
    <cellStyle name="Normal 2 20 35 5 2" xfId="34949"/>
    <cellStyle name="Normal 2 20 35 6" xfId="27996"/>
    <cellStyle name="Normal 2 20 36" xfId="546"/>
    <cellStyle name="Normal 2 20 36 2" xfId="9296"/>
    <cellStyle name="Normal 2 20 36 2 2" xfId="20360"/>
    <cellStyle name="Normal 2 20 36 2 2 2" xfId="46609"/>
    <cellStyle name="Normal 2 20 36 2 3" xfId="35546"/>
    <cellStyle name="Normal 2 20 36 3" xfId="12899"/>
    <cellStyle name="Normal 2 20 36 3 2" xfId="23963"/>
    <cellStyle name="Normal 2 20 36 3 2 2" xfId="50212"/>
    <cellStyle name="Normal 2 20 36 3 3" xfId="39149"/>
    <cellStyle name="Normal 2 20 36 4" xfId="16635"/>
    <cellStyle name="Normal 2 20 36 4 2" xfId="42885"/>
    <cellStyle name="Normal 2 20 36 5" xfId="5491"/>
    <cellStyle name="Normal 2 20 36 5 2" xfId="31822"/>
    <cellStyle name="Normal 2 20 36 6" xfId="27997"/>
    <cellStyle name="Normal 2 20 37" xfId="547"/>
    <cellStyle name="Normal 2 20 37 2" xfId="20240"/>
    <cellStyle name="Normal 2 20 37 2 2" xfId="46489"/>
    <cellStyle name="Normal 2 20 37 3" xfId="9176"/>
    <cellStyle name="Normal 2 20 37 3 2" xfId="35426"/>
    <cellStyle name="Normal 2 20 37 4" xfId="27998"/>
    <cellStyle name="Normal 2 20 38" xfId="548"/>
    <cellStyle name="Normal 2 20 38 2" xfId="23843"/>
    <cellStyle name="Normal 2 20 38 2 2" xfId="50092"/>
    <cellStyle name="Normal 2 20 38 3" xfId="12779"/>
    <cellStyle name="Normal 2 20 38 3 2" xfId="39029"/>
    <cellStyle name="Normal 2 20 38 4" xfId="27999"/>
    <cellStyle name="Normal 2 20 39" xfId="549"/>
    <cellStyle name="Normal 2 20 39 2" xfId="16500"/>
    <cellStyle name="Normal 2 20 39 2 2" xfId="42750"/>
    <cellStyle name="Normal 2 20 39 3" xfId="28000"/>
    <cellStyle name="Normal 2 20 4" xfId="69"/>
    <cellStyle name="Normal 2 20 4 10" xfId="551"/>
    <cellStyle name="Normal 2 20 4 10 2" xfId="10288"/>
    <cellStyle name="Normal 2 20 4 10 2 2" xfId="21352"/>
    <cellStyle name="Normal 2 20 4 10 2 2 2" xfId="47601"/>
    <cellStyle name="Normal 2 20 4 10 2 3" xfId="36538"/>
    <cellStyle name="Normal 2 20 4 10 3" xfId="13891"/>
    <cellStyle name="Normal 2 20 4 10 3 2" xfId="24955"/>
    <cellStyle name="Normal 2 20 4 10 3 2 2" xfId="51204"/>
    <cellStyle name="Normal 2 20 4 10 3 3" xfId="40141"/>
    <cellStyle name="Normal 2 20 4 10 4" xfId="17627"/>
    <cellStyle name="Normal 2 20 4 10 4 2" xfId="43877"/>
    <cellStyle name="Normal 2 20 4 10 5" xfId="6492"/>
    <cellStyle name="Normal 2 20 4 10 5 2" xfId="32814"/>
    <cellStyle name="Normal 2 20 4 10 6" xfId="28002"/>
    <cellStyle name="Normal 2 20 4 11" xfId="552"/>
    <cellStyle name="Normal 2 20 4 11 2" xfId="10415"/>
    <cellStyle name="Normal 2 20 4 11 2 2" xfId="21479"/>
    <cellStyle name="Normal 2 20 4 11 2 2 2" xfId="47728"/>
    <cellStyle name="Normal 2 20 4 11 2 3" xfId="36665"/>
    <cellStyle name="Normal 2 20 4 11 3" xfId="14018"/>
    <cellStyle name="Normal 2 20 4 11 3 2" xfId="25082"/>
    <cellStyle name="Normal 2 20 4 11 3 2 2" xfId="51331"/>
    <cellStyle name="Normal 2 20 4 11 3 3" xfId="40268"/>
    <cellStyle name="Normal 2 20 4 11 4" xfId="17754"/>
    <cellStyle name="Normal 2 20 4 11 4 2" xfId="44004"/>
    <cellStyle name="Normal 2 20 4 11 5" xfId="6620"/>
    <cellStyle name="Normal 2 20 4 11 5 2" xfId="32941"/>
    <cellStyle name="Normal 2 20 4 11 6" xfId="28003"/>
    <cellStyle name="Normal 2 20 4 12" xfId="553"/>
    <cellStyle name="Normal 2 20 4 12 2" xfId="10530"/>
    <cellStyle name="Normal 2 20 4 12 2 2" xfId="21594"/>
    <cellStyle name="Normal 2 20 4 12 2 2 2" xfId="47843"/>
    <cellStyle name="Normal 2 20 4 12 2 3" xfId="36780"/>
    <cellStyle name="Normal 2 20 4 12 3" xfId="14133"/>
    <cellStyle name="Normal 2 20 4 12 3 2" xfId="25197"/>
    <cellStyle name="Normal 2 20 4 12 3 2 2" xfId="51446"/>
    <cellStyle name="Normal 2 20 4 12 3 3" xfId="40383"/>
    <cellStyle name="Normal 2 20 4 12 4" xfId="17869"/>
    <cellStyle name="Normal 2 20 4 12 4 2" xfId="44119"/>
    <cellStyle name="Normal 2 20 4 12 5" xfId="6736"/>
    <cellStyle name="Normal 2 20 4 12 5 2" xfId="33056"/>
    <cellStyle name="Normal 2 20 4 12 6" xfId="28004"/>
    <cellStyle name="Normal 2 20 4 13" xfId="554"/>
    <cellStyle name="Normal 2 20 4 13 2" xfId="10703"/>
    <cellStyle name="Normal 2 20 4 13 2 2" xfId="21767"/>
    <cellStyle name="Normal 2 20 4 13 2 2 2" xfId="48016"/>
    <cellStyle name="Normal 2 20 4 13 2 3" xfId="36953"/>
    <cellStyle name="Normal 2 20 4 13 3" xfId="14306"/>
    <cellStyle name="Normal 2 20 4 13 3 2" xfId="25370"/>
    <cellStyle name="Normal 2 20 4 13 3 2 2" xfId="51619"/>
    <cellStyle name="Normal 2 20 4 13 3 3" xfId="40556"/>
    <cellStyle name="Normal 2 20 4 13 4" xfId="18042"/>
    <cellStyle name="Normal 2 20 4 13 4 2" xfId="44292"/>
    <cellStyle name="Normal 2 20 4 13 5" xfId="6910"/>
    <cellStyle name="Normal 2 20 4 13 5 2" xfId="33229"/>
    <cellStyle name="Normal 2 20 4 13 6" xfId="28005"/>
    <cellStyle name="Normal 2 20 4 14" xfId="555"/>
    <cellStyle name="Normal 2 20 4 14 2" xfId="10820"/>
    <cellStyle name="Normal 2 20 4 14 2 2" xfId="21884"/>
    <cellStyle name="Normal 2 20 4 14 2 2 2" xfId="48133"/>
    <cellStyle name="Normal 2 20 4 14 2 3" xfId="37070"/>
    <cellStyle name="Normal 2 20 4 14 3" xfId="14423"/>
    <cellStyle name="Normal 2 20 4 14 3 2" xfId="25487"/>
    <cellStyle name="Normal 2 20 4 14 3 2 2" xfId="51736"/>
    <cellStyle name="Normal 2 20 4 14 3 3" xfId="40673"/>
    <cellStyle name="Normal 2 20 4 14 4" xfId="18159"/>
    <cellStyle name="Normal 2 20 4 14 4 2" xfId="44409"/>
    <cellStyle name="Normal 2 20 4 14 5" xfId="7028"/>
    <cellStyle name="Normal 2 20 4 14 5 2" xfId="33346"/>
    <cellStyle name="Normal 2 20 4 14 6" xfId="28006"/>
    <cellStyle name="Normal 2 20 4 15" xfId="556"/>
    <cellStyle name="Normal 2 20 4 15 2" xfId="10936"/>
    <cellStyle name="Normal 2 20 4 15 2 2" xfId="22000"/>
    <cellStyle name="Normal 2 20 4 15 2 2 2" xfId="48249"/>
    <cellStyle name="Normal 2 20 4 15 2 3" xfId="37186"/>
    <cellStyle name="Normal 2 20 4 15 3" xfId="14539"/>
    <cellStyle name="Normal 2 20 4 15 3 2" xfId="25603"/>
    <cellStyle name="Normal 2 20 4 15 3 2 2" xfId="51852"/>
    <cellStyle name="Normal 2 20 4 15 3 3" xfId="40789"/>
    <cellStyle name="Normal 2 20 4 15 4" xfId="18275"/>
    <cellStyle name="Normal 2 20 4 15 4 2" xfId="44525"/>
    <cellStyle name="Normal 2 20 4 15 5" xfId="7145"/>
    <cellStyle name="Normal 2 20 4 15 5 2" xfId="33462"/>
    <cellStyle name="Normal 2 20 4 15 6" xfId="28007"/>
    <cellStyle name="Normal 2 20 4 16" xfId="557"/>
    <cellStyle name="Normal 2 20 4 16 2" xfId="11054"/>
    <cellStyle name="Normal 2 20 4 16 2 2" xfId="22118"/>
    <cellStyle name="Normal 2 20 4 16 2 2 2" xfId="48367"/>
    <cellStyle name="Normal 2 20 4 16 2 3" xfId="37304"/>
    <cellStyle name="Normal 2 20 4 16 3" xfId="14657"/>
    <cellStyle name="Normal 2 20 4 16 3 2" xfId="25721"/>
    <cellStyle name="Normal 2 20 4 16 3 2 2" xfId="51970"/>
    <cellStyle name="Normal 2 20 4 16 3 3" xfId="40907"/>
    <cellStyle name="Normal 2 20 4 16 4" xfId="18393"/>
    <cellStyle name="Normal 2 20 4 16 4 2" xfId="44643"/>
    <cellStyle name="Normal 2 20 4 16 5" xfId="7264"/>
    <cellStyle name="Normal 2 20 4 16 5 2" xfId="33580"/>
    <cellStyle name="Normal 2 20 4 16 6" xfId="28008"/>
    <cellStyle name="Normal 2 20 4 17" xfId="558"/>
    <cellStyle name="Normal 2 20 4 17 2" xfId="11172"/>
    <cellStyle name="Normal 2 20 4 17 2 2" xfId="22236"/>
    <cellStyle name="Normal 2 20 4 17 2 2 2" xfId="48485"/>
    <cellStyle name="Normal 2 20 4 17 2 3" xfId="37422"/>
    <cellStyle name="Normal 2 20 4 17 3" xfId="14775"/>
    <cellStyle name="Normal 2 20 4 17 3 2" xfId="25839"/>
    <cellStyle name="Normal 2 20 4 17 3 2 2" xfId="52088"/>
    <cellStyle name="Normal 2 20 4 17 3 3" xfId="41025"/>
    <cellStyle name="Normal 2 20 4 17 4" xfId="18511"/>
    <cellStyle name="Normal 2 20 4 17 4 2" xfId="44761"/>
    <cellStyle name="Normal 2 20 4 17 5" xfId="7383"/>
    <cellStyle name="Normal 2 20 4 17 5 2" xfId="33698"/>
    <cellStyle name="Normal 2 20 4 17 6" xfId="28009"/>
    <cellStyle name="Normal 2 20 4 18" xfId="559"/>
    <cellStyle name="Normal 2 20 4 18 2" xfId="11288"/>
    <cellStyle name="Normal 2 20 4 18 2 2" xfId="22352"/>
    <cellStyle name="Normal 2 20 4 18 2 2 2" xfId="48601"/>
    <cellStyle name="Normal 2 20 4 18 2 3" xfId="37538"/>
    <cellStyle name="Normal 2 20 4 18 3" xfId="14891"/>
    <cellStyle name="Normal 2 20 4 18 3 2" xfId="25955"/>
    <cellStyle name="Normal 2 20 4 18 3 2 2" xfId="52204"/>
    <cellStyle name="Normal 2 20 4 18 3 3" xfId="41141"/>
    <cellStyle name="Normal 2 20 4 18 4" xfId="18627"/>
    <cellStyle name="Normal 2 20 4 18 4 2" xfId="44877"/>
    <cellStyle name="Normal 2 20 4 18 5" xfId="7500"/>
    <cellStyle name="Normal 2 20 4 18 5 2" xfId="33814"/>
    <cellStyle name="Normal 2 20 4 18 6" xfId="28010"/>
    <cellStyle name="Normal 2 20 4 19" xfId="560"/>
    <cellStyle name="Normal 2 20 4 19 2" xfId="11405"/>
    <cellStyle name="Normal 2 20 4 19 2 2" xfId="22469"/>
    <cellStyle name="Normal 2 20 4 19 2 2 2" xfId="48718"/>
    <cellStyle name="Normal 2 20 4 19 2 3" xfId="37655"/>
    <cellStyle name="Normal 2 20 4 19 3" xfId="15008"/>
    <cellStyle name="Normal 2 20 4 19 3 2" xfId="26072"/>
    <cellStyle name="Normal 2 20 4 19 3 2 2" xfId="52321"/>
    <cellStyle name="Normal 2 20 4 19 3 3" xfId="41258"/>
    <cellStyle name="Normal 2 20 4 19 4" xfId="18744"/>
    <cellStyle name="Normal 2 20 4 19 4 2" xfId="44994"/>
    <cellStyle name="Normal 2 20 4 19 5" xfId="7618"/>
    <cellStyle name="Normal 2 20 4 19 5 2" xfId="33931"/>
    <cellStyle name="Normal 2 20 4 19 6" xfId="28011"/>
    <cellStyle name="Normal 2 20 4 2" xfId="70"/>
    <cellStyle name="Normal 2 20 4 2 10" xfId="562"/>
    <cellStyle name="Normal 2 20 4 2 10 2" xfId="10442"/>
    <cellStyle name="Normal 2 20 4 2 10 2 2" xfId="21506"/>
    <cellStyle name="Normal 2 20 4 2 10 2 2 2" xfId="47755"/>
    <cellStyle name="Normal 2 20 4 2 10 2 3" xfId="36692"/>
    <cellStyle name="Normal 2 20 4 2 10 3" xfId="14045"/>
    <cellStyle name="Normal 2 20 4 2 10 3 2" xfId="25109"/>
    <cellStyle name="Normal 2 20 4 2 10 3 2 2" xfId="51358"/>
    <cellStyle name="Normal 2 20 4 2 10 3 3" xfId="40295"/>
    <cellStyle name="Normal 2 20 4 2 10 4" xfId="17781"/>
    <cellStyle name="Normal 2 20 4 2 10 4 2" xfId="44031"/>
    <cellStyle name="Normal 2 20 4 2 10 5" xfId="6647"/>
    <cellStyle name="Normal 2 20 4 2 10 5 2" xfId="32968"/>
    <cellStyle name="Normal 2 20 4 2 10 6" xfId="28013"/>
    <cellStyle name="Normal 2 20 4 2 11" xfId="563"/>
    <cellStyle name="Normal 2 20 4 2 11 2" xfId="10557"/>
    <cellStyle name="Normal 2 20 4 2 11 2 2" xfId="21621"/>
    <cellStyle name="Normal 2 20 4 2 11 2 2 2" xfId="47870"/>
    <cellStyle name="Normal 2 20 4 2 11 2 3" xfId="36807"/>
    <cellStyle name="Normal 2 20 4 2 11 3" xfId="14160"/>
    <cellStyle name="Normal 2 20 4 2 11 3 2" xfId="25224"/>
    <cellStyle name="Normal 2 20 4 2 11 3 2 2" xfId="51473"/>
    <cellStyle name="Normal 2 20 4 2 11 3 3" xfId="40410"/>
    <cellStyle name="Normal 2 20 4 2 11 4" xfId="17896"/>
    <cellStyle name="Normal 2 20 4 2 11 4 2" xfId="44146"/>
    <cellStyle name="Normal 2 20 4 2 11 5" xfId="6763"/>
    <cellStyle name="Normal 2 20 4 2 11 5 2" xfId="33083"/>
    <cellStyle name="Normal 2 20 4 2 11 6" xfId="28014"/>
    <cellStyle name="Normal 2 20 4 2 12" xfId="564"/>
    <cellStyle name="Normal 2 20 4 2 12 2" xfId="10730"/>
    <cellStyle name="Normal 2 20 4 2 12 2 2" xfId="21794"/>
    <cellStyle name="Normal 2 20 4 2 12 2 2 2" xfId="48043"/>
    <cellStyle name="Normal 2 20 4 2 12 2 3" xfId="36980"/>
    <cellStyle name="Normal 2 20 4 2 12 3" xfId="14333"/>
    <cellStyle name="Normal 2 20 4 2 12 3 2" xfId="25397"/>
    <cellStyle name="Normal 2 20 4 2 12 3 2 2" xfId="51646"/>
    <cellStyle name="Normal 2 20 4 2 12 3 3" xfId="40583"/>
    <cellStyle name="Normal 2 20 4 2 12 4" xfId="18069"/>
    <cellStyle name="Normal 2 20 4 2 12 4 2" xfId="44319"/>
    <cellStyle name="Normal 2 20 4 2 12 5" xfId="6937"/>
    <cellStyle name="Normal 2 20 4 2 12 5 2" xfId="33256"/>
    <cellStyle name="Normal 2 20 4 2 12 6" xfId="28015"/>
    <cellStyle name="Normal 2 20 4 2 13" xfId="565"/>
    <cellStyle name="Normal 2 20 4 2 13 2" xfId="10847"/>
    <cellStyle name="Normal 2 20 4 2 13 2 2" xfId="21911"/>
    <cellStyle name="Normal 2 20 4 2 13 2 2 2" xfId="48160"/>
    <cellStyle name="Normal 2 20 4 2 13 2 3" xfId="37097"/>
    <cellStyle name="Normal 2 20 4 2 13 3" xfId="14450"/>
    <cellStyle name="Normal 2 20 4 2 13 3 2" xfId="25514"/>
    <cellStyle name="Normal 2 20 4 2 13 3 2 2" xfId="51763"/>
    <cellStyle name="Normal 2 20 4 2 13 3 3" xfId="40700"/>
    <cellStyle name="Normal 2 20 4 2 13 4" xfId="18186"/>
    <cellStyle name="Normal 2 20 4 2 13 4 2" xfId="44436"/>
    <cellStyle name="Normal 2 20 4 2 13 5" xfId="7055"/>
    <cellStyle name="Normal 2 20 4 2 13 5 2" xfId="33373"/>
    <cellStyle name="Normal 2 20 4 2 13 6" xfId="28016"/>
    <cellStyle name="Normal 2 20 4 2 14" xfId="566"/>
    <cellStyle name="Normal 2 20 4 2 14 2" xfId="10963"/>
    <cellStyle name="Normal 2 20 4 2 14 2 2" xfId="22027"/>
    <cellStyle name="Normal 2 20 4 2 14 2 2 2" xfId="48276"/>
    <cellStyle name="Normal 2 20 4 2 14 2 3" xfId="37213"/>
    <cellStyle name="Normal 2 20 4 2 14 3" xfId="14566"/>
    <cellStyle name="Normal 2 20 4 2 14 3 2" xfId="25630"/>
    <cellStyle name="Normal 2 20 4 2 14 3 2 2" xfId="51879"/>
    <cellStyle name="Normal 2 20 4 2 14 3 3" xfId="40816"/>
    <cellStyle name="Normal 2 20 4 2 14 4" xfId="18302"/>
    <cellStyle name="Normal 2 20 4 2 14 4 2" xfId="44552"/>
    <cellStyle name="Normal 2 20 4 2 14 5" xfId="7172"/>
    <cellStyle name="Normal 2 20 4 2 14 5 2" xfId="33489"/>
    <cellStyle name="Normal 2 20 4 2 14 6" xfId="28017"/>
    <cellStyle name="Normal 2 20 4 2 15" xfId="567"/>
    <cellStyle name="Normal 2 20 4 2 15 2" xfId="11081"/>
    <cellStyle name="Normal 2 20 4 2 15 2 2" xfId="22145"/>
    <cellStyle name="Normal 2 20 4 2 15 2 2 2" xfId="48394"/>
    <cellStyle name="Normal 2 20 4 2 15 2 3" xfId="37331"/>
    <cellStyle name="Normal 2 20 4 2 15 3" xfId="14684"/>
    <cellStyle name="Normal 2 20 4 2 15 3 2" xfId="25748"/>
    <cellStyle name="Normal 2 20 4 2 15 3 2 2" xfId="51997"/>
    <cellStyle name="Normal 2 20 4 2 15 3 3" xfId="40934"/>
    <cellStyle name="Normal 2 20 4 2 15 4" xfId="18420"/>
    <cellStyle name="Normal 2 20 4 2 15 4 2" xfId="44670"/>
    <cellStyle name="Normal 2 20 4 2 15 5" xfId="7291"/>
    <cellStyle name="Normal 2 20 4 2 15 5 2" xfId="33607"/>
    <cellStyle name="Normal 2 20 4 2 15 6" xfId="28018"/>
    <cellStyle name="Normal 2 20 4 2 16" xfId="568"/>
    <cellStyle name="Normal 2 20 4 2 16 2" xfId="11199"/>
    <cellStyle name="Normal 2 20 4 2 16 2 2" xfId="22263"/>
    <cellStyle name="Normal 2 20 4 2 16 2 2 2" xfId="48512"/>
    <cellStyle name="Normal 2 20 4 2 16 2 3" xfId="37449"/>
    <cellStyle name="Normal 2 20 4 2 16 3" xfId="14802"/>
    <cellStyle name="Normal 2 20 4 2 16 3 2" xfId="25866"/>
    <cellStyle name="Normal 2 20 4 2 16 3 2 2" xfId="52115"/>
    <cellStyle name="Normal 2 20 4 2 16 3 3" xfId="41052"/>
    <cellStyle name="Normal 2 20 4 2 16 4" xfId="18538"/>
    <cellStyle name="Normal 2 20 4 2 16 4 2" xfId="44788"/>
    <cellStyle name="Normal 2 20 4 2 16 5" xfId="7410"/>
    <cellStyle name="Normal 2 20 4 2 16 5 2" xfId="33725"/>
    <cellStyle name="Normal 2 20 4 2 16 6" xfId="28019"/>
    <cellStyle name="Normal 2 20 4 2 17" xfId="569"/>
    <cellStyle name="Normal 2 20 4 2 17 2" xfId="11315"/>
    <cellStyle name="Normal 2 20 4 2 17 2 2" xfId="22379"/>
    <cellStyle name="Normal 2 20 4 2 17 2 2 2" xfId="48628"/>
    <cellStyle name="Normal 2 20 4 2 17 2 3" xfId="37565"/>
    <cellStyle name="Normal 2 20 4 2 17 3" xfId="14918"/>
    <cellStyle name="Normal 2 20 4 2 17 3 2" xfId="25982"/>
    <cellStyle name="Normal 2 20 4 2 17 3 2 2" xfId="52231"/>
    <cellStyle name="Normal 2 20 4 2 17 3 3" xfId="41168"/>
    <cellStyle name="Normal 2 20 4 2 17 4" xfId="18654"/>
    <cellStyle name="Normal 2 20 4 2 17 4 2" xfId="44904"/>
    <cellStyle name="Normal 2 20 4 2 17 5" xfId="7527"/>
    <cellStyle name="Normal 2 20 4 2 17 5 2" xfId="33841"/>
    <cellStyle name="Normal 2 20 4 2 17 6" xfId="28020"/>
    <cellStyle name="Normal 2 20 4 2 18" xfId="570"/>
    <cellStyle name="Normal 2 20 4 2 18 2" xfId="11432"/>
    <cellStyle name="Normal 2 20 4 2 18 2 2" xfId="22496"/>
    <cellStyle name="Normal 2 20 4 2 18 2 2 2" xfId="48745"/>
    <cellStyle name="Normal 2 20 4 2 18 2 3" xfId="37682"/>
    <cellStyle name="Normal 2 20 4 2 18 3" xfId="15035"/>
    <cellStyle name="Normal 2 20 4 2 18 3 2" xfId="26099"/>
    <cellStyle name="Normal 2 20 4 2 18 3 2 2" xfId="52348"/>
    <cellStyle name="Normal 2 20 4 2 18 3 3" xfId="41285"/>
    <cellStyle name="Normal 2 20 4 2 18 4" xfId="18771"/>
    <cellStyle name="Normal 2 20 4 2 18 4 2" xfId="45021"/>
    <cellStyle name="Normal 2 20 4 2 18 5" xfId="7645"/>
    <cellStyle name="Normal 2 20 4 2 18 5 2" xfId="33958"/>
    <cellStyle name="Normal 2 20 4 2 18 6" xfId="28021"/>
    <cellStyle name="Normal 2 20 4 2 19" xfId="571"/>
    <cellStyle name="Normal 2 20 4 2 19 2" xfId="11551"/>
    <cellStyle name="Normal 2 20 4 2 19 2 2" xfId="22615"/>
    <cellStyle name="Normal 2 20 4 2 19 2 2 2" xfId="48864"/>
    <cellStyle name="Normal 2 20 4 2 19 2 3" xfId="37801"/>
    <cellStyle name="Normal 2 20 4 2 19 3" xfId="15154"/>
    <cellStyle name="Normal 2 20 4 2 19 3 2" xfId="26218"/>
    <cellStyle name="Normal 2 20 4 2 19 3 2 2" xfId="52467"/>
    <cellStyle name="Normal 2 20 4 2 19 3 3" xfId="41404"/>
    <cellStyle name="Normal 2 20 4 2 19 4" xfId="18890"/>
    <cellStyle name="Normal 2 20 4 2 19 4 2" xfId="45140"/>
    <cellStyle name="Normal 2 20 4 2 19 5" xfId="7765"/>
    <cellStyle name="Normal 2 20 4 2 19 5 2" xfId="34077"/>
    <cellStyle name="Normal 2 20 4 2 19 6" xfId="28022"/>
    <cellStyle name="Normal 2 20 4 2 2" xfId="71"/>
    <cellStyle name="Normal 2 20 4 2 2 2" xfId="573"/>
    <cellStyle name="Normal 2 20 4 2 2 2 2" xfId="16380"/>
    <cellStyle name="Normal 2 20 4 2 2 2 2 2" xfId="27444"/>
    <cellStyle name="Normal 2 20 4 2 2 2 2 2 2" xfId="53693"/>
    <cellStyle name="Normal 2 20 4 2 2 2 2 3" xfId="42630"/>
    <cellStyle name="Normal 2 20 4 2 2 2 3" xfId="20116"/>
    <cellStyle name="Normal 2 20 4 2 2 2 3 2" xfId="46366"/>
    <cellStyle name="Normal 2 20 4 2 2 2 4" xfId="9043"/>
    <cellStyle name="Normal 2 20 4 2 2 2 4 2" xfId="35303"/>
    <cellStyle name="Normal 2 20 4 2 2 2 5" xfId="28024"/>
    <cellStyle name="Normal 2 20 4 2 2 3" xfId="572"/>
    <cellStyle name="Normal 2 20 4 2 2 3 2" xfId="20572"/>
    <cellStyle name="Normal 2 20 4 2 2 3 2 2" xfId="46821"/>
    <cellStyle name="Normal 2 20 4 2 2 3 3" xfId="9508"/>
    <cellStyle name="Normal 2 20 4 2 2 3 3 2" xfId="35758"/>
    <cellStyle name="Normal 2 20 4 2 2 3 4" xfId="28023"/>
    <cellStyle name="Normal 2 20 4 2 2 4" xfId="13111"/>
    <cellStyle name="Normal 2 20 4 2 2 4 2" xfId="24175"/>
    <cellStyle name="Normal 2 20 4 2 2 4 2 2" xfId="50424"/>
    <cellStyle name="Normal 2 20 4 2 2 4 3" xfId="39361"/>
    <cellStyle name="Normal 2 20 4 2 2 5" xfId="16847"/>
    <cellStyle name="Normal 2 20 4 2 2 5 2" xfId="43097"/>
    <cellStyle name="Normal 2 20 4 2 2 6" xfId="5705"/>
    <cellStyle name="Normal 2 20 4 2 2 6 2" xfId="32034"/>
    <cellStyle name="Normal 2 20 4 2 2 7" xfId="27576"/>
    <cellStyle name="Normal 2 20 4 2 20" xfId="574"/>
    <cellStyle name="Normal 2 20 4 2 20 2" xfId="11665"/>
    <cellStyle name="Normal 2 20 4 2 20 2 2" xfId="22729"/>
    <cellStyle name="Normal 2 20 4 2 20 2 2 2" xfId="48978"/>
    <cellStyle name="Normal 2 20 4 2 20 2 3" xfId="37915"/>
    <cellStyle name="Normal 2 20 4 2 20 3" xfId="15268"/>
    <cellStyle name="Normal 2 20 4 2 20 3 2" xfId="26332"/>
    <cellStyle name="Normal 2 20 4 2 20 3 2 2" xfId="52581"/>
    <cellStyle name="Normal 2 20 4 2 20 3 3" xfId="41518"/>
    <cellStyle name="Normal 2 20 4 2 20 4" xfId="19004"/>
    <cellStyle name="Normal 2 20 4 2 20 4 2" xfId="45254"/>
    <cellStyle name="Normal 2 20 4 2 20 5" xfId="7880"/>
    <cellStyle name="Normal 2 20 4 2 20 5 2" xfId="34191"/>
    <cellStyle name="Normal 2 20 4 2 20 6" xfId="28025"/>
    <cellStyle name="Normal 2 20 4 2 21" xfId="575"/>
    <cellStyle name="Normal 2 20 4 2 21 2" xfId="11779"/>
    <cellStyle name="Normal 2 20 4 2 21 2 2" xfId="22843"/>
    <cellStyle name="Normal 2 20 4 2 21 2 2 2" xfId="49092"/>
    <cellStyle name="Normal 2 20 4 2 21 2 3" xfId="38029"/>
    <cellStyle name="Normal 2 20 4 2 21 3" xfId="15382"/>
    <cellStyle name="Normal 2 20 4 2 21 3 2" xfId="26446"/>
    <cellStyle name="Normal 2 20 4 2 21 3 2 2" xfId="52695"/>
    <cellStyle name="Normal 2 20 4 2 21 3 3" xfId="41632"/>
    <cellStyle name="Normal 2 20 4 2 21 4" xfId="19118"/>
    <cellStyle name="Normal 2 20 4 2 21 4 2" xfId="45368"/>
    <cellStyle name="Normal 2 20 4 2 21 5" xfId="7995"/>
    <cellStyle name="Normal 2 20 4 2 21 5 2" xfId="34305"/>
    <cellStyle name="Normal 2 20 4 2 21 6" xfId="28026"/>
    <cellStyle name="Normal 2 20 4 2 22" xfId="576"/>
    <cellStyle name="Normal 2 20 4 2 22 2" xfId="11893"/>
    <cellStyle name="Normal 2 20 4 2 22 2 2" xfId="22957"/>
    <cellStyle name="Normal 2 20 4 2 22 2 2 2" xfId="49206"/>
    <cellStyle name="Normal 2 20 4 2 22 2 3" xfId="38143"/>
    <cellStyle name="Normal 2 20 4 2 22 3" xfId="15496"/>
    <cellStyle name="Normal 2 20 4 2 22 3 2" xfId="26560"/>
    <cellStyle name="Normal 2 20 4 2 22 3 2 2" xfId="52809"/>
    <cellStyle name="Normal 2 20 4 2 22 3 3" xfId="41746"/>
    <cellStyle name="Normal 2 20 4 2 22 4" xfId="19232"/>
    <cellStyle name="Normal 2 20 4 2 22 4 2" xfId="45482"/>
    <cellStyle name="Normal 2 20 4 2 22 5" xfId="8110"/>
    <cellStyle name="Normal 2 20 4 2 22 5 2" xfId="34419"/>
    <cellStyle name="Normal 2 20 4 2 22 6" xfId="28027"/>
    <cellStyle name="Normal 2 20 4 2 23" xfId="577"/>
    <cellStyle name="Normal 2 20 4 2 23 2" xfId="12007"/>
    <cellStyle name="Normal 2 20 4 2 23 2 2" xfId="23071"/>
    <cellStyle name="Normal 2 20 4 2 23 2 2 2" xfId="49320"/>
    <cellStyle name="Normal 2 20 4 2 23 2 3" xfId="38257"/>
    <cellStyle name="Normal 2 20 4 2 23 3" xfId="15610"/>
    <cellStyle name="Normal 2 20 4 2 23 3 2" xfId="26674"/>
    <cellStyle name="Normal 2 20 4 2 23 3 2 2" xfId="52923"/>
    <cellStyle name="Normal 2 20 4 2 23 3 3" xfId="41860"/>
    <cellStyle name="Normal 2 20 4 2 23 4" xfId="19346"/>
    <cellStyle name="Normal 2 20 4 2 23 4 2" xfId="45596"/>
    <cellStyle name="Normal 2 20 4 2 23 5" xfId="8225"/>
    <cellStyle name="Normal 2 20 4 2 23 5 2" xfId="34533"/>
    <cellStyle name="Normal 2 20 4 2 23 6" xfId="28028"/>
    <cellStyle name="Normal 2 20 4 2 24" xfId="578"/>
    <cellStyle name="Normal 2 20 4 2 24 2" xfId="12121"/>
    <cellStyle name="Normal 2 20 4 2 24 2 2" xfId="23185"/>
    <cellStyle name="Normal 2 20 4 2 24 2 2 2" xfId="49434"/>
    <cellStyle name="Normal 2 20 4 2 24 2 3" xfId="38371"/>
    <cellStyle name="Normal 2 20 4 2 24 3" xfId="15724"/>
    <cellStyle name="Normal 2 20 4 2 24 3 2" xfId="26788"/>
    <cellStyle name="Normal 2 20 4 2 24 3 2 2" xfId="53037"/>
    <cellStyle name="Normal 2 20 4 2 24 3 3" xfId="41974"/>
    <cellStyle name="Normal 2 20 4 2 24 4" xfId="19460"/>
    <cellStyle name="Normal 2 20 4 2 24 4 2" xfId="45710"/>
    <cellStyle name="Normal 2 20 4 2 24 5" xfId="8340"/>
    <cellStyle name="Normal 2 20 4 2 24 5 2" xfId="34647"/>
    <cellStyle name="Normal 2 20 4 2 24 6" xfId="28029"/>
    <cellStyle name="Normal 2 20 4 2 25" xfId="579"/>
    <cellStyle name="Normal 2 20 4 2 25 2" xfId="12238"/>
    <cellStyle name="Normal 2 20 4 2 25 2 2" xfId="23302"/>
    <cellStyle name="Normal 2 20 4 2 25 2 2 2" xfId="49551"/>
    <cellStyle name="Normal 2 20 4 2 25 2 3" xfId="38488"/>
    <cellStyle name="Normal 2 20 4 2 25 3" xfId="15841"/>
    <cellStyle name="Normal 2 20 4 2 25 3 2" xfId="26905"/>
    <cellStyle name="Normal 2 20 4 2 25 3 2 2" xfId="53154"/>
    <cellStyle name="Normal 2 20 4 2 25 3 3" xfId="42091"/>
    <cellStyle name="Normal 2 20 4 2 25 4" xfId="19577"/>
    <cellStyle name="Normal 2 20 4 2 25 4 2" xfId="45827"/>
    <cellStyle name="Normal 2 20 4 2 25 5" xfId="8458"/>
    <cellStyle name="Normal 2 20 4 2 25 5 2" xfId="34764"/>
    <cellStyle name="Normal 2 20 4 2 25 6" xfId="28030"/>
    <cellStyle name="Normal 2 20 4 2 26" xfId="580"/>
    <cellStyle name="Normal 2 20 4 2 26 2" xfId="12357"/>
    <cellStyle name="Normal 2 20 4 2 26 2 2" xfId="23421"/>
    <cellStyle name="Normal 2 20 4 2 26 2 2 2" xfId="49670"/>
    <cellStyle name="Normal 2 20 4 2 26 2 3" xfId="38607"/>
    <cellStyle name="Normal 2 20 4 2 26 3" xfId="15960"/>
    <cellStyle name="Normal 2 20 4 2 26 3 2" xfId="27024"/>
    <cellStyle name="Normal 2 20 4 2 26 3 2 2" xfId="53273"/>
    <cellStyle name="Normal 2 20 4 2 26 3 3" xfId="42210"/>
    <cellStyle name="Normal 2 20 4 2 26 4" xfId="19696"/>
    <cellStyle name="Normal 2 20 4 2 26 4 2" xfId="45946"/>
    <cellStyle name="Normal 2 20 4 2 26 5" xfId="8578"/>
    <cellStyle name="Normal 2 20 4 2 26 5 2" xfId="34883"/>
    <cellStyle name="Normal 2 20 4 2 26 6" xfId="28031"/>
    <cellStyle name="Normal 2 20 4 2 27" xfId="581"/>
    <cellStyle name="Normal 2 20 4 2 27 2" xfId="12488"/>
    <cellStyle name="Normal 2 20 4 2 27 2 2" xfId="23552"/>
    <cellStyle name="Normal 2 20 4 2 27 2 2 2" xfId="49801"/>
    <cellStyle name="Normal 2 20 4 2 27 2 3" xfId="38738"/>
    <cellStyle name="Normal 2 20 4 2 27 3" xfId="16091"/>
    <cellStyle name="Normal 2 20 4 2 27 3 2" xfId="27155"/>
    <cellStyle name="Normal 2 20 4 2 27 3 2 2" xfId="53404"/>
    <cellStyle name="Normal 2 20 4 2 27 3 3" xfId="42341"/>
    <cellStyle name="Normal 2 20 4 2 27 4" xfId="19827"/>
    <cellStyle name="Normal 2 20 4 2 27 4 2" xfId="46077"/>
    <cellStyle name="Normal 2 20 4 2 27 5" xfId="8710"/>
    <cellStyle name="Normal 2 20 4 2 27 5 2" xfId="35014"/>
    <cellStyle name="Normal 2 20 4 2 27 6" xfId="28032"/>
    <cellStyle name="Normal 2 20 4 2 28" xfId="582"/>
    <cellStyle name="Normal 2 20 4 2 28 2" xfId="12603"/>
    <cellStyle name="Normal 2 20 4 2 28 2 2" xfId="23667"/>
    <cellStyle name="Normal 2 20 4 2 28 2 2 2" xfId="49916"/>
    <cellStyle name="Normal 2 20 4 2 28 2 3" xfId="38853"/>
    <cellStyle name="Normal 2 20 4 2 28 3" xfId="16206"/>
    <cellStyle name="Normal 2 20 4 2 28 3 2" xfId="27270"/>
    <cellStyle name="Normal 2 20 4 2 28 3 2 2" xfId="53519"/>
    <cellStyle name="Normal 2 20 4 2 28 3 3" xfId="42456"/>
    <cellStyle name="Normal 2 20 4 2 28 4" xfId="19942"/>
    <cellStyle name="Normal 2 20 4 2 28 4 2" xfId="46192"/>
    <cellStyle name="Normal 2 20 4 2 28 5" xfId="8826"/>
    <cellStyle name="Normal 2 20 4 2 28 5 2" xfId="35129"/>
    <cellStyle name="Normal 2 20 4 2 28 6" xfId="28033"/>
    <cellStyle name="Normal 2 20 4 2 29" xfId="583"/>
    <cellStyle name="Normal 2 20 4 2 29 2" xfId="12717"/>
    <cellStyle name="Normal 2 20 4 2 29 2 2" xfId="23781"/>
    <cellStyle name="Normal 2 20 4 2 29 2 2 2" xfId="50030"/>
    <cellStyle name="Normal 2 20 4 2 29 2 3" xfId="38967"/>
    <cellStyle name="Normal 2 20 4 2 29 3" xfId="16320"/>
    <cellStyle name="Normal 2 20 4 2 29 3 2" xfId="27384"/>
    <cellStyle name="Normal 2 20 4 2 29 3 2 2" xfId="53633"/>
    <cellStyle name="Normal 2 20 4 2 29 3 3" xfId="42570"/>
    <cellStyle name="Normal 2 20 4 2 29 4" xfId="20056"/>
    <cellStyle name="Normal 2 20 4 2 29 4 2" xfId="46306"/>
    <cellStyle name="Normal 2 20 4 2 29 5" xfId="8941"/>
    <cellStyle name="Normal 2 20 4 2 29 5 2" xfId="35243"/>
    <cellStyle name="Normal 2 20 4 2 29 6" xfId="28034"/>
    <cellStyle name="Normal 2 20 4 2 3" xfId="584"/>
    <cellStyle name="Normal 2 20 4 2 3 2" xfId="9627"/>
    <cellStyle name="Normal 2 20 4 2 3 2 2" xfId="20691"/>
    <cellStyle name="Normal 2 20 4 2 3 2 2 2" xfId="46940"/>
    <cellStyle name="Normal 2 20 4 2 3 2 3" xfId="35877"/>
    <cellStyle name="Normal 2 20 4 2 3 3" xfId="13230"/>
    <cellStyle name="Normal 2 20 4 2 3 3 2" xfId="24294"/>
    <cellStyle name="Normal 2 20 4 2 3 3 2 2" xfId="50543"/>
    <cellStyle name="Normal 2 20 4 2 3 3 3" xfId="39480"/>
    <cellStyle name="Normal 2 20 4 2 3 4" xfId="16966"/>
    <cellStyle name="Normal 2 20 4 2 3 4 2" xfId="43216"/>
    <cellStyle name="Normal 2 20 4 2 3 5" xfId="5825"/>
    <cellStyle name="Normal 2 20 4 2 3 5 2" xfId="32153"/>
    <cellStyle name="Normal 2 20 4 2 3 6" xfId="28035"/>
    <cellStyle name="Normal 2 20 4 2 30" xfId="585"/>
    <cellStyle name="Normal 2 20 4 2 30 2" xfId="9355"/>
    <cellStyle name="Normal 2 20 4 2 30 2 2" xfId="20419"/>
    <cellStyle name="Normal 2 20 4 2 30 2 2 2" xfId="46668"/>
    <cellStyle name="Normal 2 20 4 2 30 2 3" xfId="35605"/>
    <cellStyle name="Normal 2 20 4 2 30 3" xfId="12958"/>
    <cellStyle name="Normal 2 20 4 2 30 3 2" xfId="24022"/>
    <cellStyle name="Normal 2 20 4 2 30 3 2 2" xfId="50271"/>
    <cellStyle name="Normal 2 20 4 2 30 3 3" xfId="39208"/>
    <cellStyle name="Normal 2 20 4 2 30 4" xfId="16694"/>
    <cellStyle name="Normal 2 20 4 2 30 4 2" xfId="42944"/>
    <cellStyle name="Normal 2 20 4 2 30 5" xfId="5550"/>
    <cellStyle name="Normal 2 20 4 2 30 5 2" xfId="31881"/>
    <cellStyle name="Normal 2 20 4 2 30 6" xfId="28036"/>
    <cellStyle name="Normal 2 20 4 2 31" xfId="586"/>
    <cellStyle name="Normal 2 20 4 2 31 2" xfId="20299"/>
    <cellStyle name="Normal 2 20 4 2 31 2 2" xfId="46548"/>
    <cellStyle name="Normal 2 20 4 2 31 3" xfId="9235"/>
    <cellStyle name="Normal 2 20 4 2 31 3 2" xfId="35485"/>
    <cellStyle name="Normal 2 20 4 2 31 4" xfId="28037"/>
    <cellStyle name="Normal 2 20 4 2 32" xfId="587"/>
    <cellStyle name="Normal 2 20 4 2 32 2" xfId="23902"/>
    <cellStyle name="Normal 2 20 4 2 32 2 2" xfId="50151"/>
    <cellStyle name="Normal 2 20 4 2 32 3" xfId="12838"/>
    <cellStyle name="Normal 2 20 4 2 32 3 2" xfId="39088"/>
    <cellStyle name="Normal 2 20 4 2 32 4" xfId="28038"/>
    <cellStyle name="Normal 2 20 4 2 33" xfId="588"/>
    <cellStyle name="Normal 2 20 4 2 33 2" xfId="16574"/>
    <cellStyle name="Normal 2 20 4 2 33 2 2" xfId="42824"/>
    <cellStyle name="Normal 2 20 4 2 33 3" xfId="28039"/>
    <cellStyle name="Normal 2 20 4 2 34" xfId="589"/>
    <cellStyle name="Normal 2 20 4 2 34 2" xfId="28040"/>
    <cellStyle name="Normal 2 20 4 2 35" xfId="590"/>
    <cellStyle name="Normal 2 20 4 2 35 2" xfId="28041"/>
    <cellStyle name="Normal 2 20 4 2 36" xfId="591"/>
    <cellStyle name="Normal 2 20 4 2 36 2" xfId="28042"/>
    <cellStyle name="Normal 2 20 4 2 37" xfId="592"/>
    <cellStyle name="Normal 2 20 4 2 37 2" xfId="28043"/>
    <cellStyle name="Normal 2 20 4 2 38" xfId="593"/>
    <cellStyle name="Normal 2 20 4 2 38 2" xfId="28044"/>
    <cellStyle name="Normal 2 20 4 2 39" xfId="594"/>
    <cellStyle name="Normal 2 20 4 2 39 2" xfId="28045"/>
    <cellStyle name="Normal 2 20 4 2 4" xfId="595"/>
    <cellStyle name="Normal 2 20 4 2 4 2" xfId="9743"/>
    <cellStyle name="Normal 2 20 4 2 4 2 2" xfId="20807"/>
    <cellStyle name="Normal 2 20 4 2 4 2 2 2" xfId="47056"/>
    <cellStyle name="Normal 2 20 4 2 4 2 3" xfId="35993"/>
    <cellStyle name="Normal 2 20 4 2 4 3" xfId="13346"/>
    <cellStyle name="Normal 2 20 4 2 4 3 2" xfId="24410"/>
    <cellStyle name="Normal 2 20 4 2 4 3 2 2" xfId="50659"/>
    <cellStyle name="Normal 2 20 4 2 4 3 3" xfId="39596"/>
    <cellStyle name="Normal 2 20 4 2 4 4" xfId="17082"/>
    <cellStyle name="Normal 2 20 4 2 4 4 2" xfId="43332"/>
    <cellStyle name="Normal 2 20 4 2 4 5" xfId="5942"/>
    <cellStyle name="Normal 2 20 4 2 4 5 2" xfId="32269"/>
    <cellStyle name="Normal 2 20 4 2 4 6" xfId="28046"/>
    <cellStyle name="Normal 2 20 4 2 40" xfId="596"/>
    <cellStyle name="Normal 2 20 4 2 40 2" xfId="28047"/>
    <cellStyle name="Normal 2 20 4 2 41" xfId="561"/>
    <cellStyle name="Normal 2 20 4 2 41 2" xfId="28012"/>
    <cellStyle name="Normal 2 20 4 2 42" xfId="5429"/>
    <cellStyle name="Normal 2 20 4 2 42 2" xfId="31761"/>
    <cellStyle name="Normal 2 20 4 2 43" xfId="27575"/>
    <cellStyle name="Normal 2 20 4 2 5" xfId="597"/>
    <cellStyle name="Normal 2 20 4 2 5 2" xfId="9858"/>
    <cellStyle name="Normal 2 20 4 2 5 2 2" xfId="20922"/>
    <cellStyle name="Normal 2 20 4 2 5 2 2 2" xfId="47171"/>
    <cellStyle name="Normal 2 20 4 2 5 2 3" xfId="36108"/>
    <cellStyle name="Normal 2 20 4 2 5 3" xfId="13461"/>
    <cellStyle name="Normal 2 20 4 2 5 3 2" xfId="24525"/>
    <cellStyle name="Normal 2 20 4 2 5 3 2 2" xfId="50774"/>
    <cellStyle name="Normal 2 20 4 2 5 3 3" xfId="39711"/>
    <cellStyle name="Normal 2 20 4 2 5 4" xfId="17197"/>
    <cellStyle name="Normal 2 20 4 2 5 4 2" xfId="43447"/>
    <cellStyle name="Normal 2 20 4 2 5 5" xfId="6058"/>
    <cellStyle name="Normal 2 20 4 2 5 5 2" xfId="32384"/>
    <cellStyle name="Normal 2 20 4 2 5 6" xfId="28048"/>
    <cellStyle name="Normal 2 20 4 2 6" xfId="598"/>
    <cellStyle name="Normal 2 20 4 2 6 2" xfId="9973"/>
    <cellStyle name="Normal 2 20 4 2 6 2 2" xfId="21037"/>
    <cellStyle name="Normal 2 20 4 2 6 2 2 2" xfId="47286"/>
    <cellStyle name="Normal 2 20 4 2 6 2 3" xfId="36223"/>
    <cellStyle name="Normal 2 20 4 2 6 3" xfId="13576"/>
    <cellStyle name="Normal 2 20 4 2 6 3 2" xfId="24640"/>
    <cellStyle name="Normal 2 20 4 2 6 3 2 2" xfId="50889"/>
    <cellStyle name="Normal 2 20 4 2 6 3 3" xfId="39826"/>
    <cellStyle name="Normal 2 20 4 2 6 4" xfId="17312"/>
    <cellStyle name="Normal 2 20 4 2 6 4 2" xfId="43562"/>
    <cellStyle name="Normal 2 20 4 2 6 5" xfId="6174"/>
    <cellStyle name="Normal 2 20 4 2 6 5 2" xfId="32499"/>
    <cellStyle name="Normal 2 20 4 2 6 6" xfId="28049"/>
    <cellStyle name="Normal 2 20 4 2 7" xfId="599"/>
    <cellStyle name="Normal 2 20 4 2 7 2" xfId="10087"/>
    <cellStyle name="Normal 2 20 4 2 7 2 2" xfId="21151"/>
    <cellStyle name="Normal 2 20 4 2 7 2 2 2" xfId="47400"/>
    <cellStyle name="Normal 2 20 4 2 7 2 3" xfId="36337"/>
    <cellStyle name="Normal 2 20 4 2 7 3" xfId="13690"/>
    <cellStyle name="Normal 2 20 4 2 7 3 2" xfId="24754"/>
    <cellStyle name="Normal 2 20 4 2 7 3 2 2" xfId="51003"/>
    <cellStyle name="Normal 2 20 4 2 7 3 3" xfId="39940"/>
    <cellStyle name="Normal 2 20 4 2 7 4" xfId="17426"/>
    <cellStyle name="Normal 2 20 4 2 7 4 2" xfId="43676"/>
    <cellStyle name="Normal 2 20 4 2 7 5" xfId="6289"/>
    <cellStyle name="Normal 2 20 4 2 7 5 2" xfId="32613"/>
    <cellStyle name="Normal 2 20 4 2 7 6" xfId="28050"/>
    <cellStyle name="Normal 2 20 4 2 8" xfId="600"/>
    <cellStyle name="Normal 2 20 4 2 8 2" xfId="10201"/>
    <cellStyle name="Normal 2 20 4 2 8 2 2" xfId="21265"/>
    <cellStyle name="Normal 2 20 4 2 8 2 2 2" xfId="47514"/>
    <cellStyle name="Normal 2 20 4 2 8 2 3" xfId="36451"/>
    <cellStyle name="Normal 2 20 4 2 8 3" xfId="13804"/>
    <cellStyle name="Normal 2 20 4 2 8 3 2" xfId="24868"/>
    <cellStyle name="Normal 2 20 4 2 8 3 2 2" xfId="51117"/>
    <cellStyle name="Normal 2 20 4 2 8 3 3" xfId="40054"/>
    <cellStyle name="Normal 2 20 4 2 8 4" xfId="17540"/>
    <cellStyle name="Normal 2 20 4 2 8 4 2" xfId="43790"/>
    <cellStyle name="Normal 2 20 4 2 8 5" xfId="6404"/>
    <cellStyle name="Normal 2 20 4 2 8 5 2" xfId="32727"/>
    <cellStyle name="Normal 2 20 4 2 8 6" xfId="28051"/>
    <cellStyle name="Normal 2 20 4 2 9" xfId="601"/>
    <cellStyle name="Normal 2 20 4 2 9 2" xfId="10315"/>
    <cellStyle name="Normal 2 20 4 2 9 2 2" xfId="21379"/>
    <cellStyle name="Normal 2 20 4 2 9 2 2 2" xfId="47628"/>
    <cellStyle name="Normal 2 20 4 2 9 2 3" xfId="36565"/>
    <cellStyle name="Normal 2 20 4 2 9 3" xfId="13918"/>
    <cellStyle name="Normal 2 20 4 2 9 3 2" xfId="24982"/>
    <cellStyle name="Normal 2 20 4 2 9 3 2 2" xfId="51231"/>
    <cellStyle name="Normal 2 20 4 2 9 3 3" xfId="40168"/>
    <cellStyle name="Normal 2 20 4 2 9 4" xfId="17654"/>
    <cellStyle name="Normal 2 20 4 2 9 4 2" xfId="43904"/>
    <cellStyle name="Normal 2 20 4 2 9 5" xfId="6519"/>
    <cellStyle name="Normal 2 20 4 2 9 5 2" xfId="32841"/>
    <cellStyle name="Normal 2 20 4 2 9 6" xfId="28052"/>
    <cellStyle name="Normal 2 20 4 20" xfId="602"/>
    <cellStyle name="Normal 2 20 4 20 2" xfId="11524"/>
    <cellStyle name="Normal 2 20 4 20 2 2" xfId="22588"/>
    <cellStyle name="Normal 2 20 4 20 2 2 2" xfId="48837"/>
    <cellStyle name="Normal 2 20 4 20 2 3" xfId="37774"/>
    <cellStyle name="Normal 2 20 4 20 3" xfId="15127"/>
    <cellStyle name="Normal 2 20 4 20 3 2" xfId="26191"/>
    <cellStyle name="Normal 2 20 4 20 3 2 2" xfId="52440"/>
    <cellStyle name="Normal 2 20 4 20 3 3" xfId="41377"/>
    <cellStyle name="Normal 2 20 4 20 4" xfId="18863"/>
    <cellStyle name="Normal 2 20 4 20 4 2" xfId="45113"/>
    <cellStyle name="Normal 2 20 4 20 5" xfId="7738"/>
    <cellStyle name="Normal 2 20 4 20 5 2" xfId="34050"/>
    <cellStyle name="Normal 2 20 4 20 6" xfId="28053"/>
    <cellStyle name="Normal 2 20 4 21" xfId="603"/>
    <cellStyle name="Normal 2 20 4 21 2" xfId="11638"/>
    <cellStyle name="Normal 2 20 4 21 2 2" xfId="22702"/>
    <cellStyle name="Normal 2 20 4 21 2 2 2" xfId="48951"/>
    <cellStyle name="Normal 2 20 4 21 2 3" xfId="37888"/>
    <cellStyle name="Normal 2 20 4 21 3" xfId="15241"/>
    <cellStyle name="Normal 2 20 4 21 3 2" xfId="26305"/>
    <cellStyle name="Normal 2 20 4 21 3 2 2" xfId="52554"/>
    <cellStyle name="Normal 2 20 4 21 3 3" xfId="41491"/>
    <cellStyle name="Normal 2 20 4 21 4" xfId="18977"/>
    <cellStyle name="Normal 2 20 4 21 4 2" xfId="45227"/>
    <cellStyle name="Normal 2 20 4 21 5" xfId="7853"/>
    <cellStyle name="Normal 2 20 4 21 5 2" xfId="34164"/>
    <cellStyle name="Normal 2 20 4 21 6" xfId="28054"/>
    <cellStyle name="Normal 2 20 4 22" xfId="604"/>
    <cellStyle name="Normal 2 20 4 22 2" xfId="11752"/>
    <cellStyle name="Normal 2 20 4 22 2 2" xfId="22816"/>
    <cellStyle name="Normal 2 20 4 22 2 2 2" xfId="49065"/>
    <cellStyle name="Normal 2 20 4 22 2 3" xfId="38002"/>
    <cellStyle name="Normal 2 20 4 22 3" xfId="15355"/>
    <cellStyle name="Normal 2 20 4 22 3 2" xfId="26419"/>
    <cellStyle name="Normal 2 20 4 22 3 2 2" xfId="52668"/>
    <cellStyle name="Normal 2 20 4 22 3 3" xfId="41605"/>
    <cellStyle name="Normal 2 20 4 22 4" xfId="19091"/>
    <cellStyle name="Normal 2 20 4 22 4 2" xfId="45341"/>
    <cellStyle name="Normal 2 20 4 22 5" xfId="7968"/>
    <cellStyle name="Normal 2 20 4 22 5 2" xfId="34278"/>
    <cellStyle name="Normal 2 20 4 22 6" xfId="28055"/>
    <cellStyle name="Normal 2 20 4 23" xfId="605"/>
    <cellStyle name="Normal 2 20 4 23 2" xfId="11866"/>
    <cellStyle name="Normal 2 20 4 23 2 2" xfId="22930"/>
    <cellStyle name="Normal 2 20 4 23 2 2 2" xfId="49179"/>
    <cellStyle name="Normal 2 20 4 23 2 3" xfId="38116"/>
    <cellStyle name="Normal 2 20 4 23 3" xfId="15469"/>
    <cellStyle name="Normal 2 20 4 23 3 2" xfId="26533"/>
    <cellStyle name="Normal 2 20 4 23 3 2 2" xfId="52782"/>
    <cellStyle name="Normal 2 20 4 23 3 3" xfId="41719"/>
    <cellStyle name="Normal 2 20 4 23 4" xfId="19205"/>
    <cellStyle name="Normal 2 20 4 23 4 2" xfId="45455"/>
    <cellStyle name="Normal 2 20 4 23 5" xfId="8083"/>
    <cellStyle name="Normal 2 20 4 23 5 2" xfId="34392"/>
    <cellStyle name="Normal 2 20 4 23 6" xfId="28056"/>
    <cellStyle name="Normal 2 20 4 24" xfId="606"/>
    <cellStyle name="Normal 2 20 4 24 2" xfId="11980"/>
    <cellStyle name="Normal 2 20 4 24 2 2" xfId="23044"/>
    <cellStyle name="Normal 2 20 4 24 2 2 2" xfId="49293"/>
    <cellStyle name="Normal 2 20 4 24 2 3" xfId="38230"/>
    <cellStyle name="Normal 2 20 4 24 3" xfId="15583"/>
    <cellStyle name="Normal 2 20 4 24 3 2" xfId="26647"/>
    <cellStyle name="Normal 2 20 4 24 3 2 2" xfId="52896"/>
    <cellStyle name="Normal 2 20 4 24 3 3" xfId="41833"/>
    <cellStyle name="Normal 2 20 4 24 4" xfId="19319"/>
    <cellStyle name="Normal 2 20 4 24 4 2" xfId="45569"/>
    <cellStyle name="Normal 2 20 4 24 5" xfId="8198"/>
    <cellStyle name="Normal 2 20 4 24 5 2" xfId="34506"/>
    <cellStyle name="Normal 2 20 4 24 6" xfId="28057"/>
    <cellStyle name="Normal 2 20 4 25" xfId="607"/>
    <cellStyle name="Normal 2 20 4 25 2" xfId="12094"/>
    <cellStyle name="Normal 2 20 4 25 2 2" xfId="23158"/>
    <cellStyle name="Normal 2 20 4 25 2 2 2" xfId="49407"/>
    <cellStyle name="Normal 2 20 4 25 2 3" xfId="38344"/>
    <cellStyle name="Normal 2 20 4 25 3" xfId="15697"/>
    <cellStyle name="Normal 2 20 4 25 3 2" xfId="26761"/>
    <cellStyle name="Normal 2 20 4 25 3 2 2" xfId="53010"/>
    <cellStyle name="Normal 2 20 4 25 3 3" xfId="41947"/>
    <cellStyle name="Normal 2 20 4 25 4" xfId="19433"/>
    <cellStyle name="Normal 2 20 4 25 4 2" xfId="45683"/>
    <cellStyle name="Normal 2 20 4 25 5" xfId="8313"/>
    <cellStyle name="Normal 2 20 4 25 5 2" xfId="34620"/>
    <cellStyle name="Normal 2 20 4 25 6" xfId="28058"/>
    <cellStyle name="Normal 2 20 4 26" xfId="608"/>
    <cellStyle name="Normal 2 20 4 26 2" xfId="12211"/>
    <cellStyle name="Normal 2 20 4 26 2 2" xfId="23275"/>
    <cellStyle name="Normal 2 20 4 26 2 2 2" xfId="49524"/>
    <cellStyle name="Normal 2 20 4 26 2 3" xfId="38461"/>
    <cellStyle name="Normal 2 20 4 26 3" xfId="15814"/>
    <cellStyle name="Normal 2 20 4 26 3 2" xfId="26878"/>
    <cellStyle name="Normal 2 20 4 26 3 2 2" xfId="53127"/>
    <cellStyle name="Normal 2 20 4 26 3 3" xfId="42064"/>
    <cellStyle name="Normal 2 20 4 26 4" xfId="19550"/>
    <cellStyle name="Normal 2 20 4 26 4 2" xfId="45800"/>
    <cellStyle name="Normal 2 20 4 26 5" xfId="8431"/>
    <cellStyle name="Normal 2 20 4 26 5 2" xfId="34737"/>
    <cellStyle name="Normal 2 20 4 26 6" xfId="28059"/>
    <cellStyle name="Normal 2 20 4 27" xfId="609"/>
    <cellStyle name="Normal 2 20 4 27 2" xfId="12330"/>
    <cellStyle name="Normal 2 20 4 27 2 2" xfId="23394"/>
    <cellStyle name="Normal 2 20 4 27 2 2 2" xfId="49643"/>
    <cellStyle name="Normal 2 20 4 27 2 3" xfId="38580"/>
    <cellStyle name="Normal 2 20 4 27 3" xfId="15933"/>
    <cellStyle name="Normal 2 20 4 27 3 2" xfId="26997"/>
    <cellStyle name="Normal 2 20 4 27 3 2 2" xfId="53246"/>
    <cellStyle name="Normal 2 20 4 27 3 3" xfId="42183"/>
    <cellStyle name="Normal 2 20 4 27 4" xfId="19669"/>
    <cellStyle name="Normal 2 20 4 27 4 2" xfId="45919"/>
    <cellStyle name="Normal 2 20 4 27 5" xfId="8551"/>
    <cellStyle name="Normal 2 20 4 27 5 2" xfId="34856"/>
    <cellStyle name="Normal 2 20 4 27 6" xfId="28060"/>
    <cellStyle name="Normal 2 20 4 28" xfId="610"/>
    <cellStyle name="Normal 2 20 4 28 2" xfId="12461"/>
    <cellStyle name="Normal 2 20 4 28 2 2" xfId="23525"/>
    <cellStyle name="Normal 2 20 4 28 2 2 2" xfId="49774"/>
    <cellStyle name="Normal 2 20 4 28 2 3" xfId="38711"/>
    <cellStyle name="Normal 2 20 4 28 3" xfId="16064"/>
    <cellStyle name="Normal 2 20 4 28 3 2" xfId="27128"/>
    <cellStyle name="Normal 2 20 4 28 3 2 2" xfId="53377"/>
    <cellStyle name="Normal 2 20 4 28 3 3" xfId="42314"/>
    <cellStyle name="Normal 2 20 4 28 4" xfId="19800"/>
    <cellStyle name="Normal 2 20 4 28 4 2" xfId="46050"/>
    <cellStyle name="Normal 2 20 4 28 5" xfId="8683"/>
    <cellStyle name="Normal 2 20 4 28 5 2" xfId="34987"/>
    <cellStyle name="Normal 2 20 4 28 6" xfId="28061"/>
    <cellStyle name="Normal 2 20 4 29" xfId="611"/>
    <cellStyle name="Normal 2 20 4 29 2" xfId="12576"/>
    <cellStyle name="Normal 2 20 4 29 2 2" xfId="23640"/>
    <cellStyle name="Normal 2 20 4 29 2 2 2" xfId="49889"/>
    <cellStyle name="Normal 2 20 4 29 2 3" xfId="38826"/>
    <cellStyle name="Normal 2 20 4 29 3" xfId="16179"/>
    <cellStyle name="Normal 2 20 4 29 3 2" xfId="27243"/>
    <cellStyle name="Normal 2 20 4 29 3 2 2" xfId="53492"/>
    <cellStyle name="Normal 2 20 4 29 3 3" xfId="42429"/>
    <cellStyle name="Normal 2 20 4 29 4" xfId="19915"/>
    <cellStyle name="Normal 2 20 4 29 4 2" xfId="46165"/>
    <cellStyle name="Normal 2 20 4 29 5" xfId="8799"/>
    <cellStyle name="Normal 2 20 4 29 5 2" xfId="35102"/>
    <cellStyle name="Normal 2 20 4 29 6" xfId="28062"/>
    <cellStyle name="Normal 2 20 4 3" xfId="72"/>
    <cellStyle name="Normal 2 20 4 3 2" xfId="613"/>
    <cellStyle name="Normal 2 20 4 3 2 2" xfId="16381"/>
    <cellStyle name="Normal 2 20 4 3 2 2 2" xfId="27445"/>
    <cellStyle name="Normal 2 20 4 3 2 2 2 2" xfId="53694"/>
    <cellStyle name="Normal 2 20 4 3 2 2 3" xfId="42631"/>
    <cellStyle name="Normal 2 20 4 3 2 3" xfId="20117"/>
    <cellStyle name="Normal 2 20 4 3 2 3 2" xfId="46367"/>
    <cellStyle name="Normal 2 20 4 3 2 4" xfId="9044"/>
    <cellStyle name="Normal 2 20 4 3 2 4 2" xfId="35304"/>
    <cellStyle name="Normal 2 20 4 3 2 5" xfId="28064"/>
    <cellStyle name="Normal 2 20 4 3 3" xfId="612"/>
    <cellStyle name="Normal 2 20 4 3 3 2" xfId="20512"/>
    <cellStyle name="Normal 2 20 4 3 3 2 2" xfId="46761"/>
    <cellStyle name="Normal 2 20 4 3 3 3" xfId="9448"/>
    <cellStyle name="Normal 2 20 4 3 3 3 2" xfId="35698"/>
    <cellStyle name="Normal 2 20 4 3 3 4" xfId="28063"/>
    <cellStyle name="Normal 2 20 4 3 4" xfId="13051"/>
    <cellStyle name="Normal 2 20 4 3 4 2" xfId="24115"/>
    <cellStyle name="Normal 2 20 4 3 4 2 2" xfId="50364"/>
    <cellStyle name="Normal 2 20 4 3 4 3" xfId="39301"/>
    <cellStyle name="Normal 2 20 4 3 5" xfId="16787"/>
    <cellStyle name="Normal 2 20 4 3 5 2" xfId="43037"/>
    <cellStyle name="Normal 2 20 4 3 6" xfId="5644"/>
    <cellStyle name="Normal 2 20 4 3 6 2" xfId="31974"/>
    <cellStyle name="Normal 2 20 4 3 7" xfId="27577"/>
    <cellStyle name="Normal 2 20 4 30" xfId="614"/>
    <cellStyle name="Normal 2 20 4 30 2" xfId="12690"/>
    <cellStyle name="Normal 2 20 4 30 2 2" xfId="23754"/>
    <cellStyle name="Normal 2 20 4 30 2 2 2" xfId="50003"/>
    <cellStyle name="Normal 2 20 4 30 2 3" xfId="38940"/>
    <cellStyle name="Normal 2 20 4 30 3" xfId="16293"/>
    <cellStyle name="Normal 2 20 4 30 3 2" xfId="27357"/>
    <cellStyle name="Normal 2 20 4 30 3 2 2" xfId="53606"/>
    <cellStyle name="Normal 2 20 4 30 3 3" xfId="42543"/>
    <cellStyle name="Normal 2 20 4 30 4" xfId="20029"/>
    <cellStyle name="Normal 2 20 4 30 4 2" xfId="46279"/>
    <cellStyle name="Normal 2 20 4 30 5" xfId="8914"/>
    <cellStyle name="Normal 2 20 4 30 5 2" xfId="35216"/>
    <cellStyle name="Normal 2 20 4 30 6" xfId="28065"/>
    <cellStyle name="Normal 2 20 4 31" xfId="615"/>
    <cellStyle name="Normal 2 20 4 31 2" xfId="9328"/>
    <cellStyle name="Normal 2 20 4 31 2 2" xfId="20392"/>
    <cellStyle name="Normal 2 20 4 31 2 2 2" xfId="46641"/>
    <cellStyle name="Normal 2 20 4 31 2 3" xfId="35578"/>
    <cellStyle name="Normal 2 20 4 31 3" xfId="12931"/>
    <cellStyle name="Normal 2 20 4 31 3 2" xfId="23995"/>
    <cellStyle name="Normal 2 20 4 31 3 2 2" xfId="50244"/>
    <cellStyle name="Normal 2 20 4 31 3 3" xfId="39181"/>
    <cellStyle name="Normal 2 20 4 31 4" xfId="16667"/>
    <cellStyle name="Normal 2 20 4 31 4 2" xfId="42917"/>
    <cellStyle name="Normal 2 20 4 31 5" xfId="5523"/>
    <cellStyle name="Normal 2 20 4 31 5 2" xfId="31854"/>
    <cellStyle name="Normal 2 20 4 31 6" xfId="28066"/>
    <cellStyle name="Normal 2 20 4 32" xfId="616"/>
    <cellStyle name="Normal 2 20 4 32 2" xfId="20272"/>
    <cellStyle name="Normal 2 20 4 32 2 2" xfId="46521"/>
    <cellStyle name="Normal 2 20 4 32 3" xfId="9208"/>
    <cellStyle name="Normal 2 20 4 32 3 2" xfId="35458"/>
    <cellStyle name="Normal 2 20 4 32 4" xfId="28067"/>
    <cellStyle name="Normal 2 20 4 33" xfId="617"/>
    <cellStyle name="Normal 2 20 4 33 2" xfId="23875"/>
    <cellStyle name="Normal 2 20 4 33 2 2" xfId="50124"/>
    <cellStyle name="Normal 2 20 4 33 3" xfId="12811"/>
    <cellStyle name="Normal 2 20 4 33 3 2" xfId="39061"/>
    <cellStyle name="Normal 2 20 4 33 4" xfId="28068"/>
    <cellStyle name="Normal 2 20 4 34" xfId="618"/>
    <cellStyle name="Normal 2 20 4 34 2" xfId="16547"/>
    <cellStyle name="Normal 2 20 4 34 2 2" xfId="42797"/>
    <cellStyle name="Normal 2 20 4 34 3" xfId="28069"/>
    <cellStyle name="Normal 2 20 4 35" xfId="619"/>
    <cellStyle name="Normal 2 20 4 35 2" xfId="28070"/>
    <cellStyle name="Normal 2 20 4 36" xfId="620"/>
    <cellStyle name="Normal 2 20 4 36 2" xfId="28071"/>
    <cellStyle name="Normal 2 20 4 37" xfId="621"/>
    <cellStyle name="Normal 2 20 4 37 2" xfId="28072"/>
    <cellStyle name="Normal 2 20 4 38" xfId="622"/>
    <cellStyle name="Normal 2 20 4 38 2" xfId="28073"/>
    <cellStyle name="Normal 2 20 4 39" xfId="623"/>
    <cellStyle name="Normal 2 20 4 39 2" xfId="28074"/>
    <cellStyle name="Normal 2 20 4 4" xfId="624"/>
    <cellStyle name="Normal 2 20 4 4 2" xfId="9600"/>
    <cellStyle name="Normal 2 20 4 4 2 2" xfId="20664"/>
    <cellStyle name="Normal 2 20 4 4 2 2 2" xfId="46913"/>
    <cellStyle name="Normal 2 20 4 4 2 3" xfId="35850"/>
    <cellStyle name="Normal 2 20 4 4 3" xfId="13203"/>
    <cellStyle name="Normal 2 20 4 4 3 2" xfId="24267"/>
    <cellStyle name="Normal 2 20 4 4 3 2 2" xfId="50516"/>
    <cellStyle name="Normal 2 20 4 4 3 3" xfId="39453"/>
    <cellStyle name="Normal 2 20 4 4 4" xfId="16939"/>
    <cellStyle name="Normal 2 20 4 4 4 2" xfId="43189"/>
    <cellStyle name="Normal 2 20 4 4 5" xfId="5798"/>
    <cellStyle name="Normal 2 20 4 4 5 2" xfId="32126"/>
    <cellStyle name="Normal 2 20 4 4 6" xfId="28075"/>
    <cellStyle name="Normal 2 20 4 40" xfId="625"/>
    <cellStyle name="Normal 2 20 4 40 2" xfId="28076"/>
    <cellStyle name="Normal 2 20 4 41" xfId="626"/>
    <cellStyle name="Normal 2 20 4 41 2" xfId="28077"/>
    <cellStyle name="Normal 2 20 4 42" xfId="550"/>
    <cellStyle name="Normal 2 20 4 42 2" xfId="28001"/>
    <cellStyle name="Normal 2 20 4 43" xfId="5402"/>
    <cellStyle name="Normal 2 20 4 43 2" xfId="31734"/>
    <cellStyle name="Normal 2 20 4 44" xfId="27574"/>
    <cellStyle name="Normal 2 20 4 5" xfId="627"/>
    <cellStyle name="Normal 2 20 4 5 2" xfId="9716"/>
    <cellStyle name="Normal 2 20 4 5 2 2" xfId="20780"/>
    <cellStyle name="Normal 2 20 4 5 2 2 2" xfId="47029"/>
    <cellStyle name="Normal 2 20 4 5 2 3" xfId="35966"/>
    <cellStyle name="Normal 2 20 4 5 3" xfId="13319"/>
    <cellStyle name="Normal 2 20 4 5 3 2" xfId="24383"/>
    <cellStyle name="Normal 2 20 4 5 3 2 2" xfId="50632"/>
    <cellStyle name="Normal 2 20 4 5 3 3" xfId="39569"/>
    <cellStyle name="Normal 2 20 4 5 4" xfId="17055"/>
    <cellStyle name="Normal 2 20 4 5 4 2" xfId="43305"/>
    <cellStyle name="Normal 2 20 4 5 5" xfId="5915"/>
    <cellStyle name="Normal 2 20 4 5 5 2" xfId="32242"/>
    <cellStyle name="Normal 2 20 4 5 6" xfId="28078"/>
    <cellStyle name="Normal 2 20 4 6" xfId="628"/>
    <cellStyle name="Normal 2 20 4 6 2" xfId="9831"/>
    <cellStyle name="Normal 2 20 4 6 2 2" xfId="20895"/>
    <cellStyle name="Normal 2 20 4 6 2 2 2" xfId="47144"/>
    <cellStyle name="Normal 2 20 4 6 2 3" xfId="36081"/>
    <cellStyle name="Normal 2 20 4 6 3" xfId="13434"/>
    <cellStyle name="Normal 2 20 4 6 3 2" xfId="24498"/>
    <cellStyle name="Normal 2 20 4 6 3 2 2" xfId="50747"/>
    <cellStyle name="Normal 2 20 4 6 3 3" xfId="39684"/>
    <cellStyle name="Normal 2 20 4 6 4" xfId="17170"/>
    <cellStyle name="Normal 2 20 4 6 4 2" xfId="43420"/>
    <cellStyle name="Normal 2 20 4 6 5" xfId="6031"/>
    <cellStyle name="Normal 2 20 4 6 5 2" xfId="32357"/>
    <cellStyle name="Normal 2 20 4 6 6" xfId="28079"/>
    <cellStyle name="Normal 2 20 4 7" xfId="629"/>
    <cellStyle name="Normal 2 20 4 7 2" xfId="9946"/>
    <cellStyle name="Normal 2 20 4 7 2 2" xfId="21010"/>
    <cellStyle name="Normal 2 20 4 7 2 2 2" xfId="47259"/>
    <cellStyle name="Normal 2 20 4 7 2 3" xfId="36196"/>
    <cellStyle name="Normal 2 20 4 7 3" xfId="13549"/>
    <cellStyle name="Normal 2 20 4 7 3 2" xfId="24613"/>
    <cellStyle name="Normal 2 20 4 7 3 2 2" xfId="50862"/>
    <cellStyle name="Normal 2 20 4 7 3 3" xfId="39799"/>
    <cellStyle name="Normal 2 20 4 7 4" xfId="17285"/>
    <cellStyle name="Normal 2 20 4 7 4 2" xfId="43535"/>
    <cellStyle name="Normal 2 20 4 7 5" xfId="6147"/>
    <cellStyle name="Normal 2 20 4 7 5 2" xfId="32472"/>
    <cellStyle name="Normal 2 20 4 7 6" xfId="28080"/>
    <cellStyle name="Normal 2 20 4 8" xfId="630"/>
    <cellStyle name="Normal 2 20 4 8 2" xfId="10060"/>
    <cellStyle name="Normal 2 20 4 8 2 2" xfId="21124"/>
    <cellStyle name="Normal 2 20 4 8 2 2 2" xfId="47373"/>
    <cellStyle name="Normal 2 20 4 8 2 3" xfId="36310"/>
    <cellStyle name="Normal 2 20 4 8 3" xfId="13663"/>
    <cellStyle name="Normal 2 20 4 8 3 2" xfId="24727"/>
    <cellStyle name="Normal 2 20 4 8 3 2 2" xfId="50976"/>
    <cellStyle name="Normal 2 20 4 8 3 3" xfId="39913"/>
    <cellStyle name="Normal 2 20 4 8 4" xfId="17399"/>
    <cellStyle name="Normal 2 20 4 8 4 2" xfId="43649"/>
    <cellStyle name="Normal 2 20 4 8 5" xfId="6262"/>
    <cellStyle name="Normal 2 20 4 8 5 2" xfId="32586"/>
    <cellStyle name="Normal 2 20 4 8 6" xfId="28081"/>
    <cellStyle name="Normal 2 20 4 9" xfId="631"/>
    <cellStyle name="Normal 2 20 4 9 2" xfId="10174"/>
    <cellStyle name="Normal 2 20 4 9 2 2" xfId="21238"/>
    <cellStyle name="Normal 2 20 4 9 2 2 2" xfId="47487"/>
    <cellStyle name="Normal 2 20 4 9 2 3" xfId="36424"/>
    <cellStyle name="Normal 2 20 4 9 3" xfId="13777"/>
    <cellStyle name="Normal 2 20 4 9 3 2" xfId="24841"/>
    <cellStyle name="Normal 2 20 4 9 3 2 2" xfId="51090"/>
    <cellStyle name="Normal 2 20 4 9 3 3" xfId="40027"/>
    <cellStyle name="Normal 2 20 4 9 4" xfId="17513"/>
    <cellStyle name="Normal 2 20 4 9 4 2" xfId="43763"/>
    <cellStyle name="Normal 2 20 4 9 5" xfId="6377"/>
    <cellStyle name="Normal 2 20 4 9 5 2" xfId="32700"/>
    <cellStyle name="Normal 2 20 4 9 6" xfId="28082"/>
    <cellStyle name="Normal 2 20 40" xfId="632"/>
    <cellStyle name="Normal 2 20 40 2" xfId="16515"/>
    <cellStyle name="Normal 2 20 40 2 2" xfId="42765"/>
    <cellStyle name="Normal 2 20 40 3" xfId="28083"/>
    <cellStyle name="Normal 2 20 41" xfId="633"/>
    <cellStyle name="Normal 2 20 41 2" xfId="28084"/>
    <cellStyle name="Normal 2 20 42" xfId="634"/>
    <cellStyle name="Normal 2 20 42 2" xfId="28085"/>
    <cellStyle name="Normal 2 20 43" xfId="635"/>
    <cellStyle name="Normal 2 20 43 2" xfId="28086"/>
    <cellStyle name="Normal 2 20 44" xfId="636"/>
    <cellStyle name="Normal 2 20 44 2" xfId="28087"/>
    <cellStyle name="Normal 2 20 45" xfId="637"/>
    <cellStyle name="Normal 2 20 45 2" xfId="28088"/>
    <cellStyle name="Normal 2 20 46" xfId="638"/>
    <cellStyle name="Normal 2 20 46 2" xfId="28089"/>
    <cellStyle name="Normal 2 20 47" xfId="355"/>
    <cellStyle name="Normal 2 20 47 2" xfId="27806"/>
    <cellStyle name="Normal 2 20 48" xfId="5369"/>
    <cellStyle name="Normal 2 20 48 2" xfId="31702"/>
    <cellStyle name="Normal 2 20 49" xfId="27565"/>
    <cellStyle name="Normal 2 20 5" xfId="73"/>
    <cellStyle name="Normal 2 20 5 10" xfId="640"/>
    <cellStyle name="Normal 2 20 5 10 2" xfId="10296"/>
    <cellStyle name="Normal 2 20 5 10 2 2" xfId="21360"/>
    <cellStyle name="Normal 2 20 5 10 2 2 2" xfId="47609"/>
    <cellStyle name="Normal 2 20 5 10 2 3" xfId="36546"/>
    <cellStyle name="Normal 2 20 5 10 3" xfId="13899"/>
    <cellStyle name="Normal 2 20 5 10 3 2" xfId="24963"/>
    <cellStyle name="Normal 2 20 5 10 3 2 2" xfId="51212"/>
    <cellStyle name="Normal 2 20 5 10 3 3" xfId="40149"/>
    <cellStyle name="Normal 2 20 5 10 4" xfId="17635"/>
    <cellStyle name="Normal 2 20 5 10 4 2" xfId="43885"/>
    <cellStyle name="Normal 2 20 5 10 5" xfId="6500"/>
    <cellStyle name="Normal 2 20 5 10 5 2" xfId="32822"/>
    <cellStyle name="Normal 2 20 5 10 6" xfId="28091"/>
    <cellStyle name="Normal 2 20 5 11" xfId="641"/>
    <cellStyle name="Normal 2 20 5 11 2" xfId="10423"/>
    <cellStyle name="Normal 2 20 5 11 2 2" xfId="21487"/>
    <cellStyle name="Normal 2 20 5 11 2 2 2" xfId="47736"/>
    <cellStyle name="Normal 2 20 5 11 2 3" xfId="36673"/>
    <cellStyle name="Normal 2 20 5 11 3" xfId="14026"/>
    <cellStyle name="Normal 2 20 5 11 3 2" xfId="25090"/>
    <cellStyle name="Normal 2 20 5 11 3 2 2" xfId="51339"/>
    <cellStyle name="Normal 2 20 5 11 3 3" xfId="40276"/>
    <cellStyle name="Normal 2 20 5 11 4" xfId="17762"/>
    <cellStyle name="Normal 2 20 5 11 4 2" xfId="44012"/>
    <cellStyle name="Normal 2 20 5 11 5" xfId="6628"/>
    <cellStyle name="Normal 2 20 5 11 5 2" xfId="32949"/>
    <cellStyle name="Normal 2 20 5 11 6" xfId="28092"/>
    <cellStyle name="Normal 2 20 5 12" xfId="642"/>
    <cellStyle name="Normal 2 20 5 12 2" xfId="10538"/>
    <cellStyle name="Normal 2 20 5 12 2 2" xfId="21602"/>
    <cellStyle name="Normal 2 20 5 12 2 2 2" xfId="47851"/>
    <cellStyle name="Normal 2 20 5 12 2 3" xfId="36788"/>
    <cellStyle name="Normal 2 20 5 12 3" xfId="14141"/>
    <cellStyle name="Normal 2 20 5 12 3 2" xfId="25205"/>
    <cellStyle name="Normal 2 20 5 12 3 2 2" xfId="51454"/>
    <cellStyle name="Normal 2 20 5 12 3 3" xfId="40391"/>
    <cellStyle name="Normal 2 20 5 12 4" xfId="17877"/>
    <cellStyle name="Normal 2 20 5 12 4 2" xfId="44127"/>
    <cellStyle name="Normal 2 20 5 12 5" xfId="6744"/>
    <cellStyle name="Normal 2 20 5 12 5 2" xfId="33064"/>
    <cellStyle name="Normal 2 20 5 12 6" xfId="28093"/>
    <cellStyle name="Normal 2 20 5 13" xfId="643"/>
    <cellStyle name="Normal 2 20 5 13 2" xfId="10711"/>
    <cellStyle name="Normal 2 20 5 13 2 2" xfId="21775"/>
    <cellStyle name="Normal 2 20 5 13 2 2 2" xfId="48024"/>
    <cellStyle name="Normal 2 20 5 13 2 3" xfId="36961"/>
    <cellStyle name="Normal 2 20 5 13 3" xfId="14314"/>
    <cellStyle name="Normal 2 20 5 13 3 2" xfId="25378"/>
    <cellStyle name="Normal 2 20 5 13 3 2 2" xfId="51627"/>
    <cellStyle name="Normal 2 20 5 13 3 3" xfId="40564"/>
    <cellStyle name="Normal 2 20 5 13 4" xfId="18050"/>
    <cellStyle name="Normal 2 20 5 13 4 2" xfId="44300"/>
    <cellStyle name="Normal 2 20 5 13 5" xfId="6918"/>
    <cellStyle name="Normal 2 20 5 13 5 2" xfId="33237"/>
    <cellStyle name="Normal 2 20 5 13 6" xfId="28094"/>
    <cellStyle name="Normal 2 20 5 14" xfId="644"/>
    <cellStyle name="Normal 2 20 5 14 2" xfId="10828"/>
    <cellStyle name="Normal 2 20 5 14 2 2" xfId="21892"/>
    <cellStyle name="Normal 2 20 5 14 2 2 2" xfId="48141"/>
    <cellStyle name="Normal 2 20 5 14 2 3" xfId="37078"/>
    <cellStyle name="Normal 2 20 5 14 3" xfId="14431"/>
    <cellStyle name="Normal 2 20 5 14 3 2" xfId="25495"/>
    <cellStyle name="Normal 2 20 5 14 3 2 2" xfId="51744"/>
    <cellStyle name="Normal 2 20 5 14 3 3" xfId="40681"/>
    <cellStyle name="Normal 2 20 5 14 4" xfId="18167"/>
    <cellStyle name="Normal 2 20 5 14 4 2" xfId="44417"/>
    <cellStyle name="Normal 2 20 5 14 5" xfId="7036"/>
    <cellStyle name="Normal 2 20 5 14 5 2" xfId="33354"/>
    <cellStyle name="Normal 2 20 5 14 6" xfId="28095"/>
    <cellStyle name="Normal 2 20 5 15" xfId="645"/>
    <cellStyle name="Normal 2 20 5 15 2" xfId="10944"/>
    <cellStyle name="Normal 2 20 5 15 2 2" xfId="22008"/>
    <cellStyle name="Normal 2 20 5 15 2 2 2" xfId="48257"/>
    <cellStyle name="Normal 2 20 5 15 2 3" xfId="37194"/>
    <cellStyle name="Normal 2 20 5 15 3" xfId="14547"/>
    <cellStyle name="Normal 2 20 5 15 3 2" xfId="25611"/>
    <cellStyle name="Normal 2 20 5 15 3 2 2" xfId="51860"/>
    <cellStyle name="Normal 2 20 5 15 3 3" xfId="40797"/>
    <cellStyle name="Normal 2 20 5 15 4" xfId="18283"/>
    <cellStyle name="Normal 2 20 5 15 4 2" xfId="44533"/>
    <cellStyle name="Normal 2 20 5 15 5" xfId="7153"/>
    <cellStyle name="Normal 2 20 5 15 5 2" xfId="33470"/>
    <cellStyle name="Normal 2 20 5 15 6" xfId="28096"/>
    <cellStyle name="Normal 2 20 5 16" xfId="646"/>
    <cellStyle name="Normal 2 20 5 16 2" xfId="11062"/>
    <cellStyle name="Normal 2 20 5 16 2 2" xfId="22126"/>
    <cellStyle name="Normal 2 20 5 16 2 2 2" xfId="48375"/>
    <cellStyle name="Normal 2 20 5 16 2 3" xfId="37312"/>
    <cellStyle name="Normal 2 20 5 16 3" xfId="14665"/>
    <cellStyle name="Normal 2 20 5 16 3 2" xfId="25729"/>
    <cellStyle name="Normal 2 20 5 16 3 2 2" xfId="51978"/>
    <cellStyle name="Normal 2 20 5 16 3 3" xfId="40915"/>
    <cellStyle name="Normal 2 20 5 16 4" xfId="18401"/>
    <cellStyle name="Normal 2 20 5 16 4 2" xfId="44651"/>
    <cellStyle name="Normal 2 20 5 16 5" xfId="7272"/>
    <cellStyle name="Normal 2 20 5 16 5 2" xfId="33588"/>
    <cellStyle name="Normal 2 20 5 16 6" xfId="28097"/>
    <cellStyle name="Normal 2 20 5 17" xfId="647"/>
    <cellStyle name="Normal 2 20 5 17 2" xfId="11180"/>
    <cellStyle name="Normal 2 20 5 17 2 2" xfId="22244"/>
    <cellStyle name="Normal 2 20 5 17 2 2 2" xfId="48493"/>
    <cellStyle name="Normal 2 20 5 17 2 3" xfId="37430"/>
    <cellStyle name="Normal 2 20 5 17 3" xfId="14783"/>
    <cellStyle name="Normal 2 20 5 17 3 2" xfId="25847"/>
    <cellStyle name="Normal 2 20 5 17 3 2 2" xfId="52096"/>
    <cellStyle name="Normal 2 20 5 17 3 3" xfId="41033"/>
    <cellStyle name="Normal 2 20 5 17 4" xfId="18519"/>
    <cellStyle name="Normal 2 20 5 17 4 2" xfId="44769"/>
    <cellStyle name="Normal 2 20 5 17 5" xfId="7391"/>
    <cellStyle name="Normal 2 20 5 17 5 2" xfId="33706"/>
    <cellStyle name="Normal 2 20 5 17 6" xfId="28098"/>
    <cellStyle name="Normal 2 20 5 18" xfId="648"/>
    <cellStyle name="Normal 2 20 5 18 2" xfId="11296"/>
    <cellStyle name="Normal 2 20 5 18 2 2" xfId="22360"/>
    <cellStyle name="Normal 2 20 5 18 2 2 2" xfId="48609"/>
    <cellStyle name="Normal 2 20 5 18 2 3" xfId="37546"/>
    <cellStyle name="Normal 2 20 5 18 3" xfId="14899"/>
    <cellStyle name="Normal 2 20 5 18 3 2" xfId="25963"/>
    <cellStyle name="Normal 2 20 5 18 3 2 2" xfId="52212"/>
    <cellStyle name="Normal 2 20 5 18 3 3" xfId="41149"/>
    <cellStyle name="Normal 2 20 5 18 4" xfId="18635"/>
    <cellStyle name="Normal 2 20 5 18 4 2" xfId="44885"/>
    <cellStyle name="Normal 2 20 5 18 5" xfId="7508"/>
    <cellStyle name="Normal 2 20 5 18 5 2" xfId="33822"/>
    <cellStyle name="Normal 2 20 5 18 6" xfId="28099"/>
    <cellStyle name="Normal 2 20 5 19" xfId="649"/>
    <cellStyle name="Normal 2 20 5 19 2" xfId="11413"/>
    <cellStyle name="Normal 2 20 5 19 2 2" xfId="22477"/>
    <cellStyle name="Normal 2 20 5 19 2 2 2" xfId="48726"/>
    <cellStyle name="Normal 2 20 5 19 2 3" xfId="37663"/>
    <cellStyle name="Normal 2 20 5 19 3" xfId="15016"/>
    <cellStyle name="Normal 2 20 5 19 3 2" xfId="26080"/>
    <cellStyle name="Normal 2 20 5 19 3 2 2" xfId="52329"/>
    <cellStyle name="Normal 2 20 5 19 3 3" xfId="41266"/>
    <cellStyle name="Normal 2 20 5 19 4" xfId="18752"/>
    <cellStyle name="Normal 2 20 5 19 4 2" xfId="45002"/>
    <cellStyle name="Normal 2 20 5 19 5" xfId="7626"/>
    <cellStyle name="Normal 2 20 5 19 5 2" xfId="33939"/>
    <cellStyle name="Normal 2 20 5 19 6" xfId="28100"/>
    <cellStyle name="Normal 2 20 5 2" xfId="74"/>
    <cellStyle name="Normal 2 20 5 2 10" xfId="651"/>
    <cellStyle name="Normal 2 20 5 2 10 2" xfId="10443"/>
    <cellStyle name="Normal 2 20 5 2 10 2 2" xfId="21507"/>
    <cellStyle name="Normal 2 20 5 2 10 2 2 2" xfId="47756"/>
    <cellStyle name="Normal 2 20 5 2 10 2 3" xfId="36693"/>
    <cellStyle name="Normal 2 20 5 2 10 3" xfId="14046"/>
    <cellStyle name="Normal 2 20 5 2 10 3 2" xfId="25110"/>
    <cellStyle name="Normal 2 20 5 2 10 3 2 2" xfId="51359"/>
    <cellStyle name="Normal 2 20 5 2 10 3 3" xfId="40296"/>
    <cellStyle name="Normal 2 20 5 2 10 4" xfId="17782"/>
    <cellStyle name="Normal 2 20 5 2 10 4 2" xfId="44032"/>
    <cellStyle name="Normal 2 20 5 2 10 5" xfId="6648"/>
    <cellStyle name="Normal 2 20 5 2 10 5 2" xfId="32969"/>
    <cellStyle name="Normal 2 20 5 2 10 6" xfId="28102"/>
    <cellStyle name="Normal 2 20 5 2 11" xfId="652"/>
    <cellStyle name="Normal 2 20 5 2 11 2" xfId="10558"/>
    <cellStyle name="Normal 2 20 5 2 11 2 2" xfId="21622"/>
    <cellStyle name="Normal 2 20 5 2 11 2 2 2" xfId="47871"/>
    <cellStyle name="Normal 2 20 5 2 11 2 3" xfId="36808"/>
    <cellStyle name="Normal 2 20 5 2 11 3" xfId="14161"/>
    <cellStyle name="Normal 2 20 5 2 11 3 2" xfId="25225"/>
    <cellStyle name="Normal 2 20 5 2 11 3 2 2" xfId="51474"/>
    <cellStyle name="Normal 2 20 5 2 11 3 3" xfId="40411"/>
    <cellStyle name="Normal 2 20 5 2 11 4" xfId="17897"/>
    <cellStyle name="Normal 2 20 5 2 11 4 2" xfId="44147"/>
    <cellStyle name="Normal 2 20 5 2 11 5" xfId="6764"/>
    <cellStyle name="Normal 2 20 5 2 11 5 2" xfId="33084"/>
    <cellStyle name="Normal 2 20 5 2 11 6" xfId="28103"/>
    <cellStyle name="Normal 2 20 5 2 12" xfId="653"/>
    <cellStyle name="Normal 2 20 5 2 12 2" xfId="10731"/>
    <cellStyle name="Normal 2 20 5 2 12 2 2" xfId="21795"/>
    <cellStyle name="Normal 2 20 5 2 12 2 2 2" xfId="48044"/>
    <cellStyle name="Normal 2 20 5 2 12 2 3" xfId="36981"/>
    <cellStyle name="Normal 2 20 5 2 12 3" xfId="14334"/>
    <cellStyle name="Normal 2 20 5 2 12 3 2" xfId="25398"/>
    <cellStyle name="Normal 2 20 5 2 12 3 2 2" xfId="51647"/>
    <cellStyle name="Normal 2 20 5 2 12 3 3" xfId="40584"/>
    <cellStyle name="Normal 2 20 5 2 12 4" xfId="18070"/>
    <cellStyle name="Normal 2 20 5 2 12 4 2" xfId="44320"/>
    <cellStyle name="Normal 2 20 5 2 12 5" xfId="6938"/>
    <cellStyle name="Normal 2 20 5 2 12 5 2" xfId="33257"/>
    <cellStyle name="Normal 2 20 5 2 12 6" xfId="28104"/>
    <cellStyle name="Normal 2 20 5 2 13" xfId="654"/>
    <cellStyle name="Normal 2 20 5 2 13 2" xfId="10848"/>
    <cellStyle name="Normal 2 20 5 2 13 2 2" xfId="21912"/>
    <cellStyle name="Normal 2 20 5 2 13 2 2 2" xfId="48161"/>
    <cellStyle name="Normal 2 20 5 2 13 2 3" xfId="37098"/>
    <cellStyle name="Normal 2 20 5 2 13 3" xfId="14451"/>
    <cellStyle name="Normal 2 20 5 2 13 3 2" xfId="25515"/>
    <cellStyle name="Normal 2 20 5 2 13 3 2 2" xfId="51764"/>
    <cellStyle name="Normal 2 20 5 2 13 3 3" xfId="40701"/>
    <cellStyle name="Normal 2 20 5 2 13 4" xfId="18187"/>
    <cellStyle name="Normal 2 20 5 2 13 4 2" xfId="44437"/>
    <cellStyle name="Normal 2 20 5 2 13 5" xfId="7056"/>
    <cellStyle name="Normal 2 20 5 2 13 5 2" xfId="33374"/>
    <cellStyle name="Normal 2 20 5 2 13 6" xfId="28105"/>
    <cellStyle name="Normal 2 20 5 2 14" xfId="655"/>
    <cellStyle name="Normal 2 20 5 2 14 2" xfId="10964"/>
    <cellStyle name="Normal 2 20 5 2 14 2 2" xfId="22028"/>
    <cellStyle name="Normal 2 20 5 2 14 2 2 2" xfId="48277"/>
    <cellStyle name="Normal 2 20 5 2 14 2 3" xfId="37214"/>
    <cellStyle name="Normal 2 20 5 2 14 3" xfId="14567"/>
    <cellStyle name="Normal 2 20 5 2 14 3 2" xfId="25631"/>
    <cellStyle name="Normal 2 20 5 2 14 3 2 2" xfId="51880"/>
    <cellStyle name="Normal 2 20 5 2 14 3 3" xfId="40817"/>
    <cellStyle name="Normal 2 20 5 2 14 4" xfId="18303"/>
    <cellStyle name="Normal 2 20 5 2 14 4 2" xfId="44553"/>
    <cellStyle name="Normal 2 20 5 2 14 5" xfId="7173"/>
    <cellStyle name="Normal 2 20 5 2 14 5 2" xfId="33490"/>
    <cellStyle name="Normal 2 20 5 2 14 6" xfId="28106"/>
    <cellStyle name="Normal 2 20 5 2 15" xfId="656"/>
    <cellStyle name="Normal 2 20 5 2 15 2" xfId="11082"/>
    <cellStyle name="Normal 2 20 5 2 15 2 2" xfId="22146"/>
    <cellStyle name="Normal 2 20 5 2 15 2 2 2" xfId="48395"/>
    <cellStyle name="Normal 2 20 5 2 15 2 3" xfId="37332"/>
    <cellStyle name="Normal 2 20 5 2 15 3" xfId="14685"/>
    <cellStyle name="Normal 2 20 5 2 15 3 2" xfId="25749"/>
    <cellStyle name="Normal 2 20 5 2 15 3 2 2" xfId="51998"/>
    <cellStyle name="Normal 2 20 5 2 15 3 3" xfId="40935"/>
    <cellStyle name="Normal 2 20 5 2 15 4" xfId="18421"/>
    <cellStyle name="Normal 2 20 5 2 15 4 2" xfId="44671"/>
    <cellStyle name="Normal 2 20 5 2 15 5" xfId="7292"/>
    <cellStyle name="Normal 2 20 5 2 15 5 2" xfId="33608"/>
    <cellStyle name="Normal 2 20 5 2 15 6" xfId="28107"/>
    <cellStyle name="Normal 2 20 5 2 16" xfId="657"/>
    <cellStyle name="Normal 2 20 5 2 16 2" xfId="11200"/>
    <cellStyle name="Normal 2 20 5 2 16 2 2" xfId="22264"/>
    <cellStyle name="Normal 2 20 5 2 16 2 2 2" xfId="48513"/>
    <cellStyle name="Normal 2 20 5 2 16 2 3" xfId="37450"/>
    <cellStyle name="Normal 2 20 5 2 16 3" xfId="14803"/>
    <cellStyle name="Normal 2 20 5 2 16 3 2" xfId="25867"/>
    <cellStyle name="Normal 2 20 5 2 16 3 2 2" xfId="52116"/>
    <cellStyle name="Normal 2 20 5 2 16 3 3" xfId="41053"/>
    <cellStyle name="Normal 2 20 5 2 16 4" xfId="18539"/>
    <cellStyle name="Normal 2 20 5 2 16 4 2" xfId="44789"/>
    <cellStyle name="Normal 2 20 5 2 16 5" xfId="7411"/>
    <cellStyle name="Normal 2 20 5 2 16 5 2" xfId="33726"/>
    <cellStyle name="Normal 2 20 5 2 16 6" xfId="28108"/>
    <cellStyle name="Normal 2 20 5 2 17" xfId="658"/>
    <cellStyle name="Normal 2 20 5 2 17 2" xfId="11316"/>
    <cellStyle name="Normal 2 20 5 2 17 2 2" xfId="22380"/>
    <cellStyle name="Normal 2 20 5 2 17 2 2 2" xfId="48629"/>
    <cellStyle name="Normal 2 20 5 2 17 2 3" xfId="37566"/>
    <cellStyle name="Normal 2 20 5 2 17 3" xfId="14919"/>
    <cellStyle name="Normal 2 20 5 2 17 3 2" xfId="25983"/>
    <cellStyle name="Normal 2 20 5 2 17 3 2 2" xfId="52232"/>
    <cellStyle name="Normal 2 20 5 2 17 3 3" xfId="41169"/>
    <cellStyle name="Normal 2 20 5 2 17 4" xfId="18655"/>
    <cellStyle name="Normal 2 20 5 2 17 4 2" xfId="44905"/>
    <cellStyle name="Normal 2 20 5 2 17 5" xfId="7528"/>
    <cellStyle name="Normal 2 20 5 2 17 5 2" xfId="33842"/>
    <cellStyle name="Normal 2 20 5 2 17 6" xfId="28109"/>
    <cellStyle name="Normal 2 20 5 2 18" xfId="659"/>
    <cellStyle name="Normal 2 20 5 2 18 2" xfId="11433"/>
    <cellStyle name="Normal 2 20 5 2 18 2 2" xfId="22497"/>
    <cellStyle name="Normal 2 20 5 2 18 2 2 2" xfId="48746"/>
    <cellStyle name="Normal 2 20 5 2 18 2 3" xfId="37683"/>
    <cellStyle name="Normal 2 20 5 2 18 3" xfId="15036"/>
    <cellStyle name="Normal 2 20 5 2 18 3 2" xfId="26100"/>
    <cellStyle name="Normal 2 20 5 2 18 3 2 2" xfId="52349"/>
    <cellStyle name="Normal 2 20 5 2 18 3 3" xfId="41286"/>
    <cellStyle name="Normal 2 20 5 2 18 4" xfId="18772"/>
    <cellStyle name="Normal 2 20 5 2 18 4 2" xfId="45022"/>
    <cellStyle name="Normal 2 20 5 2 18 5" xfId="7646"/>
    <cellStyle name="Normal 2 20 5 2 18 5 2" xfId="33959"/>
    <cellStyle name="Normal 2 20 5 2 18 6" xfId="28110"/>
    <cellStyle name="Normal 2 20 5 2 19" xfId="660"/>
    <cellStyle name="Normal 2 20 5 2 19 2" xfId="11552"/>
    <cellStyle name="Normal 2 20 5 2 19 2 2" xfId="22616"/>
    <cellStyle name="Normal 2 20 5 2 19 2 2 2" xfId="48865"/>
    <cellStyle name="Normal 2 20 5 2 19 2 3" xfId="37802"/>
    <cellStyle name="Normal 2 20 5 2 19 3" xfId="15155"/>
    <cellStyle name="Normal 2 20 5 2 19 3 2" xfId="26219"/>
    <cellStyle name="Normal 2 20 5 2 19 3 2 2" xfId="52468"/>
    <cellStyle name="Normal 2 20 5 2 19 3 3" xfId="41405"/>
    <cellStyle name="Normal 2 20 5 2 19 4" xfId="18891"/>
    <cellStyle name="Normal 2 20 5 2 19 4 2" xfId="45141"/>
    <cellStyle name="Normal 2 20 5 2 19 5" xfId="7766"/>
    <cellStyle name="Normal 2 20 5 2 19 5 2" xfId="34078"/>
    <cellStyle name="Normal 2 20 5 2 19 6" xfId="28111"/>
    <cellStyle name="Normal 2 20 5 2 2" xfId="75"/>
    <cellStyle name="Normal 2 20 5 2 2 2" xfId="662"/>
    <cellStyle name="Normal 2 20 5 2 2 2 2" xfId="16382"/>
    <cellStyle name="Normal 2 20 5 2 2 2 2 2" xfId="27446"/>
    <cellStyle name="Normal 2 20 5 2 2 2 2 2 2" xfId="53695"/>
    <cellStyle name="Normal 2 20 5 2 2 2 2 3" xfId="42632"/>
    <cellStyle name="Normal 2 20 5 2 2 2 3" xfId="20118"/>
    <cellStyle name="Normal 2 20 5 2 2 2 3 2" xfId="46368"/>
    <cellStyle name="Normal 2 20 5 2 2 2 4" xfId="9045"/>
    <cellStyle name="Normal 2 20 5 2 2 2 4 2" xfId="35305"/>
    <cellStyle name="Normal 2 20 5 2 2 2 5" xfId="28113"/>
    <cellStyle name="Normal 2 20 5 2 2 3" xfId="661"/>
    <cellStyle name="Normal 2 20 5 2 2 3 2" xfId="20580"/>
    <cellStyle name="Normal 2 20 5 2 2 3 2 2" xfId="46829"/>
    <cellStyle name="Normal 2 20 5 2 2 3 3" xfId="9516"/>
    <cellStyle name="Normal 2 20 5 2 2 3 3 2" xfId="35766"/>
    <cellStyle name="Normal 2 20 5 2 2 3 4" xfId="28112"/>
    <cellStyle name="Normal 2 20 5 2 2 4" xfId="13119"/>
    <cellStyle name="Normal 2 20 5 2 2 4 2" xfId="24183"/>
    <cellStyle name="Normal 2 20 5 2 2 4 2 2" xfId="50432"/>
    <cellStyle name="Normal 2 20 5 2 2 4 3" xfId="39369"/>
    <cellStyle name="Normal 2 20 5 2 2 5" xfId="16855"/>
    <cellStyle name="Normal 2 20 5 2 2 5 2" xfId="43105"/>
    <cellStyle name="Normal 2 20 5 2 2 6" xfId="5713"/>
    <cellStyle name="Normal 2 20 5 2 2 6 2" xfId="32042"/>
    <cellStyle name="Normal 2 20 5 2 2 7" xfId="27580"/>
    <cellStyle name="Normal 2 20 5 2 20" xfId="663"/>
    <cellStyle name="Normal 2 20 5 2 20 2" xfId="11666"/>
    <cellStyle name="Normal 2 20 5 2 20 2 2" xfId="22730"/>
    <cellStyle name="Normal 2 20 5 2 20 2 2 2" xfId="48979"/>
    <cellStyle name="Normal 2 20 5 2 20 2 3" xfId="37916"/>
    <cellStyle name="Normal 2 20 5 2 20 3" xfId="15269"/>
    <cellStyle name="Normal 2 20 5 2 20 3 2" xfId="26333"/>
    <cellStyle name="Normal 2 20 5 2 20 3 2 2" xfId="52582"/>
    <cellStyle name="Normal 2 20 5 2 20 3 3" xfId="41519"/>
    <cellStyle name="Normal 2 20 5 2 20 4" xfId="19005"/>
    <cellStyle name="Normal 2 20 5 2 20 4 2" xfId="45255"/>
    <cellStyle name="Normal 2 20 5 2 20 5" xfId="7881"/>
    <cellStyle name="Normal 2 20 5 2 20 5 2" xfId="34192"/>
    <cellStyle name="Normal 2 20 5 2 20 6" xfId="28114"/>
    <cellStyle name="Normal 2 20 5 2 21" xfId="664"/>
    <cellStyle name="Normal 2 20 5 2 21 2" xfId="11780"/>
    <cellStyle name="Normal 2 20 5 2 21 2 2" xfId="22844"/>
    <cellStyle name="Normal 2 20 5 2 21 2 2 2" xfId="49093"/>
    <cellStyle name="Normal 2 20 5 2 21 2 3" xfId="38030"/>
    <cellStyle name="Normal 2 20 5 2 21 3" xfId="15383"/>
    <cellStyle name="Normal 2 20 5 2 21 3 2" xfId="26447"/>
    <cellStyle name="Normal 2 20 5 2 21 3 2 2" xfId="52696"/>
    <cellStyle name="Normal 2 20 5 2 21 3 3" xfId="41633"/>
    <cellStyle name="Normal 2 20 5 2 21 4" xfId="19119"/>
    <cellStyle name="Normal 2 20 5 2 21 4 2" xfId="45369"/>
    <cellStyle name="Normal 2 20 5 2 21 5" xfId="7996"/>
    <cellStyle name="Normal 2 20 5 2 21 5 2" xfId="34306"/>
    <cellStyle name="Normal 2 20 5 2 21 6" xfId="28115"/>
    <cellStyle name="Normal 2 20 5 2 22" xfId="665"/>
    <cellStyle name="Normal 2 20 5 2 22 2" xfId="11894"/>
    <cellStyle name="Normal 2 20 5 2 22 2 2" xfId="22958"/>
    <cellStyle name="Normal 2 20 5 2 22 2 2 2" xfId="49207"/>
    <cellStyle name="Normal 2 20 5 2 22 2 3" xfId="38144"/>
    <cellStyle name="Normal 2 20 5 2 22 3" xfId="15497"/>
    <cellStyle name="Normal 2 20 5 2 22 3 2" xfId="26561"/>
    <cellStyle name="Normal 2 20 5 2 22 3 2 2" xfId="52810"/>
    <cellStyle name="Normal 2 20 5 2 22 3 3" xfId="41747"/>
    <cellStyle name="Normal 2 20 5 2 22 4" xfId="19233"/>
    <cellStyle name="Normal 2 20 5 2 22 4 2" xfId="45483"/>
    <cellStyle name="Normal 2 20 5 2 22 5" xfId="8111"/>
    <cellStyle name="Normal 2 20 5 2 22 5 2" xfId="34420"/>
    <cellStyle name="Normal 2 20 5 2 22 6" xfId="28116"/>
    <cellStyle name="Normal 2 20 5 2 23" xfId="666"/>
    <cellStyle name="Normal 2 20 5 2 23 2" xfId="12008"/>
    <cellStyle name="Normal 2 20 5 2 23 2 2" xfId="23072"/>
    <cellStyle name="Normal 2 20 5 2 23 2 2 2" xfId="49321"/>
    <cellStyle name="Normal 2 20 5 2 23 2 3" xfId="38258"/>
    <cellStyle name="Normal 2 20 5 2 23 3" xfId="15611"/>
    <cellStyle name="Normal 2 20 5 2 23 3 2" xfId="26675"/>
    <cellStyle name="Normal 2 20 5 2 23 3 2 2" xfId="52924"/>
    <cellStyle name="Normal 2 20 5 2 23 3 3" xfId="41861"/>
    <cellStyle name="Normal 2 20 5 2 23 4" xfId="19347"/>
    <cellStyle name="Normal 2 20 5 2 23 4 2" xfId="45597"/>
    <cellStyle name="Normal 2 20 5 2 23 5" xfId="8226"/>
    <cellStyle name="Normal 2 20 5 2 23 5 2" xfId="34534"/>
    <cellStyle name="Normal 2 20 5 2 23 6" xfId="28117"/>
    <cellStyle name="Normal 2 20 5 2 24" xfId="667"/>
    <cellStyle name="Normal 2 20 5 2 24 2" xfId="12122"/>
    <cellStyle name="Normal 2 20 5 2 24 2 2" xfId="23186"/>
    <cellStyle name="Normal 2 20 5 2 24 2 2 2" xfId="49435"/>
    <cellStyle name="Normal 2 20 5 2 24 2 3" xfId="38372"/>
    <cellStyle name="Normal 2 20 5 2 24 3" xfId="15725"/>
    <cellStyle name="Normal 2 20 5 2 24 3 2" xfId="26789"/>
    <cellStyle name="Normal 2 20 5 2 24 3 2 2" xfId="53038"/>
    <cellStyle name="Normal 2 20 5 2 24 3 3" xfId="41975"/>
    <cellStyle name="Normal 2 20 5 2 24 4" xfId="19461"/>
    <cellStyle name="Normal 2 20 5 2 24 4 2" xfId="45711"/>
    <cellStyle name="Normal 2 20 5 2 24 5" xfId="8341"/>
    <cellStyle name="Normal 2 20 5 2 24 5 2" xfId="34648"/>
    <cellStyle name="Normal 2 20 5 2 24 6" xfId="28118"/>
    <cellStyle name="Normal 2 20 5 2 25" xfId="668"/>
    <cellStyle name="Normal 2 20 5 2 25 2" xfId="12239"/>
    <cellStyle name="Normal 2 20 5 2 25 2 2" xfId="23303"/>
    <cellStyle name="Normal 2 20 5 2 25 2 2 2" xfId="49552"/>
    <cellStyle name="Normal 2 20 5 2 25 2 3" xfId="38489"/>
    <cellStyle name="Normal 2 20 5 2 25 3" xfId="15842"/>
    <cellStyle name="Normal 2 20 5 2 25 3 2" xfId="26906"/>
    <cellStyle name="Normal 2 20 5 2 25 3 2 2" xfId="53155"/>
    <cellStyle name="Normal 2 20 5 2 25 3 3" xfId="42092"/>
    <cellStyle name="Normal 2 20 5 2 25 4" xfId="19578"/>
    <cellStyle name="Normal 2 20 5 2 25 4 2" xfId="45828"/>
    <cellStyle name="Normal 2 20 5 2 25 5" xfId="8459"/>
    <cellStyle name="Normal 2 20 5 2 25 5 2" xfId="34765"/>
    <cellStyle name="Normal 2 20 5 2 25 6" xfId="28119"/>
    <cellStyle name="Normal 2 20 5 2 26" xfId="669"/>
    <cellStyle name="Normal 2 20 5 2 26 2" xfId="12358"/>
    <cellStyle name="Normal 2 20 5 2 26 2 2" xfId="23422"/>
    <cellStyle name="Normal 2 20 5 2 26 2 2 2" xfId="49671"/>
    <cellStyle name="Normal 2 20 5 2 26 2 3" xfId="38608"/>
    <cellStyle name="Normal 2 20 5 2 26 3" xfId="15961"/>
    <cellStyle name="Normal 2 20 5 2 26 3 2" xfId="27025"/>
    <cellStyle name="Normal 2 20 5 2 26 3 2 2" xfId="53274"/>
    <cellStyle name="Normal 2 20 5 2 26 3 3" xfId="42211"/>
    <cellStyle name="Normal 2 20 5 2 26 4" xfId="19697"/>
    <cellStyle name="Normal 2 20 5 2 26 4 2" xfId="45947"/>
    <cellStyle name="Normal 2 20 5 2 26 5" xfId="8579"/>
    <cellStyle name="Normal 2 20 5 2 26 5 2" xfId="34884"/>
    <cellStyle name="Normal 2 20 5 2 26 6" xfId="28120"/>
    <cellStyle name="Normal 2 20 5 2 27" xfId="670"/>
    <cellStyle name="Normal 2 20 5 2 27 2" xfId="12489"/>
    <cellStyle name="Normal 2 20 5 2 27 2 2" xfId="23553"/>
    <cellStyle name="Normal 2 20 5 2 27 2 2 2" xfId="49802"/>
    <cellStyle name="Normal 2 20 5 2 27 2 3" xfId="38739"/>
    <cellStyle name="Normal 2 20 5 2 27 3" xfId="16092"/>
    <cellStyle name="Normal 2 20 5 2 27 3 2" xfId="27156"/>
    <cellStyle name="Normal 2 20 5 2 27 3 2 2" xfId="53405"/>
    <cellStyle name="Normal 2 20 5 2 27 3 3" xfId="42342"/>
    <cellStyle name="Normal 2 20 5 2 27 4" xfId="19828"/>
    <cellStyle name="Normal 2 20 5 2 27 4 2" xfId="46078"/>
    <cellStyle name="Normal 2 20 5 2 27 5" xfId="8711"/>
    <cellStyle name="Normal 2 20 5 2 27 5 2" xfId="35015"/>
    <cellStyle name="Normal 2 20 5 2 27 6" xfId="28121"/>
    <cellStyle name="Normal 2 20 5 2 28" xfId="671"/>
    <cellStyle name="Normal 2 20 5 2 28 2" xfId="12604"/>
    <cellStyle name="Normal 2 20 5 2 28 2 2" xfId="23668"/>
    <cellStyle name="Normal 2 20 5 2 28 2 2 2" xfId="49917"/>
    <cellStyle name="Normal 2 20 5 2 28 2 3" xfId="38854"/>
    <cellStyle name="Normal 2 20 5 2 28 3" xfId="16207"/>
    <cellStyle name="Normal 2 20 5 2 28 3 2" xfId="27271"/>
    <cellStyle name="Normal 2 20 5 2 28 3 2 2" xfId="53520"/>
    <cellStyle name="Normal 2 20 5 2 28 3 3" xfId="42457"/>
    <cellStyle name="Normal 2 20 5 2 28 4" xfId="19943"/>
    <cellStyle name="Normal 2 20 5 2 28 4 2" xfId="46193"/>
    <cellStyle name="Normal 2 20 5 2 28 5" xfId="8827"/>
    <cellStyle name="Normal 2 20 5 2 28 5 2" xfId="35130"/>
    <cellStyle name="Normal 2 20 5 2 28 6" xfId="28122"/>
    <cellStyle name="Normal 2 20 5 2 29" xfId="672"/>
    <cellStyle name="Normal 2 20 5 2 29 2" xfId="12718"/>
    <cellStyle name="Normal 2 20 5 2 29 2 2" xfId="23782"/>
    <cellStyle name="Normal 2 20 5 2 29 2 2 2" xfId="50031"/>
    <cellStyle name="Normal 2 20 5 2 29 2 3" xfId="38968"/>
    <cellStyle name="Normal 2 20 5 2 29 3" xfId="16321"/>
    <cellStyle name="Normal 2 20 5 2 29 3 2" xfId="27385"/>
    <cellStyle name="Normal 2 20 5 2 29 3 2 2" xfId="53634"/>
    <cellStyle name="Normal 2 20 5 2 29 3 3" xfId="42571"/>
    <cellStyle name="Normal 2 20 5 2 29 4" xfId="20057"/>
    <cellStyle name="Normal 2 20 5 2 29 4 2" xfId="46307"/>
    <cellStyle name="Normal 2 20 5 2 29 5" xfId="8942"/>
    <cellStyle name="Normal 2 20 5 2 29 5 2" xfId="35244"/>
    <cellStyle name="Normal 2 20 5 2 29 6" xfId="28123"/>
    <cellStyle name="Normal 2 20 5 2 3" xfId="673"/>
    <cellStyle name="Normal 2 20 5 2 3 2" xfId="9628"/>
    <cellStyle name="Normal 2 20 5 2 3 2 2" xfId="20692"/>
    <cellStyle name="Normal 2 20 5 2 3 2 2 2" xfId="46941"/>
    <cellStyle name="Normal 2 20 5 2 3 2 3" xfId="35878"/>
    <cellStyle name="Normal 2 20 5 2 3 3" xfId="13231"/>
    <cellStyle name="Normal 2 20 5 2 3 3 2" xfId="24295"/>
    <cellStyle name="Normal 2 20 5 2 3 3 2 2" xfId="50544"/>
    <cellStyle name="Normal 2 20 5 2 3 3 3" xfId="39481"/>
    <cellStyle name="Normal 2 20 5 2 3 4" xfId="16967"/>
    <cellStyle name="Normal 2 20 5 2 3 4 2" xfId="43217"/>
    <cellStyle name="Normal 2 20 5 2 3 5" xfId="5826"/>
    <cellStyle name="Normal 2 20 5 2 3 5 2" xfId="32154"/>
    <cellStyle name="Normal 2 20 5 2 3 6" xfId="28124"/>
    <cellStyle name="Normal 2 20 5 2 30" xfId="674"/>
    <cellStyle name="Normal 2 20 5 2 30 2" xfId="9356"/>
    <cellStyle name="Normal 2 20 5 2 30 2 2" xfId="20420"/>
    <cellStyle name="Normal 2 20 5 2 30 2 2 2" xfId="46669"/>
    <cellStyle name="Normal 2 20 5 2 30 2 3" xfId="35606"/>
    <cellStyle name="Normal 2 20 5 2 30 3" xfId="12959"/>
    <cellStyle name="Normal 2 20 5 2 30 3 2" xfId="24023"/>
    <cellStyle name="Normal 2 20 5 2 30 3 2 2" xfId="50272"/>
    <cellStyle name="Normal 2 20 5 2 30 3 3" xfId="39209"/>
    <cellStyle name="Normal 2 20 5 2 30 4" xfId="16695"/>
    <cellStyle name="Normal 2 20 5 2 30 4 2" xfId="42945"/>
    <cellStyle name="Normal 2 20 5 2 30 5" xfId="5551"/>
    <cellStyle name="Normal 2 20 5 2 30 5 2" xfId="31882"/>
    <cellStyle name="Normal 2 20 5 2 30 6" xfId="28125"/>
    <cellStyle name="Normal 2 20 5 2 31" xfId="675"/>
    <cellStyle name="Normal 2 20 5 2 31 2" xfId="20300"/>
    <cellStyle name="Normal 2 20 5 2 31 2 2" xfId="46549"/>
    <cellStyle name="Normal 2 20 5 2 31 3" xfId="9236"/>
    <cellStyle name="Normal 2 20 5 2 31 3 2" xfId="35486"/>
    <cellStyle name="Normal 2 20 5 2 31 4" xfId="28126"/>
    <cellStyle name="Normal 2 20 5 2 32" xfId="676"/>
    <cellStyle name="Normal 2 20 5 2 32 2" xfId="23903"/>
    <cellStyle name="Normal 2 20 5 2 32 2 2" xfId="50152"/>
    <cellStyle name="Normal 2 20 5 2 32 3" xfId="12839"/>
    <cellStyle name="Normal 2 20 5 2 32 3 2" xfId="39089"/>
    <cellStyle name="Normal 2 20 5 2 32 4" xfId="28127"/>
    <cellStyle name="Normal 2 20 5 2 33" xfId="677"/>
    <cellStyle name="Normal 2 20 5 2 33 2" xfId="16575"/>
    <cellStyle name="Normal 2 20 5 2 33 2 2" xfId="42825"/>
    <cellStyle name="Normal 2 20 5 2 33 3" xfId="28128"/>
    <cellStyle name="Normal 2 20 5 2 34" xfId="678"/>
    <cellStyle name="Normal 2 20 5 2 34 2" xfId="28129"/>
    <cellStyle name="Normal 2 20 5 2 35" xfId="679"/>
    <cellStyle name="Normal 2 20 5 2 35 2" xfId="28130"/>
    <cellStyle name="Normal 2 20 5 2 36" xfId="680"/>
    <cellStyle name="Normal 2 20 5 2 36 2" xfId="28131"/>
    <cellStyle name="Normal 2 20 5 2 37" xfId="681"/>
    <cellStyle name="Normal 2 20 5 2 37 2" xfId="28132"/>
    <cellStyle name="Normal 2 20 5 2 38" xfId="682"/>
    <cellStyle name="Normal 2 20 5 2 38 2" xfId="28133"/>
    <cellStyle name="Normal 2 20 5 2 39" xfId="683"/>
    <cellStyle name="Normal 2 20 5 2 39 2" xfId="28134"/>
    <cellStyle name="Normal 2 20 5 2 4" xfId="684"/>
    <cellStyle name="Normal 2 20 5 2 4 2" xfId="9744"/>
    <cellStyle name="Normal 2 20 5 2 4 2 2" xfId="20808"/>
    <cellStyle name="Normal 2 20 5 2 4 2 2 2" xfId="47057"/>
    <cellStyle name="Normal 2 20 5 2 4 2 3" xfId="35994"/>
    <cellStyle name="Normal 2 20 5 2 4 3" xfId="13347"/>
    <cellStyle name="Normal 2 20 5 2 4 3 2" xfId="24411"/>
    <cellStyle name="Normal 2 20 5 2 4 3 2 2" xfId="50660"/>
    <cellStyle name="Normal 2 20 5 2 4 3 3" xfId="39597"/>
    <cellStyle name="Normal 2 20 5 2 4 4" xfId="17083"/>
    <cellStyle name="Normal 2 20 5 2 4 4 2" xfId="43333"/>
    <cellStyle name="Normal 2 20 5 2 4 5" xfId="5943"/>
    <cellStyle name="Normal 2 20 5 2 4 5 2" xfId="32270"/>
    <cellStyle name="Normal 2 20 5 2 4 6" xfId="28135"/>
    <cellStyle name="Normal 2 20 5 2 40" xfId="685"/>
    <cellStyle name="Normal 2 20 5 2 40 2" xfId="28136"/>
    <cellStyle name="Normal 2 20 5 2 41" xfId="650"/>
    <cellStyle name="Normal 2 20 5 2 41 2" xfId="28101"/>
    <cellStyle name="Normal 2 20 5 2 42" xfId="5430"/>
    <cellStyle name="Normal 2 20 5 2 42 2" xfId="31762"/>
    <cellStyle name="Normal 2 20 5 2 43" xfId="27579"/>
    <cellStyle name="Normal 2 20 5 2 5" xfId="686"/>
    <cellStyle name="Normal 2 20 5 2 5 2" xfId="9859"/>
    <cellStyle name="Normal 2 20 5 2 5 2 2" xfId="20923"/>
    <cellStyle name="Normal 2 20 5 2 5 2 2 2" xfId="47172"/>
    <cellStyle name="Normal 2 20 5 2 5 2 3" xfId="36109"/>
    <cellStyle name="Normal 2 20 5 2 5 3" xfId="13462"/>
    <cellStyle name="Normal 2 20 5 2 5 3 2" xfId="24526"/>
    <cellStyle name="Normal 2 20 5 2 5 3 2 2" xfId="50775"/>
    <cellStyle name="Normal 2 20 5 2 5 3 3" xfId="39712"/>
    <cellStyle name="Normal 2 20 5 2 5 4" xfId="17198"/>
    <cellStyle name="Normal 2 20 5 2 5 4 2" xfId="43448"/>
    <cellStyle name="Normal 2 20 5 2 5 5" xfId="6059"/>
    <cellStyle name="Normal 2 20 5 2 5 5 2" xfId="32385"/>
    <cellStyle name="Normal 2 20 5 2 5 6" xfId="28137"/>
    <cellStyle name="Normal 2 20 5 2 6" xfId="687"/>
    <cellStyle name="Normal 2 20 5 2 6 2" xfId="9974"/>
    <cellStyle name="Normal 2 20 5 2 6 2 2" xfId="21038"/>
    <cellStyle name="Normal 2 20 5 2 6 2 2 2" xfId="47287"/>
    <cellStyle name="Normal 2 20 5 2 6 2 3" xfId="36224"/>
    <cellStyle name="Normal 2 20 5 2 6 3" xfId="13577"/>
    <cellStyle name="Normal 2 20 5 2 6 3 2" xfId="24641"/>
    <cellStyle name="Normal 2 20 5 2 6 3 2 2" xfId="50890"/>
    <cellStyle name="Normal 2 20 5 2 6 3 3" xfId="39827"/>
    <cellStyle name="Normal 2 20 5 2 6 4" xfId="17313"/>
    <cellStyle name="Normal 2 20 5 2 6 4 2" xfId="43563"/>
    <cellStyle name="Normal 2 20 5 2 6 5" xfId="6175"/>
    <cellStyle name="Normal 2 20 5 2 6 5 2" xfId="32500"/>
    <cellStyle name="Normal 2 20 5 2 6 6" xfId="28138"/>
    <cellStyle name="Normal 2 20 5 2 7" xfId="688"/>
    <cellStyle name="Normal 2 20 5 2 7 2" xfId="10088"/>
    <cellStyle name="Normal 2 20 5 2 7 2 2" xfId="21152"/>
    <cellStyle name="Normal 2 20 5 2 7 2 2 2" xfId="47401"/>
    <cellStyle name="Normal 2 20 5 2 7 2 3" xfId="36338"/>
    <cellStyle name="Normal 2 20 5 2 7 3" xfId="13691"/>
    <cellStyle name="Normal 2 20 5 2 7 3 2" xfId="24755"/>
    <cellStyle name="Normal 2 20 5 2 7 3 2 2" xfId="51004"/>
    <cellStyle name="Normal 2 20 5 2 7 3 3" xfId="39941"/>
    <cellStyle name="Normal 2 20 5 2 7 4" xfId="17427"/>
    <cellStyle name="Normal 2 20 5 2 7 4 2" xfId="43677"/>
    <cellStyle name="Normal 2 20 5 2 7 5" xfId="6290"/>
    <cellStyle name="Normal 2 20 5 2 7 5 2" xfId="32614"/>
    <cellStyle name="Normal 2 20 5 2 7 6" xfId="28139"/>
    <cellStyle name="Normal 2 20 5 2 8" xfId="689"/>
    <cellStyle name="Normal 2 20 5 2 8 2" xfId="10202"/>
    <cellStyle name="Normal 2 20 5 2 8 2 2" xfId="21266"/>
    <cellStyle name="Normal 2 20 5 2 8 2 2 2" xfId="47515"/>
    <cellStyle name="Normal 2 20 5 2 8 2 3" xfId="36452"/>
    <cellStyle name="Normal 2 20 5 2 8 3" xfId="13805"/>
    <cellStyle name="Normal 2 20 5 2 8 3 2" xfId="24869"/>
    <cellStyle name="Normal 2 20 5 2 8 3 2 2" xfId="51118"/>
    <cellStyle name="Normal 2 20 5 2 8 3 3" xfId="40055"/>
    <cellStyle name="Normal 2 20 5 2 8 4" xfId="17541"/>
    <cellStyle name="Normal 2 20 5 2 8 4 2" xfId="43791"/>
    <cellStyle name="Normal 2 20 5 2 8 5" xfId="6405"/>
    <cellStyle name="Normal 2 20 5 2 8 5 2" xfId="32728"/>
    <cellStyle name="Normal 2 20 5 2 8 6" xfId="28140"/>
    <cellStyle name="Normal 2 20 5 2 9" xfId="690"/>
    <cellStyle name="Normal 2 20 5 2 9 2" xfId="10316"/>
    <cellStyle name="Normal 2 20 5 2 9 2 2" xfId="21380"/>
    <cellStyle name="Normal 2 20 5 2 9 2 2 2" xfId="47629"/>
    <cellStyle name="Normal 2 20 5 2 9 2 3" xfId="36566"/>
    <cellStyle name="Normal 2 20 5 2 9 3" xfId="13919"/>
    <cellStyle name="Normal 2 20 5 2 9 3 2" xfId="24983"/>
    <cellStyle name="Normal 2 20 5 2 9 3 2 2" xfId="51232"/>
    <cellStyle name="Normal 2 20 5 2 9 3 3" xfId="40169"/>
    <cellStyle name="Normal 2 20 5 2 9 4" xfId="17655"/>
    <cellStyle name="Normal 2 20 5 2 9 4 2" xfId="43905"/>
    <cellStyle name="Normal 2 20 5 2 9 5" xfId="6520"/>
    <cellStyle name="Normal 2 20 5 2 9 5 2" xfId="32842"/>
    <cellStyle name="Normal 2 20 5 2 9 6" xfId="28141"/>
    <cellStyle name="Normal 2 20 5 20" xfId="691"/>
    <cellStyle name="Normal 2 20 5 20 2" xfId="11532"/>
    <cellStyle name="Normal 2 20 5 20 2 2" xfId="22596"/>
    <cellStyle name="Normal 2 20 5 20 2 2 2" xfId="48845"/>
    <cellStyle name="Normal 2 20 5 20 2 3" xfId="37782"/>
    <cellStyle name="Normal 2 20 5 20 3" xfId="15135"/>
    <cellStyle name="Normal 2 20 5 20 3 2" xfId="26199"/>
    <cellStyle name="Normal 2 20 5 20 3 2 2" xfId="52448"/>
    <cellStyle name="Normal 2 20 5 20 3 3" xfId="41385"/>
    <cellStyle name="Normal 2 20 5 20 4" xfId="18871"/>
    <cellStyle name="Normal 2 20 5 20 4 2" xfId="45121"/>
    <cellStyle name="Normal 2 20 5 20 5" xfId="7746"/>
    <cellStyle name="Normal 2 20 5 20 5 2" xfId="34058"/>
    <cellStyle name="Normal 2 20 5 20 6" xfId="28142"/>
    <cellStyle name="Normal 2 20 5 21" xfId="692"/>
    <cellStyle name="Normal 2 20 5 21 2" xfId="11646"/>
    <cellStyle name="Normal 2 20 5 21 2 2" xfId="22710"/>
    <cellStyle name="Normal 2 20 5 21 2 2 2" xfId="48959"/>
    <cellStyle name="Normal 2 20 5 21 2 3" xfId="37896"/>
    <cellStyle name="Normal 2 20 5 21 3" xfId="15249"/>
    <cellStyle name="Normal 2 20 5 21 3 2" xfId="26313"/>
    <cellStyle name="Normal 2 20 5 21 3 2 2" xfId="52562"/>
    <cellStyle name="Normal 2 20 5 21 3 3" xfId="41499"/>
    <cellStyle name="Normal 2 20 5 21 4" xfId="18985"/>
    <cellStyle name="Normal 2 20 5 21 4 2" xfId="45235"/>
    <cellStyle name="Normal 2 20 5 21 5" xfId="7861"/>
    <cellStyle name="Normal 2 20 5 21 5 2" xfId="34172"/>
    <cellStyle name="Normal 2 20 5 21 6" xfId="28143"/>
    <cellStyle name="Normal 2 20 5 22" xfId="693"/>
    <cellStyle name="Normal 2 20 5 22 2" xfId="11760"/>
    <cellStyle name="Normal 2 20 5 22 2 2" xfId="22824"/>
    <cellStyle name="Normal 2 20 5 22 2 2 2" xfId="49073"/>
    <cellStyle name="Normal 2 20 5 22 2 3" xfId="38010"/>
    <cellStyle name="Normal 2 20 5 22 3" xfId="15363"/>
    <cellStyle name="Normal 2 20 5 22 3 2" xfId="26427"/>
    <cellStyle name="Normal 2 20 5 22 3 2 2" xfId="52676"/>
    <cellStyle name="Normal 2 20 5 22 3 3" xfId="41613"/>
    <cellStyle name="Normal 2 20 5 22 4" xfId="19099"/>
    <cellStyle name="Normal 2 20 5 22 4 2" xfId="45349"/>
    <cellStyle name="Normal 2 20 5 22 5" xfId="7976"/>
    <cellStyle name="Normal 2 20 5 22 5 2" xfId="34286"/>
    <cellStyle name="Normal 2 20 5 22 6" xfId="28144"/>
    <cellStyle name="Normal 2 20 5 23" xfId="694"/>
    <cellStyle name="Normal 2 20 5 23 2" xfId="11874"/>
    <cellStyle name="Normal 2 20 5 23 2 2" xfId="22938"/>
    <cellStyle name="Normal 2 20 5 23 2 2 2" xfId="49187"/>
    <cellStyle name="Normal 2 20 5 23 2 3" xfId="38124"/>
    <cellStyle name="Normal 2 20 5 23 3" xfId="15477"/>
    <cellStyle name="Normal 2 20 5 23 3 2" xfId="26541"/>
    <cellStyle name="Normal 2 20 5 23 3 2 2" xfId="52790"/>
    <cellStyle name="Normal 2 20 5 23 3 3" xfId="41727"/>
    <cellStyle name="Normal 2 20 5 23 4" xfId="19213"/>
    <cellStyle name="Normal 2 20 5 23 4 2" xfId="45463"/>
    <cellStyle name="Normal 2 20 5 23 5" xfId="8091"/>
    <cellStyle name="Normal 2 20 5 23 5 2" xfId="34400"/>
    <cellStyle name="Normal 2 20 5 23 6" xfId="28145"/>
    <cellStyle name="Normal 2 20 5 24" xfId="695"/>
    <cellStyle name="Normal 2 20 5 24 2" xfId="11988"/>
    <cellStyle name="Normal 2 20 5 24 2 2" xfId="23052"/>
    <cellStyle name="Normal 2 20 5 24 2 2 2" xfId="49301"/>
    <cellStyle name="Normal 2 20 5 24 2 3" xfId="38238"/>
    <cellStyle name="Normal 2 20 5 24 3" xfId="15591"/>
    <cellStyle name="Normal 2 20 5 24 3 2" xfId="26655"/>
    <cellStyle name="Normal 2 20 5 24 3 2 2" xfId="52904"/>
    <cellStyle name="Normal 2 20 5 24 3 3" xfId="41841"/>
    <cellStyle name="Normal 2 20 5 24 4" xfId="19327"/>
    <cellStyle name="Normal 2 20 5 24 4 2" xfId="45577"/>
    <cellStyle name="Normal 2 20 5 24 5" xfId="8206"/>
    <cellStyle name="Normal 2 20 5 24 5 2" xfId="34514"/>
    <cellStyle name="Normal 2 20 5 24 6" xfId="28146"/>
    <cellStyle name="Normal 2 20 5 25" xfId="696"/>
    <cellStyle name="Normal 2 20 5 25 2" xfId="12102"/>
    <cellStyle name="Normal 2 20 5 25 2 2" xfId="23166"/>
    <cellStyle name="Normal 2 20 5 25 2 2 2" xfId="49415"/>
    <cellStyle name="Normal 2 20 5 25 2 3" xfId="38352"/>
    <cellStyle name="Normal 2 20 5 25 3" xfId="15705"/>
    <cellStyle name="Normal 2 20 5 25 3 2" xfId="26769"/>
    <cellStyle name="Normal 2 20 5 25 3 2 2" xfId="53018"/>
    <cellStyle name="Normal 2 20 5 25 3 3" xfId="41955"/>
    <cellStyle name="Normal 2 20 5 25 4" xfId="19441"/>
    <cellStyle name="Normal 2 20 5 25 4 2" xfId="45691"/>
    <cellStyle name="Normal 2 20 5 25 5" xfId="8321"/>
    <cellStyle name="Normal 2 20 5 25 5 2" xfId="34628"/>
    <cellStyle name="Normal 2 20 5 25 6" xfId="28147"/>
    <cellStyle name="Normal 2 20 5 26" xfId="697"/>
    <cellStyle name="Normal 2 20 5 26 2" xfId="12219"/>
    <cellStyle name="Normal 2 20 5 26 2 2" xfId="23283"/>
    <cellStyle name="Normal 2 20 5 26 2 2 2" xfId="49532"/>
    <cellStyle name="Normal 2 20 5 26 2 3" xfId="38469"/>
    <cellStyle name="Normal 2 20 5 26 3" xfId="15822"/>
    <cellStyle name="Normal 2 20 5 26 3 2" xfId="26886"/>
    <cellStyle name="Normal 2 20 5 26 3 2 2" xfId="53135"/>
    <cellStyle name="Normal 2 20 5 26 3 3" xfId="42072"/>
    <cellStyle name="Normal 2 20 5 26 4" xfId="19558"/>
    <cellStyle name="Normal 2 20 5 26 4 2" xfId="45808"/>
    <cellStyle name="Normal 2 20 5 26 5" xfId="8439"/>
    <cellStyle name="Normal 2 20 5 26 5 2" xfId="34745"/>
    <cellStyle name="Normal 2 20 5 26 6" xfId="28148"/>
    <cellStyle name="Normal 2 20 5 27" xfId="698"/>
    <cellStyle name="Normal 2 20 5 27 2" xfId="12338"/>
    <cellStyle name="Normal 2 20 5 27 2 2" xfId="23402"/>
    <cellStyle name="Normal 2 20 5 27 2 2 2" xfId="49651"/>
    <cellStyle name="Normal 2 20 5 27 2 3" xfId="38588"/>
    <cellStyle name="Normal 2 20 5 27 3" xfId="15941"/>
    <cellStyle name="Normal 2 20 5 27 3 2" xfId="27005"/>
    <cellStyle name="Normal 2 20 5 27 3 2 2" xfId="53254"/>
    <cellStyle name="Normal 2 20 5 27 3 3" xfId="42191"/>
    <cellStyle name="Normal 2 20 5 27 4" xfId="19677"/>
    <cellStyle name="Normal 2 20 5 27 4 2" xfId="45927"/>
    <cellStyle name="Normal 2 20 5 27 5" xfId="8559"/>
    <cellStyle name="Normal 2 20 5 27 5 2" xfId="34864"/>
    <cellStyle name="Normal 2 20 5 27 6" xfId="28149"/>
    <cellStyle name="Normal 2 20 5 28" xfId="699"/>
    <cellStyle name="Normal 2 20 5 28 2" xfId="12469"/>
    <cellStyle name="Normal 2 20 5 28 2 2" xfId="23533"/>
    <cellStyle name="Normal 2 20 5 28 2 2 2" xfId="49782"/>
    <cellStyle name="Normal 2 20 5 28 2 3" xfId="38719"/>
    <cellStyle name="Normal 2 20 5 28 3" xfId="16072"/>
    <cellStyle name="Normal 2 20 5 28 3 2" xfId="27136"/>
    <cellStyle name="Normal 2 20 5 28 3 2 2" xfId="53385"/>
    <cellStyle name="Normal 2 20 5 28 3 3" xfId="42322"/>
    <cellStyle name="Normal 2 20 5 28 4" xfId="19808"/>
    <cellStyle name="Normal 2 20 5 28 4 2" xfId="46058"/>
    <cellStyle name="Normal 2 20 5 28 5" xfId="8691"/>
    <cellStyle name="Normal 2 20 5 28 5 2" xfId="34995"/>
    <cellStyle name="Normal 2 20 5 28 6" xfId="28150"/>
    <cellStyle name="Normal 2 20 5 29" xfId="700"/>
    <cellStyle name="Normal 2 20 5 29 2" xfId="12584"/>
    <cellStyle name="Normal 2 20 5 29 2 2" xfId="23648"/>
    <cellStyle name="Normal 2 20 5 29 2 2 2" xfId="49897"/>
    <cellStyle name="Normal 2 20 5 29 2 3" xfId="38834"/>
    <cellStyle name="Normal 2 20 5 29 3" xfId="16187"/>
    <cellStyle name="Normal 2 20 5 29 3 2" xfId="27251"/>
    <cellStyle name="Normal 2 20 5 29 3 2 2" xfId="53500"/>
    <cellStyle name="Normal 2 20 5 29 3 3" xfId="42437"/>
    <cellStyle name="Normal 2 20 5 29 4" xfId="19923"/>
    <cellStyle name="Normal 2 20 5 29 4 2" xfId="46173"/>
    <cellStyle name="Normal 2 20 5 29 5" xfId="8807"/>
    <cellStyle name="Normal 2 20 5 29 5 2" xfId="35110"/>
    <cellStyle name="Normal 2 20 5 29 6" xfId="28151"/>
    <cellStyle name="Normal 2 20 5 3" xfId="76"/>
    <cellStyle name="Normal 2 20 5 3 2" xfId="702"/>
    <cellStyle name="Normal 2 20 5 3 2 2" xfId="16383"/>
    <cellStyle name="Normal 2 20 5 3 2 2 2" xfId="27447"/>
    <cellStyle name="Normal 2 20 5 3 2 2 2 2" xfId="53696"/>
    <cellStyle name="Normal 2 20 5 3 2 2 3" xfId="42633"/>
    <cellStyle name="Normal 2 20 5 3 2 3" xfId="20119"/>
    <cellStyle name="Normal 2 20 5 3 2 3 2" xfId="46369"/>
    <cellStyle name="Normal 2 20 5 3 2 4" xfId="9046"/>
    <cellStyle name="Normal 2 20 5 3 2 4 2" xfId="35306"/>
    <cellStyle name="Normal 2 20 5 3 2 5" xfId="28153"/>
    <cellStyle name="Normal 2 20 5 3 3" xfId="701"/>
    <cellStyle name="Normal 2 20 5 3 3 2" xfId="20520"/>
    <cellStyle name="Normal 2 20 5 3 3 2 2" xfId="46769"/>
    <cellStyle name="Normal 2 20 5 3 3 3" xfId="9456"/>
    <cellStyle name="Normal 2 20 5 3 3 3 2" xfId="35706"/>
    <cellStyle name="Normal 2 20 5 3 3 4" xfId="28152"/>
    <cellStyle name="Normal 2 20 5 3 4" xfId="13059"/>
    <cellStyle name="Normal 2 20 5 3 4 2" xfId="24123"/>
    <cellStyle name="Normal 2 20 5 3 4 2 2" xfId="50372"/>
    <cellStyle name="Normal 2 20 5 3 4 3" xfId="39309"/>
    <cellStyle name="Normal 2 20 5 3 5" xfId="16795"/>
    <cellStyle name="Normal 2 20 5 3 5 2" xfId="43045"/>
    <cellStyle name="Normal 2 20 5 3 6" xfId="5652"/>
    <cellStyle name="Normal 2 20 5 3 6 2" xfId="31982"/>
    <cellStyle name="Normal 2 20 5 3 7" xfId="27581"/>
    <cellStyle name="Normal 2 20 5 30" xfId="703"/>
    <cellStyle name="Normal 2 20 5 30 2" xfId="12698"/>
    <cellStyle name="Normal 2 20 5 30 2 2" xfId="23762"/>
    <cellStyle name="Normal 2 20 5 30 2 2 2" xfId="50011"/>
    <cellStyle name="Normal 2 20 5 30 2 3" xfId="38948"/>
    <cellStyle name="Normal 2 20 5 30 3" xfId="16301"/>
    <cellStyle name="Normal 2 20 5 30 3 2" xfId="27365"/>
    <cellStyle name="Normal 2 20 5 30 3 2 2" xfId="53614"/>
    <cellStyle name="Normal 2 20 5 30 3 3" xfId="42551"/>
    <cellStyle name="Normal 2 20 5 30 4" xfId="20037"/>
    <cellStyle name="Normal 2 20 5 30 4 2" xfId="46287"/>
    <cellStyle name="Normal 2 20 5 30 5" xfId="8922"/>
    <cellStyle name="Normal 2 20 5 30 5 2" xfId="35224"/>
    <cellStyle name="Normal 2 20 5 30 6" xfId="28154"/>
    <cellStyle name="Normal 2 20 5 31" xfId="704"/>
    <cellStyle name="Normal 2 20 5 31 2" xfId="9336"/>
    <cellStyle name="Normal 2 20 5 31 2 2" xfId="20400"/>
    <cellStyle name="Normal 2 20 5 31 2 2 2" xfId="46649"/>
    <cellStyle name="Normal 2 20 5 31 2 3" xfId="35586"/>
    <cellStyle name="Normal 2 20 5 31 3" xfId="12939"/>
    <cellStyle name="Normal 2 20 5 31 3 2" xfId="24003"/>
    <cellStyle name="Normal 2 20 5 31 3 2 2" xfId="50252"/>
    <cellStyle name="Normal 2 20 5 31 3 3" xfId="39189"/>
    <cellStyle name="Normal 2 20 5 31 4" xfId="16675"/>
    <cellStyle name="Normal 2 20 5 31 4 2" xfId="42925"/>
    <cellStyle name="Normal 2 20 5 31 5" xfId="5531"/>
    <cellStyle name="Normal 2 20 5 31 5 2" xfId="31862"/>
    <cellStyle name="Normal 2 20 5 31 6" xfId="28155"/>
    <cellStyle name="Normal 2 20 5 32" xfId="705"/>
    <cellStyle name="Normal 2 20 5 32 2" xfId="20280"/>
    <cellStyle name="Normal 2 20 5 32 2 2" xfId="46529"/>
    <cellStyle name="Normal 2 20 5 32 3" xfId="9216"/>
    <cellStyle name="Normal 2 20 5 32 3 2" xfId="35466"/>
    <cellStyle name="Normal 2 20 5 32 4" xfId="28156"/>
    <cellStyle name="Normal 2 20 5 33" xfId="706"/>
    <cellStyle name="Normal 2 20 5 33 2" xfId="23883"/>
    <cellStyle name="Normal 2 20 5 33 2 2" xfId="50132"/>
    <cellStyle name="Normal 2 20 5 33 3" xfId="12819"/>
    <cellStyle name="Normal 2 20 5 33 3 2" xfId="39069"/>
    <cellStyle name="Normal 2 20 5 33 4" xfId="28157"/>
    <cellStyle name="Normal 2 20 5 34" xfId="707"/>
    <cellStyle name="Normal 2 20 5 34 2" xfId="16555"/>
    <cellStyle name="Normal 2 20 5 34 2 2" xfId="42805"/>
    <cellStyle name="Normal 2 20 5 34 3" xfId="28158"/>
    <cellStyle name="Normal 2 20 5 35" xfId="708"/>
    <cellStyle name="Normal 2 20 5 35 2" xfId="28159"/>
    <cellStyle name="Normal 2 20 5 36" xfId="709"/>
    <cellStyle name="Normal 2 20 5 36 2" xfId="28160"/>
    <cellStyle name="Normal 2 20 5 37" xfId="710"/>
    <cellStyle name="Normal 2 20 5 37 2" xfId="28161"/>
    <cellStyle name="Normal 2 20 5 38" xfId="711"/>
    <cellStyle name="Normal 2 20 5 38 2" xfId="28162"/>
    <cellStyle name="Normal 2 20 5 39" xfId="712"/>
    <cellStyle name="Normal 2 20 5 39 2" xfId="28163"/>
    <cellStyle name="Normal 2 20 5 4" xfId="713"/>
    <cellStyle name="Normal 2 20 5 4 2" xfId="9608"/>
    <cellStyle name="Normal 2 20 5 4 2 2" xfId="20672"/>
    <cellStyle name="Normal 2 20 5 4 2 2 2" xfId="46921"/>
    <cellStyle name="Normal 2 20 5 4 2 3" xfId="35858"/>
    <cellStyle name="Normal 2 20 5 4 3" xfId="13211"/>
    <cellStyle name="Normal 2 20 5 4 3 2" xfId="24275"/>
    <cellStyle name="Normal 2 20 5 4 3 2 2" xfId="50524"/>
    <cellStyle name="Normal 2 20 5 4 3 3" xfId="39461"/>
    <cellStyle name="Normal 2 20 5 4 4" xfId="16947"/>
    <cellStyle name="Normal 2 20 5 4 4 2" xfId="43197"/>
    <cellStyle name="Normal 2 20 5 4 5" xfId="5806"/>
    <cellStyle name="Normal 2 20 5 4 5 2" xfId="32134"/>
    <cellStyle name="Normal 2 20 5 4 6" xfId="28164"/>
    <cellStyle name="Normal 2 20 5 40" xfId="714"/>
    <cellStyle name="Normal 2 20 5 40 2" xfId="28165"/>
    <cellStyle name="Normal 2 20 5 41" xfId="715"/>
    <cellStyle name="Normal 2 20 5 41 2" xfId="28166"/>
    <cellStyle name="Normal 2 20 5 42" xfId="639"/>
    <cellStyle name="Normal 2 20 5 42 2" xfId="28090"/>
    <cellStyle name="Normal 2 20 5 43" xfId="5410"/>
    <cellStyle name="Normal 2 20 5 43 2" xfId="31742"/>
    <cellStyle name="Normal 2 20 5 44" xfId="27578"/>
    <cellStyle name="Normal 2 20 5 5" xfId="716"/>
    <cellStyle name="Normal 2 20 5 5 2" xfId="9724"/>
    <cellStyle name="Normal 2 20 5 5 2 2" xfId="20788"/>
    <cellStyle name="Normal 2 20 5 5 2 2 2" xfId="47037"/>
    <cellStyle name="Normal 2 20 5 5 2 3" xfId="35974"/>
    <cellStyle name="Normal 2 20 5 5 3" xfId="13327"/>
    <cellStyle name="Normal 2 20 5 5 3 2" xfId="24391"/>
    <cellStyle name="Normal 2 20 5 5 3 2 2" xfId="50640"/>
    <cellStyle name="Normal 2 20 5 5 3 3" xfId="39577"/>
    <cellStyle name="Normal 2 20 5 5 4" xfId="17063"/>
    <cellStyle name="Normal 2 20 5 5 4 2" xfId="43313"/>
    <cellStyle name="Normal 2 20 5 5 5" xfId="5923"/>
    <cellStyle name="Normal 2 20 5 5 5 2" xfId="32250"/>
    <cellStyle name="Normal 2 20 5 5 6" xfId="28167"/>
    <cellStyle name="Normal 2 20 5 6" xfId="717"/>
    <cellStyle name="Normal 2 20 5 6 2" xfId="9839"/>
    <cellStyle name="Normal 2 20 5 6 2 2" xfId="20903"/>
    <cellStyle name="Normal 2 20 5 6 2 2 2" xfId="47152"/>
    <cellStyle name="Normal 2 20 5 6 2 3" xfId="36089"/>
    <cellStyle name="Normal 2 20 5 6 3" xfId="13442"/>
    <cellStyle name="Normal 2 20 5 6 3 2" xfId="24506"/>
    <cellStyle name="Normal 2 20 5 6 3 2 2" xfId="50755"/>
    <cellStyle name="Normal 2 20 5 6 3 3" xfId="39692"/>
    <cellStyle name="Normal 2 20 5 6 4" xfId="17178"/>
    <cellStyle name="Normal 2 20 5 6 4 2" xfId="43428"/>
    <cellStyle name="Normal 2 20 5 6 5" xfId="6039"/>
    <cellStyle name="Normal 2 20 5 6 5 2" xfId="32365"/>
    <cellStyle name="Normal 2 20 5 6 6" xfId="28168"/>
    <cellStyle name="Normal 2 20 5 7" xfId="718"/>
    <cellStyle name="Normal 2 20 5 7 2" xfId="9954"/>
    <cellStyle name="Normal 2 20 5 7 2 2" xfId="21018"/>
    <cellStyle name="Normal 2 20 5 7 2 2 2" xfId="47267"/>
    <cellStyle name="Normal 2 20 5 7 2 3" xfId="36204"/>
    <cellStyle name="Normal 2 20 5 7 3" xfId="13557"/>
    <cellStyle name="Normal 2 20 5 7 3 2" xfId="24621"/>
    <cellStyle name="Normal 2 20 5 7 3 2 2" xfId="50870"/>
    <cellStyle name="Normal 2 20 5 7 3 3" xfId="39807"/>
    <cellStyle name="Normal 2 20 5 7 4" xfId="17293"/>
    <cellStyle name="Normal 2 20 5 7 4 2" xfId="43543"/>
    <cellStyle name="Normal 2 20 5 7 5" xfId="6155"/>
    <cellStyle name="Normal 2 20 5 7 5 2" xfId="32480"/>
    <cellStyle name="Normal 2 20 5 7 6" xfId="28169"/>
    <cellStyle name="Normal 2 20 5 8" xfId="719"/>
    <cellStyle name="Normal 2 20 5 8 2" xfId="10068"/>
    <cellStyle name="Normal 2 20 5 8 2 2" xfId="21132"/>
    <cellStyle name="Normal 2 20 5 8 2 2 2" xfId="47381"/>
    <cellStyle name="Normal 2 20 5 8 2 3" xfId="36318"/>
    <cellStyle name="Normal 2 20 5 8 3" xfId="13671"/>
    <cellStyle name="Normal 2 20 5 8 3 2" xfId="24735"/>
    <cellStyle name="Normal 2 20 5 8 3 2 2" xfId="50984"/>
    <cellStyle name="Normal 2 20 5 8 3 3" xfId="39921"/>
    <cellStyle name="Normal 2 20 5 8 4" xfId="17407"/>
    <cellStyle name="Normal 2 20 5 8 4 2" xfId="43657"/>
    <cellStyle name="Normal 2 20 5 8 5" xfId="6270"/>
    <cellStyle name="Normal 2 20 5 8 5 2" xfId="32594"/>
    <cellStyle name="Normal 2 20 5 8 6" xfId="28170"/>
    <cellStyle name="Normal 2 20 5 9" xfId="720"/>
    <cellStyle name="Normal 2 20 5 9 2" xfId="10182"/>
    <cellStyle name="Normal 2 20 5 9 2 2" xfId="21246"/>
    <cellStyle name="Normal 2 20 5 9 2 2 2" xfId="47495"/>
    <cellStyle name="Normal 2 20 5 9 2 3" xfId="36432"/>
    <cellStyle name="Normal 2 20 5 9 3" xfId="13785"/>
    <cellStyle name="Normal 2 20 5 9 3 2" xfId="24849"/>
    <cellStyle name="Normal 2 20 5 9 3 2 2" xfId="51098"/>
    <cellStyle name="Normal 2 20 5 9 3 3" xfId="40035"/>
    <cellStyle name="Normal 2 20 5 9 4" xfId="17521"/>
    <cellStyle name="Normal 2 20 5 9 4 2" xfId="43771"/>
    <cellStyle name="Normal 2 20 5 9 5" xfId="6385"/>
    <cellStyle name="Normal 2 20 5 9 5 2" xfId="32708"/>
    <cellStyle name="Normal 2 20 5 9 6" xfId="28171"/>
    <cellStyle name="Normal 2 20 6" xfId="77"/>
    <cellStyle name="Normal 2 20 6 10" xfId="722"/>
    <cellStyle name="Normal 2 20 6 10 2" xfId="10306"/>
    <cellStyle name="Normal 2 20 6 10 2 2" xfId="21370"/>
    <cellStyle name="Normal 2 20 6 10 2 2 2" xfId="47619"/>
    <cellStyle name="Normal 2 20 6 10 2 3" xfId="36556"/>
    <cellStyle name="Normal 2 20 6 10 3" xfId="13909"/>
    <cellStyle name="Normal 2 20 6 10 3 2" xfId="24973"/>
    <cellStyle name="Normal 2 20 6 10 3 2 2" xfId="51222"/>
    <cellStyle name="Normal 2 20 6 10 3 3" xfId="40159"/>
    <cellStyle name="Normal 2 20 6 10 4" xfId="17645"/>
    <cellStyle name="Normal 2 20 6 10 4 2" xfId="43895"/>
    <cellStyle name="Normal 2 20 6 10 5" xfId="6510"/>
    <cellStyle name="Normal 2 20 6 10 5 2" xfId="32832"/>
    <cellStyle name="Normal 2 20 6 10 6" xfId="28173"/>
    <cellStyle name="Normal 2 20 6 11" xfId="723"/>
    <cellStyle name="Normal 2 20 6 11 2" xfId="10433"/>
    <cellStyle name="Normal 2 20 6 11 2 2" xfId="21497"/>
    <cellStyle name="Normal 2 20 6 11 2 2 2" xfId="47746"/>
    <cellStyle name="Normal 2 20 6 11 2 3" xfId="36683"/>
    <cellStyle name="Normal 2 20 6 11 3" xfId="14036"/>
    <cellStyle name="Normal 2 20 6 11 3 2" xfId="25100"/>
    <cellStyle name="Normal 2 20 6 11 3 2 2" xfId="51349"/>
    <cellStyle name="Normal 2 20 6 11 3 3" xfId="40286"/>
    <cellStyle name="Normal 2 20 6 11 4" xfId="17772"/>
    <cellStyle name="Normal 2 20 6 11 4 2" xfId="44022"/>
    <cellStyle name="Normal 2 20 6 11 5" xfId="6638"/>
    <cellStyle name="Normal 2 20 6 11 5 2" xfId="32959"/>
    <cellStyle name="Normal 2 20 6 11 6" xfId="28174"/>
    <cellStyle name="Normal 2 20 6 12" xfId="724"/>
    <cellStyle name="Normal 2 20 6 12 2" xfId="10548"/>
    <cellStyle name="Normal 2 20 6 12 2 2" xfId="21612"/>
    <cellStyle name="Normal 2 20 6 12 2 2 2" xfId="47861"/>
    <cellStyle name="Normal 2 20 6 12 2 3" xfId="36798"/>
    <cellStyle name="Normal 2 20 6 12 3" xfId="14151"/>
    <cellStyle name="Normal 2 20 6 12 3 2" xfId="25215"/>
    <cellStyle name="Normal 2 20 6 12 3 2 2" xfId="51464"/>
    <cellStyle name="Normal 2 20 6 12 3 3" xfId="40401"/>
    <cellStyle name="Normal 2 20 6 12 4" xfId="17887"/>
    <cellStyle name="Normal 2 20 6 12 4 2" xfId="44137"/>
    <cellStyle name="Normal 2 20 6 12 5" xfId="6754"/>
    <cellStyle name="Normal 2 20 6 12 5 2" xfId="33074"/>
    <cellStyle name="Normal 2 20 6 12 6" xfId="28175"/>
    <cellStyle name="Normal 2 20 6 13" xfId="725"/>
    <cellStyle name="Normal 2 20 6 13 2" xfId="10721"/>
    <cellStyle name="Normal 2 20 6 13 2 2" xfId="21785"/>
    <cellStyle name="Normal 2 20 6 13 2 2 2" xfId="48034"/>
    <cellStyle name="Normal 2 20 6 13 2 3" xfId="36971"/>
    <cellStyle name="Normal 2 20 6 13 3" xfId="14324"/>
    <cellStyle name="Normal 2 20 6 13 3 2" xfId="25388"/>
    <cellStyle name="Normal 2 20 6 13 3 2 2" xfId="51637"/>
    <cellStyle name="Normal 2 20 6 13 3 3" xfId="40574"/>
    <cellStyle name="Normal 2 20 6 13 4" xfId="18060"/>
    <cellStyle name="Normal 2 20 6 13 4 2" xfId="44310"/>
    <cellStyle name="Normal 2 20 6 13 5" xfId="6928"/>
    <cellStyle name="Normal 2 20 6 13 5 2" xfId="33247"/>
    <cellStyle name="Normal 2 20 6 13 6" xfId="28176"/>
    <cellStyle name="Normal 2 20 6 14" xfId="726"/>
    <cellStyle name="Normal 2 20 6 14 2" xfId="10838"/>
    <cellStyle name="Normal 2 20 6 14 2 2" xfId="21902"/>
    <cellStyle name="Normal 2 20 6 14 2 2 2" xfId="48151"/>
    <cellStyle name="Normal 2 20 6 14 2 3" xfId="37088"/>
    <cellStyle name="Normal 2 20 6 14 3" xfId="14441"/>
    <cellStyle name="Normal 2 20 6 14 3 2" xfId="25505"/>
    <cellStyle name="Normal 2 20 6 14 3 2 2" xfId="51754"/>
    <cellStyle name="Normal 2 20 6 14 3 3" xfId="40691"/>
    <cellStyle name="Normal 2 20 6 14 4" xfId="18177"/>
    <cellStyle name="Normal 2 20 6 14 4 2" xfId="44427"/>
    <cellStyle name="Normal 2 20 6 14 5" xfId="7046"/>
    <cellStyle name="Normal 2 20 6 14 5 2" xfId="33364"/>
    <cellStyle name="Normal 2 20 6 14 6" xfId="28177"/>
    <cellStyle name="Normal 2 20 6 15" xfId="727"/>
    <cellStyle name="Normal 2 20 6 15 2" xfId="10954"/>
    <cellStyle name="Normal 2 20 6 15 2 2" xfId="22018"/>
    <cellStyle name="Normal 2 20 6 15 2 2 2" xfId="48267"/>
    <cellStyle name="Normal 2 20 6 15 2 3" xfId="37204"/>
    <cellStyle name="Normal 2 20 6 15 3" xfId="14557"/>
    <cellStyle name="Normal 2 20 6 15 3 2" xfId="25621"/>
    <cellStyle name="Normal 2 20 6 15 3 2 2" xfId="51870"/>
    <cellStyle name="Normal 2 20 6 15 3 3" xfId="40807"/>
    <cellStyle name="Normal 2 20 6 15 4" xfId="18293"/>
    <cellStyle name="Normal 2 20 6 15 4 2" xfId="44543"/>
    <cellStyle name="Normal 2 20 6 15 5" xfId="7163"/>
    <cellStyle name="Normal 2 20 6 15 5 2" xfId="33480"/>
    <cellStyle name="Normal 2 20 6 15 6" xfId="28178"/>
    <cellStyle name="Normal 2 20 6 16" xfId="728"/>
    <cellStyle name="Normal 2 20 6 16 2" xfId="11072"/>
    <cellStyle name="Normal 2 20 6 16 2 2" xfId="22136"/>
    <cellStyle name="Normal 2 20 6 16 2 2 2" xfId="48385"/>
    <cellStyle name="Normal 2 20 6 16 2 3" xfId="37322"/>
    <cellStyle name="Normal 2 20 6 16 3" xfId="14675"/>
    <cellStyle name="Normal 2 20 6 16 3 2" xfId="25739"/>
    <cellStyle name="Normal 2 20 6 16 3 2 2" xfId="51988"/>
    <cellStyle name="Normal 2 20 6 16 3 3" xfId="40925"/>
    <cellStyle name="Normal 2 20 6 16 4" xfId="18411"/>
    <cellStyle name="Normal 2 20 6 16 4 2" xfId="44661"/>
    <cellStyle name="Normal 2 20 6 16 5" xfId="7282"/>
    <cellStyle name="Normal 2 20 6 16 5 2" xfId="33598"/>
    <cellStyle name="Normal 2 20 6 16 6" xfId="28179"/>
    <cellStyle name="Normal 2 20 6 17" xfId="729"/>
    <cellStyle name="Normal 2 20 6 17 2" xfId="11190"/>
    <cellStyle name="Normal 2 20 6 17 2 2" xfId="22254"/>
    <cellStyle name="Normal 2 20 6 17 2 2 2" xfId="48503"/>
    <cellStyle name="Normal 2 20 6 17 2 3" xfId="37440"/>
    <cellStyle name="Normal 2 20 6 17 3" xfId="14793"/>
    <cellStyle name="Normal 2 20 6 17 3 2" xfId="25857"/>
    <cellStyle name="Normal 2 20 6 17 3 2 2" xfId="52106"/>
    <cellStyle name="Normal 2 20 6 17 3 3" xfId="41043"/>
    <cellStyle name="Normal 2 20 6 17 4" xfId="18529"/>
    <cellStyle name="Normal 2 20 6 17 4 2" xfId="44779"/>
    <cellStyle name="Normal 2 20 6 17 5" xfId="7401"/>
    <cellStyle name="Normal 2 20 6 17 5 2" xfId="33716"/>
    <cellStyle name="Normal 2 20 6 17 6" xfId="28180"/>
    <cellStyle name="Normal 2 20 6 18" xfId="730"/>
    <cellStyle name="Normal 2 20 6 18 2" xfId="11306"/>
    <cellStyle name="Normal 2 20 6 18 2 2" xfId="22370"/>
    <cellStyle name="Normal 2 20 6 18 2 2 2" xfId="48619"/>
    <cellStyle name="Normal 2 20 6 18 2 3" xfId="37556"/>
    <cellStyle name="Normal 2 20 6 18 3" xfId="14909"/>
    <cellStyle name="Normal 2 20 6 18 3 2" xfId="25973"/>
    <cellStyle name="Normal 2 20 6 18 3 2 2" xfId="52222"/>
    <cellStyle name="Normal 2 20 6 18 3 3" xfId="41159"/>
    <cellStyle name="Normal 2 20 6 18 4" xfId="18645"/>
    <cellStyle name="Normal 2 20 6 18 4 2" xfId="44895"/>
    <cellStyle name="Normal 2 20 6 18 5" xfId="7518"/>
    <cellStyle name="Normal 2 20 6 18 5 2" xfId="33832"/>
    <cellStyle name="Normal 2 20 6 18 6" xfId="28181"/>
    <cellStyle name="Normal 2 20 6 19" xfId="731"/>
    <cellStyle name="Normal 2 20 6 19 2" xfId="11423"/>
    <cellStyle name="Normal 2 20 6 19 2 2" xfId="22487"/>
    <cellStyle name="Normal 2 20 6 19 2 2 2" xfId="48736"/>
    <cellStyle name="Normal 2 20 6 19 2 3" xfId="37673"/>
    <cellStyle name="Normal 2 20 6 19 3" xfId="15026"/>
    <cellStyle name="Normal 2 20 6 19 3 2" xfId="26090"/>
    <cellStyle name="Normal 2 20 6 19 3 2 2" xfId="52339"/>
    <cellStyle name="Normal 2 20 6 19 3 3" xfId="41276"/>
    <cellStyle name="Normal 2 20 6 19 4" xfId="18762"/>
    <cellStyle name="Normal 2 20 6 19 4 2" xfId="45012"/>
    <cellStyle name="Normal 2 20 6 19 5" xfId="7636"/>
    <cellStyle name="Normal 2 20 6 19 5 2" xfId="33949"/>
    <cellStyle name="Normal 2 20 6 19 6" xfId="28182"/>
    <cellStyle name="Normal 2 20 6 2" xfId="78"/>
    <cellStyle name="Normal 2 20 6 2 10" xfId="733"/>
    <cellStyle name="Normal 2 20 6 2 10 2" xfId="10444"/>
    <cellStyle name="Normal 2 20 6 2 10 2 2" xfId="21508"/>
    <cellStyle name="Normal 2 20 6 2 10 2 2 2" xfId="47757"/>
    <cellStyle name="Normal 2 20 6 2 10 2 3" xfId="36694"/>
    <cellStyle name="Normal 2 20 6 2 10 3" xfId="14047"/>
    <cellStyle name="Normal 2 20 6 2 10 3 2" xfId="25111"/>
    <cellStyle name="Normal 2 20 6 2 10 3 2 2" xfId="51360"/>
    <cellStyle name="Normal 2 20 6 2 10 3 3" xfId="40297"/>
    <cellStyle name="Normal 2 20 6 2 10 4" xfId="17783"/>
    <cellStyle name="Normal 2 20 6 2 10 4 2" xfId="44033"/>
    <cellStyle name="Normal 2 20 6 2 10 5" xfId="6649"/>
    <cellStyle name="Normal 2 20 6 2 10 5 2" xfId="32970"/>
    <cellStyle name="Normal 2 20 6 2 10 6" xfId="28184"/>
    <cellStyle name="Normal 2 20 6 2 11" xfId="734"/>
    <cellStyle name="Normal 2 20 6 2 11 2" xfId="10559"/>
    <cellStyle name="Normal 2 20 6 2 11 2 2" xfId="21623"/>
    <cellStyle name="Normal 2 20 6 2 11 2 2 2" xfId="47872"/>
    <cellStyle name="Normal 2 20 6 2 11 2 3" xfId="36809"/>
    <cellStyle name="Normal 2 20 6 2 11 3" xfId="14162"/>
    <cellStyle name="Normal 2 20 6 2 11 3 2" xfId="25226"/>
    <cellStyle name="Normal 2 20 6 2 11 3 2 2" xfId="51475"/>
    <cellStyle name="Normal 2 20 6 2 11 3 3" xfId="40412"/>
    <cellStyle name="Normal 2 20 6 2 11 4" xfId="17898"/>
    <cellStyle name="Normal 2 20 6 2 11 4 2" xfId="44148"/>
    <cellStyle name="Normal 2 20 6 2 11 5" xfId="6765"/>
    <cellStyle name="Normal 2 20 6 2 11 5 2" xfId="33085"/>
    <cellStyle name="Normal 2 20 6 2 11 6" xfId="28185"/>
    <cellStyle name="Normal 2 20 6 2 12" xfId="735"/>
    <cellStyle name="Normal 2 20 6 2 12 2" xfId="10732"/>
    <cellStyle name="Normal 2 20 6 2 12 2 2" xfId="21796"/>
    <cellStyle name="Normal 2 20 6 2 12 2 2 2" xfId="48045"/>
    <cellStyle name="Normal 2 20 6 2 12 2 3" xfId="36982"/>
    <cellStyle name="Normal 2 20 6 2 12 3" xfId="14335"/>
    <cellStyle name="Normal 2 20 6 2 12 3 2" xfId="25399"/>
    <cellStyle name="Normal 2 20 6 2 12 3 2 2" xfId="51648"/>
    <cellStyle name="Normal 2 20 6 2 12 3 3" xfId="40585"/>
    <cellStyle name="Normal 2 20 6 2 12 4" xfId="18071"/>
    <cellStyle name="Normal 2 20 6 2 12 4 2" xfId="44321"/>
    <cellStyle name="Normal 2 20 6 2 12 5" xfId="6939"/>
    <cellStyle name="Normal 2 20 6 2 12 5 2" xfId="33258"/>
    <cellStyle name="Normal 2 20 6 2 12 6" xfId="28186"/>
    <cellStyle name="Normal 2 20 6 2 13" xfId="736"/>
    <cellStyle name="Normal 2 20 6 2 13 2" xfId="10849"/>
    <cellStyle name="Normal 2 20 6 2 13 2 2" xfId="21913"/>
    <cellStyle name="Normal 2 20 6 2 13 2 2 2" xfId="48162"/>
    <cellStyle name="Normal 2 20 6 2 13 2 3" xfId="37099"/>
    <cellStyle name="Normal 2 20 6 2 13 3" xfId="14452"/>
    <cellStyle name="Normal 2 20 6 2 13 3 2" xfId="25516"/>
    <cellStyle name="Normal 2 20 6 2 13 3 2 2" xfId="51765"/>
    <cellStyle name="Normal 2 20 6 2 13 3 3" xfId="40702"/>
    <cellStyle name="Normal 2 20 6 2 13 4" xfId="18188"/>
    <cellStyle name="Normal 2 20 6 2 13 4 2" xfId="44438"/>
    <cellStyle name="Normal 2 20 6 2 13 5" xfId="7057"/>
    <cellStyle name="Normal 2 20 6 2 13 5 2" xfId="33375"/>
    <cellStyle name="Normal 2 20 6 2 13 6" xfId="28187"/>
    <cellStyle name="Normal 2 20 6 2 14" xfId="737"/>
    <cellStyle name="Normal 2 20 6 2 14 2" xfId="10965"/>
    <cellStyle name="Normal 2 20 6 2 14 2 2" xfId="22029"/>
    <cellStyle name="Normal 2 20 6 2 14 2 2 2" xfId="48278"/>
    <cellStyle name="Normal 2 20 6 2 14 2 3" xfId="37215"/>
    <cellStyle name="Normal 2 20 6 2 14 3" xfId="14568"/>
    <cellStyle name="Normal 2 20 6 2 14 3 2" xfId="25632"/>
    <cellStyle name="Normal 2 20 6 2 14 3 2 2" xfId="51881"/>
    <cellStyle name="Normal 2 20 6 2 14 3 3" xfId="40818"/>
    <cellStyle name="Normal 2 20 6 2 14 4" xfId="18304"/>
    <cellStyle name="Normal 2 20 6 2 14 4 2" xfId="44554"/>
    <cellStyle name="Normal 2 20 6 2 14 5" xfId="7174"/>
    <cellStyle name="Normal 2 20 6 2 14 5 2" xfId="33491"/>
    <cellStyle name="Normal 2 20 6 2 14 6" xfId="28188"/>
    <cellStyle name="Normal 2 20 6 2 15" xfId="738"/>
    <cellStyle name="Normal 2 20 6 2 15 2" xfId="11083"/>
    <cellStyle name="Normal 2 20 6 2 15 2 2" xfId="22147"/>
    <cellStyle name="Normal 2 20 6 2 15 2 2 2" xfId="48396"/>
    <cellStyle name="Normal 2 20 6 2 15 2 3" xfId="37333"/>
    <cellStyle name="Normal 2 20 6 2 15 3" xfId="14686"/>
    <cellStyle name="Normal 2 20 6 2 15 3 2" xfId="25750"/>
    <cellStyle name="Normal 2 20 6 2 15 3 2 2" xfId="51999"/>
    <cellStyle name="Normal 2 20 6 2 15 3 3" xfId="40936"/>
    <cellStyle name="Normal 2 20 6 2 15 4" xfId="18422"/>
    <cellStyle name="Normal 2 20 6 2 15 4 2" xfId="44672"/>
    <cellStyle name="Normal 2 20 6 2 15 5" xfId="7293"/>
    <cellStyle name="Normal 2 20 6 2 15 5 2" xfId="33609"/>
    <cellStyle name="Normal 2 20 6 2 15 6" xfId="28189"/>
    <cellStyle name="Normal 2 20 6 2 16" xfId="739"/>
    <cellStyle name="Normal 2 20 6 2 16 2" xfId="11201"/>
    <cellStyle name="Normal 2 20 6 2 16 2 2" xfId="22265"/>
    <cellStyle name="Normal 2 20 6 2 16 2 2 2" xfId="48514"/>
    <cellStyle name="Normal 2 20 6 2 16 2 3" xfId="37451"/>
    <cellStyle name="Normal 2 20 6 2 16 3" xfId="14804"/>
    <cellStyle name="Normal 2 20 6 2 16 3 2" xfId="25868"/>
    <cellStyle name="Normal 2 20 6 2 16 3 2 2" xfId="52117"/>
    <cellStyle name="Normal 2 20 6 2 16 3 3" xfId="41054"/>
    <cellStyle name="Normal 2 20 6 2 16 4" xfId="18540"/>
    <cellStyle name="Normal 2 20 6 2 16 4 2" xfId="44790"/>
    <cellStyle name="Normal 2 20 6 2 16 5" xfId="7412"/>
    <cellStyle name="Normal 2 20 6 2 16 5 2" xfId="33727"/>
    <cellStyle name="Normal 2 20 6 2 16 6" xfId="28190"/>
    <cellStyle name="Normal 2 20 6 2 17" xfId="740"/>
    <cellStyle name="Normal 2 20 6 2 17 2" xfId="11317"/>
    <cellStyle name="Normal 2 20 6 2 17 2 2" xfId="22381"/>
    <cellStyle name="Normal 2 20 6 2 17 2 2 2" xfId="48630"/>
    <cellStyle name="Normal 2 20 6 2 17 2 3" xfId="37567"/>
    <cellStyle name="Normal 2 20 6 2 17 3" xfId="14920"/>
    <cellStyle name="Normal 2 20 6 2 17 3 2" xfId="25984"/>
    <cellStyle name="Normal 2 20 6 2 17 3 2 2" xfId="52233"/>
    <cellStyle name="Normal 2 20 6 2 17 3 3" xfId="41170"/>
    <cellStyle name="Normal 2 20 6 2 17 4" xfId="18656"/>
    <cellStyle name="Normal 2 20 6 2 17 4 2" xfId="44906"/>
    <cellStyle name="Normal 2 20 6 2 17 5" xfId="7529"/>
    <cellStyle name="Normal 2 20 6 2 17 5 2" xfId="33843"/>
    <cellStyle name="Normal 2 20 6 2 17 6" xfId="28191"/>
    <cellStyle name="Normal 2 20 6 2 18" xfId="741"/>
    <cellStyle name="Normal 2 20 6 2 18 2" xfId="11434"/>
    <cellStyle name="Normal 2 20 6 2 18 2 2" xfId="22498"/>
    <cellStyle name="Normal 2 20 6 2 18 2 2 2" xfId="48747"/>
    <cellStyle name="Normal 2 20 6 2 18 2 3" xfId="37684"/>
    <cellStyle name="Normal 2 20 6 2 18 3" xfId="15037"/>
    <cellStyle name="Normal 2 20 6 2 18 3 2" xfId="26101"/>
    <cellStyle name="Normal 2 20 6 2 18 3 2 2" xfId="52350"/>
    <cellStyle name="Normal 2 20 6 2 18 3 3" xfId="41287"/>
    <cellStyle name="Normal 2 20 6 2 18 4" xfId="18773"/>
    <cellStyle name="Normal 2 20 6 2 18 4 2" xfId="45023"/>
    <cellStyle name="Normal 2 20 6 2 18 5" xfId="7647"/>
    <cellStyle name="Normal 2 20 6 2 18 5 2" xfId="33960"/>
    <cellStyle name="Normal 2 20 6 2 18 6" xfId="28192"/>
    <cellStyle name="Normal 2 20 6 2 19" xfId="742"/>
    <cellStyle name="Normal 2 20 6 2 19 2" xfId="11553"/>
    <cellStyle name="Normal 2 20 6 2 19 2 2" xfId="22617"/>
    <cellStyle name="Normal 2 20 6 2 19 2 2 2" xfId="48866"/>
    <cellStyle name="Normal 2 20 6 2 19 2 3" xfId="37803"/>
    <cellStyle name="Normal 2 20 6 2 19 3" xfId="15156"/>
    <cellStyle name="Normal 2 20 6 2 19 3 2" xfId="26220"/>
    <cellStyle name="Normal 2 20 6 2 19 3 2 2" xfId="52469"/>
    <cellStyle name="Normal 2 20 6 2 19 3 3" xfId="41406"/>
    <cellStyle name="Normal 2 20 6 2 19 4" xfId="18892"/>
    <cellStyle name="Normal 2 20 6 2 19 4 2" xfId="45142"/>
    <cellStyle name="Normal 2 20 6 2 19 5" xfId="7767"/>
    <cellStyle name="Normal 2 20 6 2 19 5 2" xfId="34079"/>
    <cellStyle name="Normal 2 20 6 2 19 6" xfId="28193"/>
    <cellStyle name="Normal 2 20 6 2 2" xfId="79"/>
    <cellStyle name="Normal 2 20 6 2 2 2" xfId="744"/>
    <cellStyle name="Normal 2 20 6 2 2 2 2" xfId="16384"/>
    <cellStyle name="Normal 2 20 6 2 2 2 2 2" xfId="27448"/>
    <cellStyle name="Normal 2 20 6 2 2 2 2 2 2" xfId="53697"/>
    <cellStyle name="Normal 2 20 6 2 2 2 2 3" xfId="42634"/>
    <cellStyle name="Normal 2 20 6 2 2 2 3" xfId="20120"/>
    <cellStyle name="Normal 2 20 6 2 2 2 3 2" xfId="46370"/>
    <cellStyle name="Normal 2 20 6 2 2 2 4" xfId="9047"/>
    <cellStyle name="Normal 2 20 6 2 2 2 4 2" xfId="35307"/>
    <cellStyle name="Normal 2 20 6 2 2 2 5" xfId="28195"/>
    <cellStyle name="Normal 2 20 6 2 2 3" xfId="743"/>
    <cellStyle name="Normal 2 20 6 2 2 3 2" xfId="20590"/>
    <cellStyle name="Normal 2 20 6 2 2 3 2 2" xfId="46839"/>
    <cellStyle name="Normal 2 20 6 2 2 3 3" xfId="9526"/>
    <cellStyle name="Normal 2 20 6 2 2 3 3 2" xfId="35776"/>
    <cellStyle name="Normal 2 20 6 2 2 3 4" xfId="28194"/>
    <cellStyle name="Normal 2 20 6 2 2 4" xfId="13129"/>
    <cellStyle name="Normal 2 20 6 2 2 4 2" xfId="24193"/>
    <cellStyle name="Normal 2 20 6 2 2 4 2 2" xfId="50442"/>
    <cellStyle name="Normal 2 20 6 2 2 4 3" xfId="39379"/>
    <cellStyle name="Normal 2 20 6 2 2 5" xfId="16865"/>
    <cellStyle name="Normal 2 20 6 2 2 5 2" xfId="43115"/>
    <cellStyle name="Normal 2 20 6 2 2 6" xfId="5723"/>
    <cellStyle name="Normal 2 20 6 2 2 6 2" xfId="32052"/>
    <cellStyle name="Normal 2 20 6 2 2 7" xfId="27584"/>
    <cellStyle name="Normal 2 20 6 2 20" xfId="745"/>
    <cellStyle name="Normal 2 20 6 2 20 2" xfId="11667"/>
    <cellStyle name="Normal 2 20 6 2 20 2 2" xfId="22731"/>
    <cellStyle name="Normal 2 20 6 2 20 2 2 2" xfId="48980"/>
    <cellStyle name="Normal 2 20 6 2 20 2 3" xfId="37917"/>
    <cellStyle name="Normal 2 20 6 2 20 3" xfId="15270"/>
    <cellStyle name="Normal 2 20 6 2 20 3 2" xfId="26334"/>
    <cellStyle name="Normal 2 20 6 2 20 3 2 2" xfId="52583"/>
    <cellStyle name="Normal 2 20 6 2 20 3 3" xfId="41520"/>
    <cellStyle name="Normal 2 20 6 2 20 4" xfId="19006"/>
    <cellStyle name="Normal 2 20 6 2 20 4 2" xfId="45256"/>
    <cellStyle name="Normal 2 20 6 2 20 5" xfId="7882"/>
    <cellStyle name="Normal 2 20 6 2 20 5 2" xfId="34193"/>
    <cellStyle name="Normal 2 20 6 2 20 6" xfId="28196"/>
    <cellStyle name="Normal 2 20 6 2 21" xfId="746"/>
    <cellStyle name="Normal 2 20 6 2 21 2" xfId="11781"/>
    <cellStyle name="Normal 2 20 6 2 21 2 2" xfId="22845"/>
    <cellStyle name="Normal 2 20 6 2 21 2 2 2" xfId="49094"/>
    <cellStyle name="Normal 2 20 6 2 21 2 3" xfId="38031"/>
    <cellStyle name="Normal 2 20 6 2 21 3" xfId="15384"/>
    <cellStyle name="Normal 2 20 6 2 21 3 2" xfId="26448"/>
    <cellStyle name="Normal 2 20 6 2 21 3 2 2" xfId="52697"/>
    <cellStyle name="Normal 2 20 6 2 21 3 3" xfId="41634"/>
    <cellStyle name="Normal 2 20 6 2 21 4" xfId="19120"/>
    <cellStyle name="Normal 2 20 6 2 21 4 2" xfId="45370"/>
    <cellStyle name="Normal 2 20 6 2 21 5" xfId="7997"/>
    <cellStyle name="Normal 2 20 6 2 21 5 2" xfId="34307"/>
    <cellStyle name="Normal 2 20 6 2 21 6" xfId="28197"/>
    <cellStyle name="Normal 2 20 6 2 22" xfId="747"/>
    <cellStyle name="Normal 2 20 6 2 22 2" xfId="11895"/>
    <cellStyle name="Normal 2 20 6 2 22 2 2" xfId="22959"/>
    <cellStyle name="Normal 2 20 6 2 22 2 2 2" xfId="49208"/>
    <cellStyle name="Normal 2 20 6 2 22 2 3" xfId="38145"/>
    <cellStyle name="Normal 2 20 6 2 22 3" xfId="15498"/>
    <cellStyle name="Normal 2 20 6 2 22 3 2" xfId="26562"/>
    <cellStyle name="Normal 2 20 6 2 22 3 2 2" xfId="52811"/>
    <cellStyle name="Normal 2 20 6 2 22 3 3" xfId="41748"/>
    <cellStyle name="Normal 2 20 6 2 22 4" xfId="19234"/>
    <cellStyle name="Normal 2 20 6 2 22 4 2" xfId="45484"/>
    <cellStyle name="Normal 2 20 6 2 22 5" xfId="8112"/>
    <cellStyle name="Normal 2 20 6 2 22 5 2" xfId="34421"/>
    <cellStyle name="Normal 2 20 6 2 22 6" xfId="28198"/>
    <cellStyle name="Normal 2 20 6 2 23" xfId="748"/>
    <cellStyle name="Normal 2 20 6 2 23 2" xfId="12009"/>
    <cellStyle name="Normal 2 20 6 2 23 2 2" xfId="23073"/>
    <cellStyle name="Normal 2 20 6 2 23 2 2 2" xfId="49322"/>
    <cellStyle name="Normal 2 20 6 2 23 2 3" xfId="38259"/>
    <cellStyle name="Normal 2 20 6 2 23 3" xfId="15612"/>
    <cellStyle name="Normal 2 20 6 2 23 3 2" xfId="26676"/>
    <cellStyle name="Normal 2 20 6 2 23 3 2 2" xfId="52925"/>
    <cellStyle name="Normal 2 20 6 2 23 3 3" xfId="41862"/>
    <cellStyle name="Normal 2 20 6 2 23 4" xfId="19348"/>
    <cellStyle name="Normal 2 20 6 2 23 4 2" xfId="45598"/>
    <cellStyle name="Normal 2 20 6 2 23 5" xfId="8227"/>
    <cellStyle name="Normal 2 20 6 2 23 5 2" xfId="34535"/>
    <cellStyle name="Normal 2 20 6 2 23 6" xfId="28199"/>
    <cellStyle name="Normal 2 20 6 2 24" xfId="749"/>
    <cellStyle name="Normal 2 20 6 2 24 2" xfId="12123"/>
    <cellStyle name="Normal 2 20 6 2 24 2 2" xfId="23187"/>
    <cellStyle name="Normal 2 20 6 2 24 2 2 2" xfId="49436"/>
    <cellStyle name="Normal 2 20 6 2 24 2 3" xfId="38373"/>
    <cellStyle name="Normal 2 20 6 2 24 3" xfId="15726"/>
    <cellStyle name="Normal 2 20 6 2 24 3 2" xfId="26790"/>
    <cellStyle name="Normal 2 20 6 2 24 3 2 2" xfId="53039"/>
    <cellStyle name="Normal 2 20 6 2 24 3 3" xfId="41976"/>
    <cellStyle name="Normal 2 20 6 2 24 4" xfId="19462"/>
    <cellStyle name="Normal 2 20 6 2 24 4 2" xfId="45712"/>
    <cellStyle name="Normal 2 20 6 2 24 5" xfId="8342"/>
    <cellStyle name="Normal 2 20 6 2 24 5 2" xfId="34649"/>
    <cellStyle name="Normal 2 20 6 2 24 6" xfId="28200"/>
    <cellStyle name="Normal 2 20 6 2 25" xfId="750"/>
    <cellStyle name="Normal 2 20 6 2 25 2" xfId="12240"/>
    <cellStyle name="Normal 2 20 6 2 25 2 2" xfId="23304"/>
    <cellStyle name="Normal 2 20 6 2 25 2 2 2" xfId="49553"/>
    <cellStyle name="Normal 2 20 6 2 25 2 3" xfId="38490"/>
    <cellStyle name="Normal 2 20 6 2 25 3" xfId="15843"/>
    <cellStyle name="Normal 2 20 6 2 25 3 2" xfId="26907"/>
    <cellStyle name="Normal 2 20 6 2 25 3 2 2" xfId="53156"/>
    <cellStyle name="Normal 2 20 6 2 25 3 3" xfId="42093"/>
    <cellStyle name="Normal 2 20 6 2 25 4" xfId="19579"/>
    <cellStyle name="Normal 2 20 6 2 25 4 2" xfId="45829"/>
    <cellStyle name="Normal 2 20 6 2 25 5" xfId="8460"/>
    <cellStyle name="Normal 2 20 6 2 25 5 2" xfId="34766"/>
    <cellStyle name="Normal 2 20 6 2 25 6" xfId="28201"/>
    <cellStyle name="Normal 2 20 6 2 26" xfId="751"/>
    <cellStyle name="Normal 2 20 6 2 26 2" xfId="12359"/>
    <cellStyle name="Normal 2 20 6 2 26 2 2" xfId="23423"/>
    <cellStyle name="Normal 2 20 6 2 26 2 2 2" xfId="49672"/>
    <cellStyle name="Normal 2 20 6 2 26 2 3" xfId="38609"/>
    <cellStyle name="Normal 2 20 6 2 26 3" xfId="15962"/>
    <cellStyle name="Normal 2 20 6 2 26 3 2" xfId="27026"/>
    <cellStyle name="Normal 2 20 6 2 26 3 2 2" xfId="53275"/>
    <cellStyle name="Normal 2 20 6 2 26 3 3" xfId="42212"/>
    <cellStyle name="Normal 2 20 6 2 26 4" xfId="19698"/>
    <cellStyle name="Normal 2 20 6 2 26 4 2" xfId="45948"/>
    <cellStyle name="Normal 2 20 6 2 26 5" xfId="8580"/>
    <cellStyle name="Normal 2 20 6 2 26 5 2" xfId="34885"/>
    <cellStyle name="Normal 2 20 6 2 26 6" xfId="28202"/>
    <cellStyle name="Normal 2 20 6 2 27" xfId="752"/>
    <cellStyle name="Normal 2 20 6 2 27 2" xfId="12490"/>
    <cellStyle name="Normal 2 20 6 2 27 2 2" xfId="23554"/>
    <cellStyle name="Normal 2 20 6 2 27 2 2 2" xfId="49803"/>
    <cellStyle name="Normal 2 20 6 2 27 2 3" xfId="38740"/>
    <cellStyle name="Normal 2 20 6 2 27 3" xfId="16093"/>
    <cellStyle name="Normal 2 20 6 2 27 3 2" xfId="27157"/>
    <cellStyle name="Normal 2 20 6 2 27 3 2 2" xfId="53406"/>
    <cellStyle name="Normal 2 20 6 2 27 3 3" xfId="42343"/>
    <cellStyle name="Normal 2 20 6 2 27 4" xfId="19829"/>
    <cellStyle name="Normal 2 20 6 2 27 4 2" xfId="46079"/>
    <cellStyle name="Normal 2 20 6 2 27 5" xfId="8712"/>
    <cellStyle name="Normal 2 20 6 2 27 5 2" xfId="35016"/>
    <cellStyle name="Normal 2 20 6 2 27 6" xfId="28203"/>
    <cellStyle name="Normal 2 20 6 2 28" xfId="753"/>
    <cellStyle name="Normal 2 20 6 2 28 2" xfId="12605"/>
    <cellStyle name="Normal 2 20 6 2 28 2 2" xfId="23669"/>
    <cellStyle name="Normal 2 20 6 2 28 2 2 2" xfId="49918"/>
    <cellStyle name="Normal 2 20 6 2 28 2 3" xfId="38855"/>
    <cellStyle name="Normal 2 20 6 2 28 3" xfId="16208"/>
    <cellStyle name="Normal 2 20 6 2 28 3 2" xfId="27272"/>
    <cellStyle name="Normal 2 20 6 2 28 3 2 2" xfId="53521"/>
    <cellStyle name="Normal 2 20 6 2 28 3 3" xfId="42458"/>
    <cellStyle name="Normal 2 20 6 2 28 4" xfId="19944"/>
    <cellStyle name="Normal 2 20 6 2 28 4 2" xfId="46194"/>
    <cellStyle name="Normal 2 20 6 2 28 5" xfId="8828"/>
    <cellStyle name="Normal 2 20 6 2 28 5 2" xfId="35131"/>
    <cellStyle name="Normal 2 20 6 2 28 6" xfId="28204"/>
    <cellStyle name="Normal 2 20 6 2 29" xfId="754"/>
    <cellStyle name="Normal 2 20 6 2 29 2" xfId="12719"/>
    <cellStyle name="Normal 2 20 6 2 29 2 2" xfId="23783"/>
    <cellStyle name="Normal 2 20 6 2 29 2 2 2" xfId="50032"/>
    <cellStyle name="Normal 2 20 6 2 29 2 3" xfId="38969"/>
    <cellStyle name="Normal 2 20 6 2 29 3" xfId="16322"/>
    <cellStyle name="Normal 2 20 6 2 29 3 2" xfId="27386"/>
    <cellStyle name="Normal 2 20 6 2 29 3 2 2" xfId="53635"/>
    <cellStyle name="Normal 2 20 6 2 29 3 3" xfId="42572"/>
    <cellStyle name="Normal 2 20 6 2 29 4" xfId="20058"/>
    <cellStyle name="Normal 2 20 6 2 29 4 2" xfId="46308"/>
    <cellStyle name="Normal 2 20 6 2 29 5" xfId="8943"/>
    <cellStyle name="Normal 2 20 6 2 29 5 2" xfId="35245"/>
    <cellStyle name="Normal 2 20 6 2 29 6" xfId="28205"/>
    <cellStyle name="Normal 2 20 6 2 3" xfId="755"/>
    <cellStyle name="Normal 2 20 6 2 3 2" xfId="9629"/>
    <cellStyle name="Normal 2 20 6 2 3 2 2" xfId="20693"/>
    <cellStyle name="Normal 2 20 6 2 3 2 2 2" xfId="46942"/>
    <cellStyle name="Normal 2 20 6 2 3 2 3" xfId="35879"/>
    <cellStyle name="Normal 2 20 6 2 3 3" xfId="13232"/>
    <cellStyle name="Normal 2 20 6 2 3 3 2" xfId="24296"/>
    <cellStyle name="Normal 2 20 6 2 3 3 2 2" xfId="50545"/>
    <cellStyle name="Normal 2 20 6 2 3 3 3" xfId="39482"/>
    <cellStyle name="Normal 2 20 6 2 3 4" xfId="16968"/>
    <cellStyle name="Normal 2 20 6 2 3 4 2" xfId="43218"/>
    <cellStyle name="Normal 2 20 6 2 3 5" xfId="5827"/>
    <cellStyle name="Normal 2 20 6 2 3 5 2" xfId="32155"/>
    <cellStyle name="Normal 2 20 6 2 3 6" xfId="28206"/>
    <cellStyle name="Normal 2 20 6 2 30" xfId="756"/>
    <cellStyle name="Normal 2 20 6 2 30 2" xfId="9357"/>
    <cellStyle name="Normal 2 20 6 2 30 2 2" xfId="20421"/>
    <cellStyle name="Normal 2 20 6 2 30 2 2 2" xfId="46670"/>
    <cellStyle name="Normal 2 20 6 2 30 2 3" xfId="35607"/>
    <cellStyle name="Normal 2 20 6 2 30 3" xfId="12960"/>
    <cellStyle name="Normal 2 20 6 2 30 3 2" xfId="24024"/>
    <cellStyle name="Normal 2 20 6 2 30 3 2 2" xfId="50273"/>
    <cellStyle name="Normal 2 20 6 2 30 3 3" xfId="39210"/>
    <cellStyle name="Normal 2 20 6 2 30 4" xfId="16696"/>
    <cellStyle name="Normal 2 20 6 2 30 4 2" xfId="42946"/>
    <cellStyle name="Normal 2 20 6 2 30 5" xfId="5552"/>
    <cellStyle name="Normal 2 20 6 2 30 5 2" xfId="31883"/>
    <cellStyle name="Normal 2 20 6 2 30 6" xfId="28207"/>
    <cellStyle name="Normal 2 20 6 2 31" xfId="757"/>
    <cellStyle name="Normal 2 20 6 2 31 2" xfId="20301"/>
    <cellStyle name="Normal 2 20 6 2 31 2 2" xfId="46550"/>
    <cellStyle name="Normal 2 20 6 2 31 3" xfId="9237"/>
    <cellStyle name="Normal 2 20 6 2 31 3 2" xfId="35487"/>
    <cellStyle name="Normal 2 20 6 2 31 4" xfId="28208"/>
    <cellStyle name="Normal 2 20 6 2 32" xfId="758"/>
    <cellStyle name="Normal 2 20 6 2 32 2" xfId="23904"/>
    <cellStyle name="Normal 2 20 6 2 32 2 2" xfId="50153"/>
    <cellStyle name="Normal 2 20 6 2 32 3" xfId="12840"/>
    <cellStyle name="Normal 2 20 6 2 32 3 2" xfId="39090"/>
    <cellStyle name="Normal 2 20 6 2 32 4" xfId="28209"/>
    <cellStyle name="Normal 2 20 6 2 33" xfId="759"/>
    <cellStyle name="Normal 2 20 6 2 33 2" xfId="16576"/>
    <cellStyle name="Normal 2 20 6 2 33 2 2" xfId="42826"/>
    <cellStyle name="Normal 2 20 6 2 33 3" xfId="28210"/>
    <cellStyle name="Normal 2 20 6 2 34" xfId="760"/>
    <cellStyle name="Normal 2 20 6 2 34 2" xfId="28211"/>
    <cellStyle name="Normal 2 20 6 2 35" xfId="761"/>
    <cellStyle name="Normal 2 20 6 2 35 2" xfId="28212"/>
    <cellStyle name="Normal 2 20 6 2 36" xfId="762"/>
    <cellStyle name="Normal 2 20 6 2 36 2" xfId="28213"/>
    <cellStyle name="Normal 2 20 6 2 37" xfId="763"/>
    <cellStyle name="Normal 2 20 6 2 37 2" xfId="28214"/>
    <cellStyle name="Normal 2 20 6 2 38" xfId="764"/>
    <cellStyle name="Normal 2 20 6 2 38 2" xfId="28215"/>
    <cellStyle name="Normal 2 20 6 2 39" xfId="765"/>
    <cellStyle name="Normal 2 20 6 2 39 2" xfId="28216"/>
    <cellStyle name="Normal 2 20 6 2 4" xfId="766"/>
    <cellStyle name="Normal 2 20 6 2 4 2" xfId="9745"/>
    <cellStyle name="Normal 2 20 6 2 4 2 2" xfId="20809"/>
    <cellStyle name="Normal 2 20 6 2 4 2 2 2" xfId="47058"/>
    <cellStyle name="Normal 2 20 6 2 4 2 3" xfId="35995"/>
    <cellStyle name="Normal 2 20 6 2 4 3" xfId="13348"/>
    <cellStyle name="Normal 2 20 6 2 4 3 2" xfId="24412"/>
    <cellStyle name="Normal 2 20 6 2 4 3 2 2" xfId="50661"/>
    <cellStyle name="Normal 2 20 6 2 4 3 3" xfId="39598"/>
    <cellStyle name="Normal 2 20 6 2 4 4" xfId="17084"/>
    <cellStyle name="Normal 2 20 6 2 4 4 2" xfId="43334"/>
    <cellStyle name="Normal 2 20 6 2 4 5" xfId="5944"/>
    <cellStyle name="Normal 2 20 6 2 4 5 2" xfId="32271"/>
    <cellStyle name="Normal 2 20 6 2 4 6" xfId="28217"/>
    <cellStyle name="Normal 2 20 6 2 40" xfId="767"/>
    <cellStyle name="Normal 2 20 6 2 40 2" xfId="28218"/>
    <cellStyle name="Normal 2 20 6 2 41" xfId="732"/>
    <cellStyle name="Normal 2 20 6 2 41 2" xfId="28183"/>
    <cellStyle name="Normal 2 20 6 2 42" xfId="5431"/>
    <cellStyle name="Normal 2 20 6 2 42 2" xfId="31763"/>
    <cellStyle name="Normal 2 20 6 2 43" xfId="27583"/>
    <cellStyle name="Normal 2 20 6 2 5" xfId="768"/>
    <cellStyle name="Normal 2 20 6 2 5 2" xfId="9860"/>
    <cellStyle name="Normal 2 20 6 2 5 2 2" xfId="20924"/>
    <cellStyle name="Normal 2 20 6 2 5 2 2 2" xfId="47173"/>
    <cellStyle name="Normal 2 20 6 2 5 2 3" xfId="36110"/>
    <cellStyle name="Normal 2 20 6 2 5 3" xfId="13463"/>
    <cellStyle name="Normal 2 20 6 2 5 3 2" xfId="24527"/>
    <cellStyle name="Normal 2 20 6 2 5 3 2 2" xfId="50776"/>
    <cellStyle name="Normal 2 20 6 2 5 3 3" xfId="39713"/>
    <cellStyle name="Normal 2 20 6 2 5 4" xfId="17199"/>
    <cellStyle name="Normal 2 20 6 2 5 4 2" xfId="43449"/>
    <cellStyle name="Normal 2 20 6 2 5 5" xfId="6060"/>
    <cellStyle name="Normal 2 20 6 2 5 5 2" xfId="32386"/>
    <cellStyle name="Normal 2 20 6 2 5 6" xfId="28219"/>
    <cellStyle name="Normal 2 20 6 2 6" xfId="769"/>
    <cellStyle name="Normal 2 20 6 2 6 2" xfId="9975"/>
    <cellStyle name="Normal 2 20 6 2 6 2 2" xfId="21039"/>
    <cellStyle name="Normal 2 20 6 2 6 2 2 2" xfId="47288"/>
    <cellStyle name="Normal 2 20 6 2 6 2 3" xfId="36225"/>
    <cellStyle name="Normal 2 20 6 2 6 3" xfId="13578"/>
    <cellStyle name="Normal 2 20 6 2 6 3 2" xfId="24642"/>
    <cellStyle name="Normal 2 20 6 2 6 3 2 2" xfId="50891"/>
    <cellStyle name="Normal 2 20 6 2 6 3 3" xfId="39828"/>
    <cellStyle name="Normal 2 20 6 2 6 4" xfId="17314"/>
    <cellStyle name="Normal 2 20 6 2 6 4 2" xfId="43564"/>
    <cellStyle name="Normal 2 20 6 2 6 5" xfId="6176"/>
    <cellStyle name="Normal 2 20 6 2 6 5 2" xfId="32501"/>
    <cellStyle name="Normal 2 20 6 2 6 6" xfId="28220"/>
    <cellStyle name="Normal 2 20 6 2 7" xfId="770"/>
    <cellStyle name="Normal 2 20 6 2 7 2" xfId="10089"/>
    <cellStyle name="Normal 2 20 6 2 7 2 2" xfId="21153"/>
    <cellStyle name="Normal 2 20 6 2 7 2 2 2" xfId="47402"/>
    <cellStyle name="Normal 2 20 6 2 7 2 3" xfId="36339"/>
    <cellStyle name="Normal 2 20 6 2 7 3" xfId="13692"/>
    <cellStyle name="Normal 2 20 6 2 7 3 2" xfId="24756"/>
    <cellStyle name="Normal 2 20 6 2 7 3 2 2" xfId="51005"/>
    <cellStyle name="Normal 2 20 6 2 7 3 3" xfId="39942"/>
    <cellStyle name="Normal 2 20 6 2 7 4" xfId="17428"/>
    <cellStyle name="Normal 2 20 6 2 7 4 2" xfId="43678"/>
    <cellStyle name="Normal 2 20 6 2 7 5" xfId="6291"/>
    <cellStyle name="Normal 2 20 6 2 7 5 2" xfId="32615"/>
    <cellStyle name="Normal 2 20 6 2 7 6" xfId="28221"/>
    <cellStyle name="Normal 2 20 6 2 8" xfId="771"/>
    <cellStyle name="Normal 2 20 6 2 8 2" xfId="10203"/>
    <cellStyle name="Normal 2 20 6 2 8 2 2" xfId="21267"/>
    <cellStyle name="Normal 2 20 6 2 8 2 2 2" xfId="47516"/>
    <cellStyle name="Normal 2 20 6 2 8 2 3" xfId="36453"/>
    <cellStyle name="Normal 2 20 6 2 8 3" xfId="13806"/>
    <cellStyle name="Normal 2 20 6 2 8 3 2" xfId="24870"/>
    <cellStyle name="Normal 2 20 6 2 8 3 2 2" xfId="51119"/>
    <cellStyle name="Normal 2 20 6 2 8 3 3" xfId="40056"/>
    <cellStyle name="Normal 2 20 6 2 8 4" xfId="17542"/>
    <cellStyle name="Normal 2 20 6 2 8 4 2" xfId="43792"/>
    <cellStyle name="Normal 2 20 6 2 8 5" xfId="6406"/>
    <cellStyle name="Normal 2 20 6 2 8 5 2" xfId="32729"/>
    <cellStyle name="Normal 2 20 6 2 8 6" xfId="28222"/>
    <cellStyle name="Normal 2 20 6 2 9" xfId="772"/>
    <cellStyle name="Normal 2 20 6 2 9 2" xfId="10317"/>
    <cellStyle name="Normal 2 20 6 2 9 2 2" xfId="21381"/>
    <cellStyle name="Normal 2 20 6 2 9 2 2 2" xfId="47630"/>
    <cellStyle name="Normal 2 20 6 2 9 2 3" xfId="36567"/>
    <cellStyle name="Normal 2 20 6 2 9 3" xfId="13920"/>
    <cellStyle name="Normal 2 20 6 2 9 3 2" xfId="24984"/>
    <cellStyle name="Normal 2 20 6 2 9 3 2 2" xfId="51233"/>
    <cellStyle name="Normal 2 20 6 2 9 3 3" xfId="40170"/>
    <cellStyle name="Normal 2 20 6 2 9 4" xfId="17656"/>
    <cellStyle name="Normal 2 20 6 2 9 4 2" xfId="43906"/>
    <cellStyle name="Normal 2 20 6 2 9 5" xfId="6521"/>
    <cellStyle name="Normal 2 20 6 2 9 5 2" xfId="32843"/>
    <cellStyle name="Normal 2 20 6 2 9 6" xfId="28223"/>
    <cellStyle name="Normal 2 20 6 20" xfId="773"/>
    <cellStyle name="Normal 2 20 6 20 2" xfId="11542"/>
    <cellStyle name="Normal 2 20 6 20 2 2" xfId="22606"/>
    <cellStyle name="Normal 2 20 6 20 2 2 2" xfId="48855"/>
    <cellStyle name="Normal 2 20 6 20 2 3" xfId="37792"/>
    <cellStyle name="Normal 2 20 6 20 3" xfId="15145"/>
    <cellStyle name="Normal 2 20 6 20 3 2" xfId="26209"/>
    <cellStyle name="Normal 2 20 6 20 3 2 2" xfId="52458"/>
    <cellStyle name="Normal 2 20 6 20 3 3" xfId="41395"/>
    <cellStyle name="Normal 2 20 6 20 4" xfId="18881"/>
    <cellStyle name="Normal 2 20 6 20 4 2" xfId="45131"/>
    <cellStyle name="Normal 2 20 6 20 5" xfId="7756"/>
    <cellStyle name="Normal 2 20 6 20 5 2" xfId="34068"/>
    <cellStyle name="Normal 2 20 6 20 6" xfId="28224"/>
    <cellStyle name="Normal 2 20 6 21" xfId="774"/>
    <cellStyle name="Normal 2 20 6 21 2" xfId="11656"/>
    <cellStyle name="Normal 2 20 6 21 2 2" xfId="22720"/>
    <cellStyle name="Normal 2 20 6 21 2 2 2" xfId="48969"/>
    <cellStyle name="Normal 2 20 6 21 2 3" xfId="37906"/>
    <cellStyle name="Normal 2 20 6 21 3" xfId="15259"/>
    <cellStyle name="Normal 2 20 6 21 3 2" xfId="26323"/>
    <cellStyle name="Normal 2 20 6 21 3 2 2" xfId="52572"/>
    <cellStyle name="Normal 2 20 6 21 3 3" xfId="41509"/>
    <cellStyle name="Normal 2 20 6 21 4" xfId="18995"/>
    <cellStyle name="Normal 2 20 6 21 4 2" xfId="45245"/>
    <cellStyle name="Normal 2 20 6 21 5" xfId="7871"/>
    <cellStyle name="Normal 2 20 6 21 5 2" xfId="34182"/>
    <cellStyle name="Normal 2 20 6 21 6" xfId="28225"/>
    <cellStyle name="Normal 2 20 6 22" xfId="775"/>
    <cellStyle name="Normal 2 20 6 22 2" xfId="11770"/>
    <cellStyle name="Normal 2 20 6 22 2 2" xfId="22834"/>
    <cellStyle name="Normal 2 20 6 22 2 2 2" xfId="49083"/>
    <cellStyle name="Normal 2 20 6 22 2 3" xfId="38020"/>
    <cellStyle name="Normal 2 20 6 22 3" xfId="15373"/>
    <cellStyle name="Normal 2 20 6 22 3 2" xfId="26437"/>
    <cellStyle name="Normal 2 20 6 22 3 2 2" xfId="52686"/>
    <cellStyle name="Normal 2 20 6 22 3 3" xfId="41623"/>
    <cellStyle name="Normal 2 20 6 22 4" xfId="19109"/>
    <cellStyle name="Normal 2 20 6 22 4 2" xfId="45359"/>
    <cellStyle name="Normal 2 20 6 22 5" xfId="7986"/>
    <cellStyle name="Normal 2 20 6 22 5 2" xfId="34296"/>
    <cellStyle name="Normal 2 20 6 22 6" xfId="28226"/>
    <cellStyle name="Normal 2 20 6 23" xfId="776"/>
    <cellStyle name="Normal 2 20 6 23 2" xfId="11884"/>
    <cellStyle name="Normal 2 20 6 23 2 2" xfId="22948"/>
    <cellStyle name="Normal 2 20 6 23 2 2 2" xfId="49197"/>
    <cellStyle name="Normal 2 20 6 23 2 3" xfId="38134"/>
    <cellStyle name="Normal 2 20 6 23 3" xfId="15487"/>
    <cellStyle name="Normal 2 20 6 23 3 2" xfId="26551"/>
    <cellStyle name="Normal 2 20 6 23 3 2 2" xfId="52800"/>
    <cellStyle name="Normal 2 20 6 23 3 3" xfId="41737"/>
    <cellStyle name="Normal 2 20 6 23 4" xfId="19223"/>
    <cellStyle name="Normal 2 20 6 23 4 2" xfId="45473"/>
    <cellStyle name="Normal 2 20 6 23 5" xfId="8101"/>
    <cellStyle name="Normal 2 20 6 23 5 2" xfId="34410"/>
    <cellStyle name="Normal 2 20 6 23 6" xfId="28227"/>
    <cellStyle name="Normal 2 20 6 24" xfId="777"/>
    <cellStyle name="Normal 2 20 6 24 2" xfId="11998"/>
    <cellStyle name="Normal 2 20 6 24 2 2" xfId="23062"/>
    <cellStyle name="Normal 2 20 6 24 2 2 2" xfId="49311"/>
    <cellStyle name="Normal 2 20 6 24 2 3" xfId="38248"/>
    <cellStyle name="Normal 2 20 6 24 3" xfId="15601"/>
    <cellStyle name="Normal 2 20 6 24 3 2" xfId="26665"/>
    <cellStyle name="Normal 2 20 6 24 3 2 2" xfId="52914"/>
    <cellStyle name="Normal 2 20 6 24 3 3" xfId="41851"/>
    <cellStyle name="Normal 2 20 6 24 4" xfId="19337"/>
    <cellStyle name="Normal 2 20 6 24 4 2" xfId="45587"/>
    <cellStyle name="Normal 2 20 6 24 5" xfId="8216"/>
    <cellStyle name="Normal 2 20 6 24 5 2" xfId="34524"/>
    <cellStyle name="Normal 2 20 6 24 6" xfId="28228"/>
    <cellStyle name="Normal 2 20 6 25" xfId="778"/>
    <cellStyle name="Normal 2 20 6 25 2" xfId="12112"/>
    <cellStyle name="Normal 2 20 6 25 2 2" xfId="23176"/>
    <cellStyle name="Normal 2 20 6 25 2 2 2" xfId="49425"/>
    <cellStyle name="Normal 2 20 6 25 2 3" xfId="38362"/>
    <cellStyle name="Normal 2 20 6 25 3" xfId="15715"/>
    <cellStyle name="Normal 2 20 6 25 3 2" xfId="26779"/>
    <cellStyle name="Normal 2 20 6 25 3 2 2" xfId="53028"/>
    <cellStyle name="Normal 2 20 6 25 3 3" xfId="41965"/>
    <cellStyle name="Normal 2 20 6 25 4" xfId="19451"/>
    <cellStyle name="Normal 2 20 6 25 4 2" xfId="45701"/>
    <cellStyle name="Normal 2 20 6 25 5" xfId="8331"/>
    <cellStyle name="Normal 2 20 6 25 5 2" xfId="34638"/>
    <cellStyle name="Normal 2 20 6 25 6" xfId="28229"/>
    <cellStyle name="Normal 2 20 6 26" xfId="779"/>
    <cellStyle name="Normal 2 20 6 26 2" xfId="12229"/>
    <cellStyle name="Normal 2 20 6 26 2 2" xfId="23293"/>
    <cellStyle name="Normal 2 20 6 26 2 2 2" xfId="49542"/>
    <cellStyle name="Normal 2 20 6 26 2 3" xfId="38479"/>
    <cellStyle name="Normal 2 20 6 26 3" xfId="15832"/>
    <cellStyle name="Normal 2 20 6 26 3 2" xfId="26896"/>
    <cellStyle name="Normal 2 20 6 26 3 2 2" xfId="53145"/>
    <cellStyle name="Normal 2 20 6 26 3 3" xfId="42082"/>
    <cellStyle name="Normal 2 20 6 26 4" xfId="19568"/>
    <cellStyle name="Normal 2 20 6 26 4 2" xfId="45818"/>
    <cellStyle name="Normal 2 20 6 26 5" xfId="8449"/>
    <cellStyle name="Normal 2 20 6 26 5 2" xfId="34755"/>
    <cellStyle name="Normal 2 20 6 26 6" xfId="28230"/>
    <cellStyle name="Normal 2 20 6 27" xfId="780"/>
    <cellStyle name="Normal 2 20 6 27 2" xfId="12348"/>
    <cellStyle name="Normal 2 20 6 27 2 2" xfId="23412"/>
    <cellStyle name="Normal 2 20 6 27 2 2 2" xfId="49661"/>
    <cellStyle name="Normal 2 20 6 27 2 3" xfId="38598"/>
    <cellStyle name="Normal 2 20 6 27 3" xfId="15951"/>
    <cellStyle name="Normal 2 20 6 27 3 2" xfId="27015"/>
    <cellStyle name="Normal 2 20 6 27 3 2 2" xfId="53264"/>
    <cellStyle name="Normal 2 20 6 27 3 3" xfId="42201"/>
    <cellStyle name="Normal 2 20 6 27 4" xfId="19687"/>
    <cellStyle name="Normal 2 20 6 27 4 2" xfId="45937"/>
    <cellStyle name="Normal 2 20 6 27 5" xfId="8569"/>
    <cellStyle name="Normal 2 20 6 27 5 2" xfId="34874"/>
    <cellStyle name="Normal 2 20 6 27 6" xfId="28231"/>
    <cellStyle name="Normal 2 20 6 28" xfId="781"/>
    <cellStyle name="Normal 2 20 6 28 2" xfId="12479"/>
    <cellStyle name="Normal 2 20 6 28 2 2" xfId="23543"/>
    <cellStyle name="Normal 2 20 6 28 2 2 2" xfId="49792"/>
    <cellStyle name="Normal 2 20 6 28 2 3" xfId="38729"/>
    <cellStyle name="Normal 2 20 6 28 3" xfId="16082"/>
    <cellStyle name="Normal 2 20 6 28 3 2" xfId="27146"/>
    <cellStyle name="Normal 2 20 6 28 3 2 2" xfId="53395"/>
    <cellStyle name="Normal 2 20 6 28 3 3" xfId="42332"/>
    <cellStyle name="Normal 2 20 6 28 4" xfId="19818"/>
    <cellStyle name="Normal 2 20 6 28 4 2" xfId="46068"/>
    <cellStyle name="Normal 2 20 6 28 5" xfId="8701"/>
    <cellStyle name="Normal 2 20 6 28 5 2" xfId="35005"/>
    <cellStyle name="Normal 2 20 6 28 6" xfId="28232"/>
    <cellStyle name="Normal 2 20 6 29" xfId="782"/>
    <cellStyle name="Normal 2 20 6 29 2" xfId="12594"/>
    <cellStyle name="Normal 2 20 6 29 2 2" xfId="23658"/>
    <cellStyle name="Normal 2 20 6 29 2 2 2" xfId="49907"/>
    <cellStyle name="Normal 2 20 6 29 2 3" xfId="38844"/>
    <cellStyle name="Normal 2 20 6 29 3" xfId="16197"/>
    <cellStyle name="Normal 2 20 6 29 3 2" xfId="27261"/>
    <cellStyle name="Normal 2 20 6 29 3 2 2" xfId="53510"/>
    <cellStyle name="Normal 2 20 6 29 3 3" xfId="42447"/>
    <cellStyle name="Normal 2 20 6 29 4" xfId="19933"/>
    <cellStyle name="Normal 2 20 6 29 4 2" xfId="46183"/>
    <cellStyle name="Normal 2 20 6 29 5" xfId="8817"/>
    <cellStyle name="Normal 2 20 6 29 5 2" xfId="35120"/>
    <cellStyle name="Normal 2 20 6 29 6" xfId="28233"/>
    <cellStyle name="Normal 2 20 6 3" xfId="80"/>
    <cellStyle name="Normal 2 20 6 3 2" xfId="784"/>
    <cellStyle name="Normal 2 20 6 3 2 2" xfId="16385"/>
    <cellStyle name="Normal 2 20 6 3 2 2 2" xfId="27449"/>
    <cellStyle name="Normal 2 20 6 3 2 2 2 2" xfId="53698"/>
    <cellStyle name="Normal 2 20 6 3 2 2 3" xfId="42635"/>
    <cellStyle name="Normal 2 20 6 3 2 3" xfId="20121"/>
    <cellStyle name="Normal 2 20 6 3 2 3 2" xfId="46371"/>
    <cellStyle name="Normal 2 20 6 3 2 4" xfId="9048"/>
    <cellStyle name="Normal 2 20 6 3 2 4 2" xfId="35308"/>
    <cellStyle name="Normal 2 20 6 3 2 5" xfId="28235"/>
    <cellStyle name="Normal 2 20 6 3 3" xfId="783"/>
    <cellStyle name="Normal 2 20 6 3 3 2" xfId="20530"/>
    <cellStyle name="Normal 2 20 6 3 3 2 2" xfId="46779"/>
    <cellStyle name="Normal 2 20 6 3 3 3" xfId="9466"/>
    <cellStyle name="Normal 2 20 6 3 3 3 2" xfId="35716"/>
    <cellStyle name="Normal 2 20 6 3 3 4" xfId="28234"/>
    <cellStyle name="Normal 2 20 6 3 4" xfId="13069"/>
    <cellStyle name="Normal 2 20 6 3 4 2" xfId="24133"/>
    <cellStyle name="Normal 2 20 6 3 4 2 2" xfId="50382"/>
    <cellStyle name="Normal 2 20 6 3 4 3" xfId="39319"/>
    <cellStyle name="Normal 2 20 6 3 5" xfId="16805"/>
    <cellStyle name="Normal 2 20 6 3 5 2" xfId="43055"/>
    <cellStyle name="Normal 2 20 6 3 6" xfId="5662"/>
    <cellStyle name="Normal 2 20 6 3 6 2" xfId="31992"/>
    <cellStyle name="Normal 2 20 6 3 7" xfId="27585"/>
    <cellStyle name="Normal 2 20 6 30" xfId="785"/>
    <cellStyle name="Normal 2 20 6 30 2" xfId="12708"/>
    <cellStyle name="Normal 2 20 6 30 2 2" xfId="23772"/>
    <cellStyle name="Normal 2 20 6 30 2 2 2" xfId="50021"/>
    <cellStyle name="Normal 2 20 6 30 2 3" xfId="38958"/>
    <cellStyle name="Normal 2 20 6 30 3" xfId="16311"/>
    <cellStyle name="Normal 2 20 6 30 3 2" xfId="27375"/>
    <cellStyle name="Normal 2 20 6 30 3 2 2" xfId="53624"/>
    <cellStyle name="Normal 2 20 6 30 3 3" xfId="42561"/>
    <cellStyle name="Normal 2 20 6 30 4" xfId="20047"/>
    <cellStyle name="Normal 2 20 6 30 4 2" xfId="46297"/>
    <cellStyle name="Normal 2 20 6 30 5" xfId="8932"/>
    <cellStyle name="Normal 2 20 6 30 5 2" xfId="35234"/>
    <cellStyle name="Normal 2 20 6 30 6" xfId="28236"/>
    <cellStyle name="Normal 2 20 6 31" xfId="786"/>
    <cellStyle name="Normal 2 20 6 31 2" xfId="9346"/>
    <cellStyle name="Normal 2 20 6 31 2 2" xfId="20410"/>
    <cellStyle name="Normal 2 20 6 31 2 2 2" xfId="46659"/>
    <cellStyle name="Normal 2 20 6 31 2 3" xfId="35596"/>
    <cellStyle name="Normal 2 20 6 31 3" xfId="12949"/>
    <cellStyle name="Normal 2 20 6 31 3 2" xfId="24013"/>
    <cellStyle name="Normal 2 20 6 31 3 2 2" xfId="50262"/>
    <cellStyle name="Normal 2 20 6 31 3 3" xfId="39199"/>
    <cellStyle name="Normal 2 20 6 31 4" xfId="16685"/>
    <cellStyle name="Normal 2 20 6 31 4 2" xfId="42935"/>
    <cellStyle name="Normal 2 20 6 31 5" xfId="5541"/>
    <cellStyle name="Normal 2 20 6 31 5 2" xfId="31872"/>
    <cellStyle name="Normal 2 20 6 31 6" xfId="28237"/>
    <cellStyle name="Normal 2 20 6 32" xfId="787"/>
    <cellStyle name="Normal 2 20 6 32 2" xfId="20290"/>
    <cellStyle name="Normal 2 20 6 32 2 2" xfId="46539"/>
    <cellStyle name="Normal 2 20 6 32 3" xfId="9226"/>
    <cellStyle name="Normal 2 20 6 32 3 2" xfId="35476"/>
    <cellStyle name="Normal 2 20 6 32 4" xfId="28238"/>
    <cellStyle name="Normal 2 20 6 33" xfId="788"/>
    <cellStyle name="Normal 2 20 6 33 2" xfId="23893"/>
    <cellStyle name="Normal 2 20 6 33 2 2" xfId="50142"/>
    <cellStyle name="Normal 2 20 6 33 3" xfId="12829"/>
    <cellStyle name="Normal 2 20 6 33 3 2" xfId="39079"/>
    <cellStyle name="Normal 2 20 6 33 4" xfId="28239"/>
    <cellStyle name="Normal 2 20 6 34" xfId="789"/>
    <cellStyle name="Normal 2 20 6 34 2" xfId="16565"/>
    <cellStyle name="Normal 2 20 6 34 2 2" xfId="42815"/>
    <cellStyle name="Normal 2 20 6 34 3" xfId="28240"/>
    <cellStyle name="Normal 2 20 6 35" xfId="790"/>
    <cellStyle name="Normal 2 20 6 35 2" xfId="28241"/>
    <cellStyle name="Normal 2 20 6 36" xfId="791"/>
    <cellStyle name="Normal 2 20 6 36 2" xfId="28242"/>
    <cellStyle name="Normal 2 20 6 37" xfId="792"/>
    <cellStyle name="Normal 2 20 6 37 2" xfId="28243"/>
    <cellStyle name="Normal 2 20 6 38" xfId="793"/>
    <cellStyle name="Normal 2 20 6 38 2" xfId="28244"/>
    <cellStyle name="Normal 2 20 6 39" xfId="794"/>
    <cellStyle name="Normal 2 20 6 39 2" xfId="28245"/>
    <cellStyle name="Normal 2 20 6 4" xfId="795"/>
    <cellStyle name="Normal 2 20 6 4 2" xfId="9618"/>
    <cellStyle name="Normal 2 20 6 4 2 2" xfId="20682"/>
    <cellStyle name="Normal 2 20 6 4 2 2 2" xfId="46931"/>
    <cellStyle name="Normal 2 20 6 4 2 3" xfId="35868"/>
    <cellStyle name="Normal 2 20 6 4 3" xfId="13221"/>
    <cellStyle name="Normal 2 20 6 4 3 2" xfId="24285"/>
    <cellStyle name="Normal 2 20 6 4 3 2 2" xfId="50534"/>
    <cellStyle name="Normal 2 20 6 4 3 3" xfId="39471"/>
    <cellStyle name="Normal 2 20 6 4 4" xfId="16957"/>
    <cellStyle name="Normal 2 20 6 4 4 2" xfId="43207"/>
    <cellStyle name="Normal 2 20 6 4 5" xfId="5816"/>
    <cellStyle name="Normal 2 20 6 4 5 2" xfId="32144"/>
    <cellStyle name="Normal 2 20 6 4 6" xfId="28246"/>
    <cellStyle name="Normal 2 20 6 40" xfId="796"/>
    <cellStyle name="Normal 2 20 6 40 2" xfId="28247"/>
    <cellStyle name="Normal 2 20 6 41" xfId="797"/>
    <cellStyle name="Normal 2 20 6 41 2" xfId="28248"/>
    <cellStyle name="Normal 2 20 6 42" xfId="721"/>
    <cellStyle name="Normal 2 20 6 42 2" xfId="28172"/>
    <cellStyle name="Normal 2 20 6 43" xfId="5420"/>
    <cellStyle name="Normal 2 20 6 43 2" xfId="31752"/>
    <cellStyle name="Normal 2 20 6 44" xfId="27582"/>
    <cellStyle name="Normal 2 20 6 5" xfId="798"/>
    <cellStyle name="Normal 2 20 6 5 2" xfId="9734"/>
    <cellStyle name="Normal 2 20 6 5 2 2" xfId="20798"/>
    <cellStyle name="Normal 2 20 6 5 2 2 2" xfId="47047"/>
    <cellStyle name="Normal 2 20 6 5 2 3" xfId="35984"/>
    <cellStyle name="Normal 2 20 6 5 3" xfId="13337"/>
    <cellStyle name="Normal 2 20 6 5 3 2" xfId="24401"/>
    <cellStyle name="Normal 2 20 6 5 3 2 2" xfId="50650"/>
    <cellStyle name="Normal 2 20 6 5 3 3" xfId="39587"/>
    <cellStyle name="Normal 2 20 6 5 4" xfId="17073"/>
    <cellStyle name="Normal 2 20 6 5 4 2" xfId="43323"/>
    <cellStyle name="Normal 2 20 6 5 5" xfId="5933"/>
    <cellStyle name="Normal 2 20 6 5 5 2" xfId="32260"/>
    <cellStyle name="Normal 2 20 6 5 6" xfId="28249"/>
    <cellStyle name="Normal 2 20 6 6" xfId="799"/>
    <cellStyle name="Normal 2 20 6 6 2" xfId="9849"/>
    <cellStyle name="Normal 2 20 6 6 2 2" xfId="20913"/>
    <cellStyle name="Normal 2 20 6 6 2 2 2" xfId="47162"/>
    <cellStyle name="Normal 2 20 6 6 2 3" xfId="36099"/>
    <cellStyle name="Normal 2 20 6 6 3" xfId="13452"/>
    <cellStyle name="Normal 2 20 6 6 3 2" xfId="24516"/>
    <cellStyle name="Normal 2 20 6 6 3 2 2" xfId="50765"/>
    <cellStyle name="Normal 2 20 6 6 3 3" xfId="39702"/>
    <cellStyle name="Normal 2 20 6 6 4" xfId="17188"/>
    <cellStyle name="Normal 2 20 6 6 4 2" xfId="43438"/>
    <cellStyle name="Normal 2 20 6 6 5" xfId="6049"/>
    <cellStyle name="Normal 2 20 6 6 5 2" xfId="32375"/>
    <cellStyle name="Normal 2 20 6 6 6" xfId="28250"/>
    <cellStyle name="Normal 2 20 6 7" xfId="800"/>
    <cellStyle name="Normal 2 20 6 7 2" xfId="9964"/>
    <cellStyle name="Normal 2 20 6 7 2 2" xfId="21028"/>
    <cellStyle name="Normal 2 20 6 7 2 2 2" xfId="47277"/>
    <cellStyle name="Normal 2 20 6 7 2 3" xfId="36214"/>
    <cellStyle name="Normal 2 20 6 7 3" xfId="13567"/>
    <cellStyle name="Normal 2 20 6 7 3 2" xfId="24631"/>
    <cellStyle name="Normal 2 20 6 7 3 2 2" xfId="50880"/>
    <cellStyle name="Normal 2 20 6 7 3 3" xfId="39817"/>
    <cellStyle name="Normal 2 20 6 7 4" xfId="17303"/>
    <cellStyle name="Normal 2 20 6 7 4 2" xfId="43553"/>
    <cellStyle name="Normal 2 20 6 7 5" xfId="6165"/>
    <cellStyle name="Normal 2 20 6 7 5 2" xfId="32490"/>
    <cellStyle name="Normal 2 20 6 7 6" xfId="28251"/>
    <cellStyle name="Normal 2 20 6 8" xfId="801"/>
    <cellStyle name="Normal 2 20 6 8 2" xfId="10078"/>
    <cellStyle name="Normal 2 20 6 8 2 2" xfId="21142"/>
    <cellStyle name="Normal 2 20 6 8 2 2 2" xfId="47391"/>
    <cellStyle name="Normal 2 20 6 8 2 3" xfId="36328"/>
    <cellStyle name="Normal 2 20 6 8 3" xfId="13681"/>
    <cellStyle name="Normal 2 20 6 8 3 2" xfId="24745"/>
    <cellStyle name="Normal 2 20 6 8 3 2 2" xfId="50994"/>
    <cellStyle name="Normal 2 20 6 8 3 3" xfId="39931"/>
    <cellStyle name="Normal 2 20 6 8 4" xfId="17417"/>
    <cellStyle name="Normal 2 20 6 8 4 2" xfId="43667"/>
    <cellStyle name="Normal 2 20 6 8 5" xfId="6280"/>
    <cellStyle name="Normal 2 20 6 8 5 2" xfId="32604"/>
    <cellStyle name="Normal 2 20 6 8 6" xfId="28252"/>
    <cellStyle name="Normal 2 20 6 9" xfId="802"/>
    <cellStyle name="Normal 2 20 6 9 2" xfId="10192"/>
    <cellStyle name="Normal 2 20 6 9 2 2" xfId="21256"/>
    <cellStyle name="Normal 2 20 6 9 2 2 2" xfId="47505"/>
    <cellStyle name="Normal 2 20 6 9 2 3" xfId="36442"/>
    <cellStyle name="Normal 2 20 6 9 3" xfId="13795"/>
    <cellStyle name="Normal 2 20 6 9 3 2" xfId="24859"/>
    <cellStyle name="Normal 2 20 6 9 3 2 2" xfId="51108"/>
    <cellStyle name="Normal 2 20 6 9 3 3" xfId="40045"/>
    <cellStyle name="Normal 2 20 6 9 4" xfId="17531"/>
    <cellStyle name="Normal 2 20 6 9 4 2" xfId="43781"/>
    <cellStyle name="Normal 2 20 6 9 5" xfId="6395"/>
    <cellStyle name="Normal 2 20 6 9 5 2" xfId="32718"/>
    <cellStyle name="Normal 2 20 6 9 6" xfId="28253"/>
    <cellStyle name="Normal 2 20 7" xfId="81"/>
    <cellStyle name="Normal 2 20 7 10" xfId="804"/>
    <cellStyle name="Normal 2 20 7 10 2" xfId="10439"/>
    <cellStyle name="Normal 2 20 7 10 2 2" xfId="21503"/>
    <cellStyle name="Normal 2 20 7 10 2 2 2" xfId="47752"/>
    <cellStyle name="Normal 2 20 7 10 2 3" xfId="36689"/>
    <cellStyle name="Normal 2 20 7 10 3" xfId="14042"/>
    <cellStyle name="Normal 2 20 7 10 3 2" xfId="25106"/>
    <cellStyle name="Normal 2 20 7 10 3 2 2" xfId="51355"/>
    <cellStyle name="Normal 2 20 7 10 3 3" xfId="40292"/>
    <cellStyle name="Normal 2 20 7 10 4" xfId="17778"/>
    <cellStyle name="Normal 2 20 7 10 4 2" xfId="44028"/>
    <cellStyle name="Normal 2 20 7 10 5" xfId="6644"/>
    <cellStyle name="Normal 2 20 7 10 5 2" xfId="32965"/>
    <cellStyle name="Normal 2 20 7 10 6" xfId="28255"/>
    <cellStyle name="Normal 2 20 7 11" xfId="805"/>
    <cellStyle name="Normal 2 20 7 11 2" xfId="10554"/>
    <cellStyle name="Normal 2 20 7 11 2 2" xfId="21618"/>
    <cellStyle name="Normal 2 20 7 11 2 2 2" xfId="47867"/>
    <cellStyle name="Normal 2 20 7 11 2 3" xfId="36804"/>
    <cellStyle name="Normal 2 20 7 11 3" xfId="14157"/>
    <cellStyle name="Normal 2 20 7 11 3 2" xfId="25221"/>
    <cellStyle name="Normal 2 20 7 11 3 2 2" xfId="51470"/>
    <cellStyle name="Normal 2 20 7 11 3 3" xfId="40407"/>
    <cellStyle name="Normal 2 20 7 11 4" xfId="17893"/>
    <cellStyle name="Normal 2 20 7 11 4 2" xfId="44143"/>
    <cellStyle name="Normal 2 20 7 11 5" xfId="6760"/>
    <cellStyle name="Normal 2 20 7 11 5 2" xfId="33080"/>
    <cellStyle name="Normal 2 20 7 11 6" xfId="28256"/>
    <cellStyle name="Normal 2 20 7 12" xfId="806"/>
    <cellStyle name="Normal 2 20 7 12 2" xfId="10727"/>
    <cellStyle name="Normal 2 20 7 12 2 2" xfId="21791"/>
    <cellStyle name="Normal 2 20 7 12 2 2 2" xfId="48040"/>
    <cellStyle name="Normal 2 20 7 12 2 3" xfId="36977"/>
    <cellStyle name="Normal 2 20 7 12 3" xfId="14330"/>
    <cellStyle name="Normal 2 20 7 12 3 2" xfId="25394"/>
    <cellStyle name="Normal 2 20 7 12 3 2 2" xfId="51643"/>
    <cellStyle name="Normal 2 20 7 12 3 3" xfId="40580"/>
    <cellStyle name="Normal 2 20 7 12 4" xfId="18066"/>
    <cellStyle name="Normal 2 20 7 12 4 2" xfId="44316"/>
    <cellStyle name="Normal 2 20 7 12 5" xfId="6934"/>
    <cellStyle name="Normal 2 20 7 12 5 2" xfId="33253"/>
    <cellStyle name="Normal 2 20 7 12 6" xfId="28257"/>
    <cellStyle name="Normal 2 20 7 13" xfId="807"/>
    <cellStyle name="Normal 2 20 7 13 2" xfId="10844"/>
    <cellStyle name="Normal 2 20 7 13 2 2" xfId="21908"/>
    <cellStyle name="Normal 2 20 7 13 2 2 2" xfId="48157"/>
    <cellStyle name="Normal 2 20 7 13 2 3" xfId="37094"/>
    <cellStyle name="Normal 2 20 7 13 3" xfId="14447"/>
    <cellStyle name="Normal 2 20 7 13 3 2" xfId="25511"/>
    <cellStyle name="Normal 2 20 7 13 3 2 2" xfId="51760"/>
    <cellStyle name="Normal 2 20 7 13 3 3" xfId="40697"/>
    <cellStyle name="Normal 2 20 7 13 4" xfId="18183"/>
    <cellStyle name="Normal 2 20 7 13 4 2" xfId="44433"/>
    <cellStyle name="Normal 2 20 7 13 5" xfId="7052"/>
    <cellStyle name="Normal 2 20 7 13 5 2" xfId="33370"/>
    <cellStyle name="Normal 2 20 7 13 6" xfId="28258"/>
    <cellStyle name="Normal 2 20 7 14" xfId="808"/>
    <cellStyle name="Normal 2 20 7 14 2" xfId="10960"/>
    <cellStyle name="Normal 2 20 7 14 2 2" xfId="22024"/>
    <cellStyle name="Normal 2 20 7 14 2 2 2" xfId="48273"/>
    <cellStyle name="Normal 2 20 7 14 2 3" xfId="37210"/>
    <cellStyle name="Normal 2 20 7 14 3" xfId="14563"/>
    <cellStyle name="Normal 2 20 7 14 3 2" xfId="25627"/>
    <cellStyle name="Normal 2 20 7 14 3 2 2" xfId="51876"/>
    <cellStyle name="Normal 2 20 7 14 3 3" xfId="40813"/>
    <cellStyle name="Normal 2 20 7 14 4" xfId="18299"/>
    <cellStyle name="Normal 2 20 7 14 4 2" xfId="44549"/>
    <cellStyle name="Normal 2 20 7 14 5" xfId="7169"/>
    <cellStyle name="Normal 2 20 7 14 5 2" xfId="33486"/>
    <cellStyle name="Normal 2 20 7 14 6" xfId="28259"/>
    <cellStyle name="Normal 2 20 7 15" xfId="809"/>
    <cellStyle name="Normal 2 20 7 15 2" xfId="11078"/>
    <cellStyle name="Normal 2 20 7 15 2 2" xfId="22142"/>
    <cellStyle name="Normal 2 20 7 15 2 2 2" xfId="48391"/>
    <cellStyle name="Normal 2 20 7 15 2 3" xfId="37328"/>
    <cellStyle name="Normal 2 20 7 15 3" xfId="14681"/>
    <cellStyle name="Normal 2 20 7 15 3 2" xfId="25745"/>
    <cellStyle name="Normal 2 20 7 15 3 2 2" xfId="51994"/>
    <cellStyle name="Normal 2 20 7 15 3 3" xfId="40931"/>
    <cellStyle name="Normal 2 20 7 15 4" xfId="18417"/>
    <cellStyle name="Normal 2 20 7 15 4 2" xfId="44667"/>
    <cellStyle name="Normal 2 20 7 15 5" xfId="7288"/>
    <cellStyle name="Normal 2 20 7 15 5 2" xfId="33604"/>
    <cellStyle name="Normal 2 20 7 15 6" xfId="28260"/>
    <cellStyle name="Normal 2 20 7 16" xfId="810"/>
    <cellStyle name="Normal 2 20 7 16 2" xfId="11196"/>
    <cellStyle name="Normal 2 20 7 16 2 2" xfId="22260"/>
    <cellStyle name="Normal 2 20 7 16 2 2 2" xfId="48509"/>
    <cellStyle name="Normal 2 20 7 16 2 3" xfId="37446"/>
    <cellStyle name="Normal 2 20 7 16 3" xfId="14799"/>
    <cellStyle name="Normal 2 20 7 16 3 2" xfId="25863"/>
    <cellStyle name="Normal 2 20 7 16 3 2 2" xfId="52112"/>
    <cellStyle name="Normal 2 20 7 16 3 3" xfId="41049"/>
    <cellStyle name="Normal 2 20 7 16 4" xfId="18535"/>
    <cellStyle name="Normal 2 20 7 16 4 2" xfId="44785"/>
    <cellStyle name="Normal 2 20 7 16 5" xfId="7407"/>
    <cellStyle name="Normal 2 20 7 16 5 2" xfId="33722"/>
    <cellStyle name="Normal 2 20 7 16 6" xfId="28261"/>
    <cellStyle name="Normal 2 20 7 17" xfId="811"/>
    <cellStyle name="Normal 2 20 7 17 2" xfId="11312"/>
    <cellStyle name="Normal 2 20 7 17 2 2" xfId="22376"/>
    <cellStyle name="Normal 2 20 7 17 2 2 2" xfId="48625"/>
    <cellStyle name="Normal 2 20 7 17 2 3" xfId="37562"/>
    <cellStyle name="Normal 2 20 7 17 3" xfId="14915"/>
    <cellStyle name="Normal 2 20 7 17 3 2" xfId="25979"/>
    <cellStyle name="Normal 2 20 7 17 3 2 2" xfId="52228"/>
    <cellStyle name="Normal 2 20 7 17 3 3" xfId="41165"/>
    <cellStyle name="Normal 2 20 7 17 4" xfId="18651"/>
    <cellStyle name="Normal 2 20 7 17 4 2" xfId="44901"/>
    <cellStyle name="Normal 2 20 7 17 5" xfId="7524"/>
    <cellStyle name="Normal 2 20 7 17 5 2" xfId="33838"/>
    <cellStyle name="Normal 2 20 7 17 6" xfId="28262"/>
    <cellStyle name="Normal 2 20 7 18" xfId="812"/>
    <cellStyle name="Normal 2 20 7 18 2" xfId="11429"/>
    <cellStyle name="Normal 2 20 7 18 2 2" xfId="22493"/>
    <cellStyle name="Normal 2 20 7 18 2 2 2" xfId="48742"/>
    <cellStyle name="Normal 2 20 7 18 2 3" xfId="37679"/>
    <cellStyle name="Normal 2 20 7 18 3" xfId="15032"/>
    <cellStyle name="Normal 2 20 7 18 3 2" xfId="26096"/>
    <cellStyle name="Normal 2 20 7 18 3 2 2" xfId="52345"/>
    <cellStyle name="Normal 2 20 7 18 3 3" xfId="41282"/>
    <cellStyle name="Normal 2 20 7 18 4" xfId="18768"/>
    <cellStyle name="Normal 2 20 7 18 4 2" xfId="45018"/>
    <cellStyle name="Normal 2 20 7 18 5" xfId="7642"/>
    <cellStyle name="Normal 2 20 7 18 5 2" xfId="33955"/>
    <cellStyle name="Normal 2 20 7 18 6" xfId="28263"/>
    <cellStyle name="Normal 2 20 7 19" xfId="813"/>
    <cellStyle name="Normal 2 20 7 19 2" xfId="11548"/>
    <cellStyle name="Normal 2 20 7 19 2 2" xfId="22612"/>
    <cellStyle name="Normal 2 20 7 19 2 2 2" xfId="48861"/>
    <cellStyle name="Normal 2 20 7 19 2 3" xfId="37798"/>
    <cellStyle name="Normal 2 20 7 19 3" xfId="15151"/>
    <cellStyle name="Normal 2 20 7 19 3 2" xfId="26215"/>
    <cellStyle name="Normal 2 20 7 19 3 2 2" xfId="52464"/>
    <cellStyle name="Normal 2 20 7 19 3 3" xfId="41401"/>
    <cellStyle name="Normal 2 20 7 19 4" xfId="18887"/>
    <cellStyle name="Normal 2 20 7 19 4 2" xfId="45137"/>
    <cellStyle name="Normal 2 20 7 19 5" xfId="7762"/>
    <cellStyle name="Normal 2 20 7 19 5 2" xfId="34074"/>
    <cellStyle name="Normal 2 20 7 19 6" xfId="28264"/>
    <cellStyle name="Normal 2 20 7 2" xfId="82"/>
    <cellStyle name="Normal 2 20 7 2 2" xfId="815"/>
    <cellStyle name="Normal 2 20 7 2 2 2" xfId="16386"/>
    <cellStyle name="Normal 2 20 7 2 2 2 2" xfId="27450"/>
    <cellStyle name="Normal 2 20 7 2 2 2 2 2" xfId="53699"/>
    <cellStyle name="Normal 2 20 7 2 2 2 3" xfId="42636"/>
    <cellStyle name="Normal 2 20 7 2 2 3" xfId="20122"/>
    <cellStyle name="Normal 2 20 7 2 2 3 2" xfId="46372"/>
    <cellStyle name="Normal 2 20 7 2 2 4" xfId="9049"/>
    <cellStyle name="Normal 2 20 7 2 2 4 2" xfId="35309"/>
    <cellStyle name="Normal 2 20 7 2 2 5" xfId="28266"/>
    <cellStyle name="Normal 2 20 7 2 3" xfId="814"/>
    <cellStyle name="Normal 2 20 7 2 3 2" xfId="20540"/>
    <cellStyle name="Normal 2 20 7 2 3 2 2" xfId="46789"/>
    <cellStyle name="Normal 2 20 7 2 3 3" xfId="9476"/>
    <cellStyle name="Normal 2 20 7 2 3 3 2" xfId="35726"/>
    <cellStyle name="Normal 2 20 7 2 3 4" xfId="28265"/>
    <cellStyle name="Normal 2 20 7 2 4" xfId="13079"/>
    <cellStyle name="Normal 2 20 7 2 4 2" xfId="24143"/>
    <cellStyle name="Normal 2 20 7 2 4 2 2" xfId="50392"/>
    <cellStyle name="Normal 2 20 7 2 4 3" xfId="39329"/>
    <cellStyle name="Normal 2 20 7 2 5" xfId="16815"/>
    <cellStyle name="Normal 2 20 7 2 5 2" xfId="43065"/>
    <cellStyle name="Normal 2 20 7 2 6" xfId="5672"/>
    <cellStyle name="Normal 2 20 7 2 6 2" xfId="32002"/>
    <cellStyle name="Normal 2 20 7 2 7" xfId="27587"/>
    <cellStyle name="Normal 2 20 7 20" xfId="816"/>
    <cellStyle name="Normal 2 20 7 20 2" xfId="11662"/>
    <cellStyle name="Normal 2 20 7 20 2 2" xfId="22726"/>
    <cellStyle name="Normal 2 20 7 20 2 2 2" xfId="48975"/>
    <cellStyle name="Normal 2 20 7 20 2 3" xfId="37912"/>
    <cellStyle name="Normal 2 20 7 20 3" xfId="15265"/>
    <cellStyle name="Normal 2 20 7 20 3 2" xfId="26329"/>
    <cellStyle name="Normal 2 20 7 20 3 2 2" xfId="52578"/>
    <cellStyle name="Normal 2 20 7 20 3 3" xfId="41515"/>
    <cellStyle name="Normal 2 20 7 20 4" xfId="19001"/>
    <cellStyle name="Normal 2 20 7 20 4 2" xfId="45251"/>
    <cellStyle name="Normal 2 20 7 20 5" xfId="7877"/>
    <cellStyle name="Normal 2 20 7 20 5 2" xfId="34188"/>
    <cellStyle name="Normal 2 20 7 20 6" xfId="28267"/>
    <cellStyle name="Normal 2 20 7 21" xfId="817"/>
    <cellStyle name="Normal 2 20 7 21 2" xfId="11776"/>
    <cellStyle name="Normal 2 20 7 21 2 2" xfId="22840"/>
    <cellStyle name="Normal 2 20 7 21 2 2 2" xfId="49089"/>
    <cellStyle name="Normal 2 20 7 21 2 3" xfId="38026"/>
    <cellStyle name="Normal 2 20 7 21 3" xfId="15379"/>
    <cellStyle name="Normal 2 20 7 21 3 2" xfId="26443"/>
    <cellStyle name="Normal 2 20 7 21 3 2 2" xfId="52692"/>
    <cellStyle name="Normal 2 20 7 21 3 3" xfId="41629"/>
    <cellStyle name="Normal 2 20 7 21 4" xfId="19115"/>
    <cellStyle name="Normal 2 20 7 21 4 2" xfId="45365"/>
    <cellStyle name="Normal 2 20 7 21 5" xfId="7992"/>
    <cellStyle name="Normal 2 20 7 21 5 2" xfId="34302"/>
    <cellStyle name="Normal 2 20 7 21 6" xfId="28268"/>
    <cellStyle name="Normal 2 20 7 22" xfId="818"/>
    <cellStyle name="Normal 2 20 7 22 2" xfId="11890"/>
    <cellStyle name="Normal 2 20 7 22 2 2" xfId="22954"/>
    <cellStyle name="Normal 2 20 7 22 2 2 2" xfId="49203"/>
    <cellStyle name="Normal 2 20 7 22 2 3" xfId="38140"/>
    <cellStyle name="Normal 2 20 7 22 3" xfId="15493"/>
    <cellStyle name="Normal 2 20 7 22 3 2" xfId="26557"/>
    <cellStyle name="Normal 2 20 7 22 3 2 2" xfId="52806"/>
    <cellStyle name="Normal 2 20 7 22 3 3" xfId="41743"/>
    <cellStyle name="Normal 2 20 7 22 4" xfId="19229"/>
    <cellStyle name="Normal 2 20 7 22 4 2" xfId="45479"/>
    <cellStyle name="Normal 2 20 7 22 5" xfId="8107"/>
    <cellStyle name="Normal 2 20 7 22 5 2" xfId="34416"/>
    <cellStyle name="Normal 2 20 7 22 6" xfId="28269"/>
    <cellStyle name="Normal 2 20 7 23" xfId="819"/>
    <cellStyle name="Normal 2 20 7 23 2" xfId="12004"/>
    <cellStyle name="Normal 2 20 7 23 2 2" xfId="23068"/>
    <cellStyle name="Normal 2 20 7 23 2 2 2" xfId="49317"/>
    <cellStyle name="Normal 2 20 7 23 2 3" xfId="38254"/>
    <cellStyle name="Normal 2 20 7 23 3" xfId="15607"/>
    <cellStyle name="Normal 2 20 7 23 3 2" xfId="26671"/>
    <cellStyle name="Normal 2 20 7 23 3 2 2" xfId="52920"/>
    <cellStyle name="Normal 2 20 7 23 3 3" xfId="41857"/>
    <cellStyle name="Normal 2 20 7 23 4" xfId="19343"/>
    <cellStyle name="Normal 2 20 7 23 4 2" xfId="45593"/>
    <cellStyle name="Normal 2 20 7 23 5" xfId="8222"/>
    <cellStyle name="Normal 2 20 7 23 5 2" xfId="34530"/>
    <cellStyle name="Normal 2 20 7 23 6" xfId="28270"/>
    <cellStyle name="Normal 2 20 7 24" xfId="820"/>
    <cellStyle name="Normal 2 20 7 24 2" xfId="12118"/>
    <cellStyle name="Normal 2 20 7 24 2 2" xfId="23182"/>
    <cellStyle name="Normal 2 20 7 24 2 2 2" xfId="49431"/>
    <cellStyle name="Normal 2 20 7 24 2 3" xfId="38368"/>
    <cellStyle name="Normal 2 20 7 24 3" xfId="15721"/>
    <cellStyle name="Normal 2 20 7 24 3 2" xfId="26785"/>
    <cellStyle name="Normal 2 20 7 24 3 2 2" xfId="53034"/>
    <cellStyle name="Normal 2 20 7 24 3 3" xfId="41971"/>
    <cellStyle name="Normal 2 20 7 24 4" xfId="19457"/>
    <cellStyle name="Normal 2 20 7 24 4 2" xfId="45707"/>
    <cellStyle name="Normal 2 20 7 24 5" xfId="8337"/>
    <cellStyle name="Normal 2 20 7 24 5 2" xfId="34644"/>
    <cellStyle name="Normal 2 20 7 24 6" xfId="28271"/>
    <cellStyle name="Normal 2 20 7 25" xfId="821"/>
    <cellStyle name="Normal 2 20 7 25 2" xfId="12235"/>
    <cellStyle name="Normal 2 20 7 25 2 2" xfId="23299"/>
    <cellStyle name="Normal 2 20 7 25 2 2 2" xfId="49548"/>
    <cellStyle name="Normal 2 20 7 25 2 3" xfId="38485"/>
    <cellStyle name="Normal 2 20 7 25 3" xfId="15838"/>
    <cellStyle name="Normal 2 20 7 25 3 2" xfId="26902"/>
    <cellStyle name="Normal 2 20 7 25 3 2 2" xfId="53151"/>
    <cellStyle name="Normal 2 20 7 25 3 3" xfId="42088"/>
    <cellStyle name="Normal 2 20 7 25 4" xfId="19574"/>
    <cellStyle name="Normal 2 20 7 25 4 2" xfId="45824"/>
    <cellStyle name="Normal 2 20 7 25 5" xfId="8455"/>
    <cellStyle name="Normal 2 20 7 25 5 2" xfId="34761"/>
    <cellStyle name="Normal 2 20 7 25 6" xfId="28272"/>
    <cellStyle name="Normal 2 20 7 26" xfId="822"/>
    <cellStyle name="Normal 2 20 7 26 2" xfId="12354"/>
    <cellStyle name="Normal 2 20 7 26 2 2" xfId="23418"/>
    <cellStyle name="Normal 2 20 7 26 2 2 2" xfId="49667"/>
    <cellStyle name="Normal 2 20 7 26 2 3" xfId="38604"/>
    <cellStyle name="Normal 2 20 7 26 3" xfId="15957"/>
    <cellStyle name="Normal 2 20 7 26 3 2" xfId="27021"/>
    <cellStyle name="Normal 2 20 7 26 3 2 2" xfId="53270"/>
    <cellStyle name="Normal 2 20 7 26 3 3" xfId="42207"/>
    <cellStyle name="Normal 2 20 7 26 4" xfId="19693"/>
    <cellStyle name="Normal 2 20 7 26 4 2" xfId="45943"/>
    <cellStyle name="Normal 2 20 7 26 5" xfId="8575"/>
    <cellStyle name="Normal 2 20 7 26 5 2" xfId="34880"/>
    <cellStyle name="Normal 2 20 7 26 6" xfId="28273"/>
    <cellStyle name="Normal 2 20 7 27" xfId="823"/>
    <cellStyle name="Normal 2 20 7 27 2" xfId="12485"/>
    <cellStyle name="Normal 2 20 7 27 2 2" xfId="23549"/>
    <cellStyle name="Normal 2 20 7 27 2 2 2" xfId="49798"/>
    <cellStyle name="Normal 2 20 7 27 2 3" xfId="38735"/>
    <cellStyle name="Normal 2 20 7 27 3" xfId="16088"/>
    <cellStyle name="Normal 2 20 7 27 3 2" xfId="27152"/>
    <cellStyle name="Normal 2 20 7 27 3 2 2" xfId="53401"/>
    <cellStyle name="Normal 2 20 7 27 3 3" xfId="42338"/>
    <cellStyle name="Normal 2 20 7 27 4" xfId="19824"/>
    <cellStyle name="Normal 2 20 7 27 4 2" xfId="46074"/>
    <cellStyle name="Normal 2 20 7 27 5" xfId="8707"/>
    <cellStyle name="Normal 2 20 7 27 5 2" xfId="35011"/>
    <cellStyle name="Normal 2 20 7 27 6" xfId="28274"/>
    <cellStyle name="Normal 2 20 7 28" xfId="824"/>
    <cellStyle name="Normal 2 20 7 28 2" xfId="12600"/>
    <cellStyle name="Normal 2 20 7 28 2 2" xfId="23664"/>
    <cellStyle name="Normal 2 20 7 28 2 2 2" xfId="49913"/>
    <cellStyle name="Normal 2 20 7 28 2 3" xfId="38850"/>
    <cellStyle name="Normal 2 20 7 28 3" xfId="16203"/>
    <cellStyle name="Normal 2 20 7 28 3 2" xfId="27267"/>
    <cellStyle name="Normal 2 20 7 28 3 2 2" xfId="53516"/>
    <cellStyle name="Normal 2 20 7 28 3 3" xfId="42453"/>
    <cellStyle name="Normal 2 20 7 28 4" xfId="19939"/>
    <cellStyle name="Normal 2 20 7 28 4 2" xfId="46189"/>
    <cellStyle name="Normal 2 20 7 28 5" xfId="8823"/>
    <cellStyle name="Normal 2 20 7 28 5 2" xfId="35126"/>
    <cellStyle name="Normal 2 20 7 28 6" xfId="28275"/>
    <cellStyle name="Normal 2 20 7 29" xfId="825"/>
    <cellStyle name="Normal 2 20 7 29 2" xfId="12714"/>
    <cellStyle name="Normal 2 20 7 29 2 2" xfId="23778"/>
    <cellStyle name="Normal 2 20 7 29 2 2 2" xfId="50027"/>
    <cellStyle name="Normal 2 20 7 29 2 3" xfId="38964"/>
    <cellStyle name="Normal 2 20 7 29 3" xfId="16317"/>
    <cellStyle name="Normal 2 20 7 29 3 2" xfId="27381"/>
    <cellStyle name="Normal 2 20 7 29 3 2 2" xfId="53630"/>
    <cellStyle name="Normal 2 20 7 29 3 3" xfId="42567"/>
    <cellStyle name="Normal 2 20 7 29 4" xfId="20053"/>
    <cellStyle name="Normal 2 20 7 29 4 2" xfId="46303"/>
    <cellStyle name="Normal 2 20 7 29 5" xfId="8938"/>
    <cellStyle name="Normal 2 20 7 29 5 2" xfId="35240"/>
    <cellStyle name="Normal 2 20 7 29 6" xfId="28276"/>
    <cellStyle name="Normal 2 20 7 3" xfId="826"/>
    <cellStyle name="Normal 2 20 7 3 2" xfId="9624"/>
    <cellStyle name="Normal 2 20 7 3 2 2" xfId="20688"/>
    <cellStyle name="Normal 2 20 7 3 2 2 2" xfId="46937"/>
    <cellStyle name="Normal 2 20 7 3 2 3" xfId="35874"/>
    <cellStyle name="Normal 2 20 7 3 3" xfId="13227"/>
    <cellStyle name="Normal 2 20 7 3 3 2" xfId="24291"/>
    <cellStyle name="Normal 2 20 7 3 3 2 2" xfId="50540"/>
    <cellStyle name="Normal 2 20 7 3 3 3" xfId="39477"/>
    <cellStyle name="Normal 2 20 7 3 4" xfId="16963"/>
    <cellStyle name="Normal 2 20 7 3 4 2" xfId="43213"/>
    <cellStyle name="Normal 2 20 7 3 5" xfId="5822"/>
    <cellStyle name="Normal 2 20 7 3 5 2" xfId="32150"/>
    <cellStyle name="Normal 2 20 7 3 6" xfId="28277"/>
    <cellStyle name="Normal 2 20 7 30" xfId="827"/>
    <cellStyle name="Normal 2 20 7 30 2" xfId="9352"/>
    <cellStyle name="Normal 2 20 7 30 2 2" xfId="20416"/>
    <cellStyle name="Normal 2 20 7 30 2 2 2" xfId="46665"/>
    <cellStyle name="Normal 2 20 7 30 2 3" xfId="35602"/>
    <cellStyle name="Normal 2 20 7 30 3" xfId="12955"/>
    <cellStyle name="Normal 2 20 7 30 3 2" xfId="24019"/>
    <cellStyle name="Normal 2 20 7 30 3 2 2" xfId="50268"/>
    <cellStyle name="Normal 2 20 7 30 3 3" xfId="39205"/>
    <cellStyle name="Normal 2 20 7 30 4" xfId="16691"/>
    <cellStyle name="Normal 2 20 7 30 4 2" xfId="42941"/>
    <cellStyle name="Normal 2 20 7 30 5" xfId="5547"/>
    <cellStyle name="Normal 2 20 7 30 5 2" xfId="31878"/>
    <cellStyle name="Normal 2 20 7 30 6" xfId="28278"/>
    <cellStyle name="Normal 2 20 7 31" xfId="828"/>
    <cellStyle name="Normal 2 20 7 31 2" xfId="20296"/>
    <cellStyle name="Normal 2 20 7 31 2 2" xfId="46545"/>
    <cellStyle name="Normal 2 20 7 31 3" xfId="9232"/>
    <cellStyle name="Normal 2 20 7 31 3 2" xfId="35482"/>
    <cellStyle name="Normal 2 20 7 31 4" xfId="28279"/>
    <cellStyle name="Normal 2 20 7 32" xfId="829"/>
    <cellStyle name="Normal 2 20 7 32 2" xfId="23899"/>
    <cellStyle name="Normal 2 20 7 32 2 2" xfId="50148"/>
    <cellStyle name="Normal 2 20 7 32 3" xfId="12835"/>
    <cellStyle name="Normal 2 20 7 32 3 2" xfId="39085"/>
    <cellStyle name="Normal 2 20 7 32 4" xfId="28280"/>
    <cellStyle name="Normal 2 20 7 33" xfId="830"/>
    <cellStyle name="Normal 2 20 7 33 2" xfId="16571"/>
    <cellStyle name="Normal 2 20 7 33 2 2" xfId="42821"/>
    <cellStyle name="Normal 2 20 7 33 3" xfId="28281"/>
    <cellStyle name="Normal 2 20 7 34" xfId="831"/>
    <cellStyle name="Normal 2 20 7 34 2" xfId="28282"/>
    <cellStyle name="Normal 2 20 7 35" xfId="832"/>
    <cellStyle name="Normal 2 20 7 35 2" xfId="28283"/>
    <cellStyle name="Normal 2 20 7 36" xfId="833"/>
    <cellStyle name="Normal 2 20 7 36 2" xfId="28284"/>
    <cellStyle name="Normal 2 20 7 37" xfId="834"/>
    <cellStyle name="Normal 2 20 7 37 2" xfId="28285"/>
    <cellStyle name="Normal 2 20 7 38" xfId="835"/>
    <cellStyle name="Normal 2 20 7 38 2" xfId="28286"/>
    <cellStyle name="Normal 2 20 7 39" xfId="836"/>
    <cellStyle name="Normal 2 20 7 39 2" xfId="28287"/>
    <cellStyle name="Normal 2 20 7 4" xfId="837"/>
    <cellStyle name="Normal 2 20 7 4 2" xfId="9740"/>
    <cellStyle name="Normal 2 20 7 4 2 2" xfId="20804"/>
    <cellStyle name="Normal 2 20 7 4 2 2 2" xfId="47053"/>
    <cellStyle name="Normal 2 20 7 4 2 3" xfId="35990"/>
    <cellStyle name="Normal 2 20 7 4 3" xfId="13343"/>
    <cellStyle name="Normal 2 20 7 4 3 2" xfId="24407"/>
    <cellStyle name="Normal 2 20 7 4 3 2 2" xfId="50656"/>
    <cellStyle name="Normal 2 20 7 4 3 3" xfId="39593"/>
    <cellStyle name="Normal 2 20 7 4 4" xfId="17079"/>
    <cellStyle name="Normal 2 20 7 4 4 2" xfId="43329"/>
    <cellStyle name="Normal 2 20 7 4 5" xfId="5939"/>
    <cellStyle name="Normal 2 20 7 4 5 2" xfId="32266"/>
    <cellStyle name="Normal 2 20 7 4 6" xfId="28288"/>
    <cellStyle name="Normal 2 20 7 40" xfId="838"/>
    <cellStyle name="Normal 2 20 7 40 2" xfId="28289"/>
    <cellStyle name="Normal 2 20 7 41" xfId="803"/>
    <cellStyle name="Normal 2 20 7 41 2" xfId="28254"/>
    <cellStyle name="Normal 2 20 7 42" xfId="5426"/>
    <cellStyle name="Normal 2 20 7 42 2" xfId="31758"/>
    <cellStyle name="Normal 2 20 7 43" xfId="27586"/>
    <cellStyle name="Normal 2 20 7 5" xfId="839"/>
    <cellStyle name="Normal 2 20 7 5 2" xfId="9855"/>
    <cellStyle name="Normal 2 20 7 5 2 2" xfId="20919"/>
    <cellStyle name="Normal 2 20 7 5 2 2 2" xfId="47168"/>
    <cellStyle name="Normal 2 20 7 5 2 3" xfId="36105"/>
    <cellStyle name="Normal 2 20 7 5 3" xfId="13458"/>
    <cellStyle name="Normal 2 20 7 5 3 2" xfId="24522"/>
    <cellStyle name="Normal 2 20 7 5 3 2 2" xfId="50771"/>
    <cellStyle name="Normal 2 20 7 5 3 3" xfId="39708"/>
    <cellStyle name="Normal 2 20 7 5 4" xfId="17194"/>
    <cellStyle name="Normal 2 20 7 5 4 2" xfId="43444"/>
    <cellStyle name="Normal 2 20 7 5 5" xfId="6055"/>
    <cellStyle name="Normal 2 20 7 5 5 2" xfId="32381"/>
    <cellStyle name="Normal 2 20 7 5 6" xfId="28290"/>
    <cellStyle name="Normal 2 20 7 6" xfId="840"/>
    <cellStyle name="Normal 2 20 7 6 2" xfId="9970"/>
    <cellStyle name="Normal 2 20 7 6 2 2" xfId="21034"/>
    <cellStyle name="Normal 2 20 7 6 2 2 2" xfId="47283"/>
    <cellStyle name="Normal 2 20 7 6 2 3" xfId="36220"/>
    <cellStyle name="Normal 2 20 7 6 3" xfId="13573"/>
    <cellStyle name="Normal 2 20 7 6 3 2" xfId="24637"/>
    <cellStyle name="Normal 2 20 7 6 3 2 2" xfId="50886"/>
    <cellStyle name="Normal 2 20 7 6 3 3" xfId="39823"/>
    <cellStyle name="Normal 2 20 7 6 4" xfId="17309"/>
    <cellStyle name="Normal 2 20 7 6 4 2" xfId="43559"/>
    <cellStyle name="Normal 2 20 7 6 5" xfId="6171"/>
    <cellStyle name="Normal 2 20 7 6 5 2" xfId="32496"/>
    <cellStyle name="Normal 2 20 7 6 6" xfId="28291"/>
    <cellStyle name="Normal 2 20 7 7" xfId="841"/>
    <cellStyle name="Normal 2 20 7 7 2" xfId="10084"/>
    <cellStyle name="Normal 2 20 7 7 2 2" xfId="21148"/>
    <cellStyle name="Normal 2 20 7 7 2 2 2" xfId="47397"/>
    <cellStyle name="Normal 2 20 7 7 2 3" xfId="36334"/>
    <cellStyle name="Normal 2 20 7 7 3" xfId="13687"/>
    <cellStyle name="Normal 2 20 7 7 3 2" xfId="24751"/>
    <cellStyle name="Normal 2 20 7 7 3 2 2" xfId="51000"/>
    <cellStyle name="Normal 2 20 7 7 3 3" xfId="39937"/>
    <cellStyle name="Normal 2 20 7 7 4" xfId="17423"/>
    <cellStyle name="Normal 2 20 7 7 4 2" xfId="43673"/>
    <cellStyle name="Normal 2 20 7 7 5" xfId="6286"/>
    <cellStyle name="Normal 2 20 7 7 5 2" xfId="32610"/>
    <cellStyle name="Normal 2 20 7 7 6" xfId="28292"/>
    <cellStyle name="Normal 2 20 7 8" xfId="842"/>
    <cellStyle name="Normal 2 20 7 8 2" xfId="10198"/>
    <cellStyle name="Normal 2 20 7 8 2 2" xfId="21262"/>
    <cellStyle name="Normal 2 20 7 8 2 2 2" xfId="47511"/>
    <cellStyle name="Normal 2 20 7 8 2 3" xfId="36448"/>
    <cellStyle name="Normal 2 20 7 8 3" xfId="13801"/>
    <cellStyle name="Normal 2 20 7 8 3 2" xfId="24865"/>
    <cellStyle name="Normal 2 20 7 8 3 2 2" xfId="51114"/>
    <cellStyle name="Normal 2 20 7 8 3 3" xfId="40051"/>
    <cellStyle name="Normal 2 20 7 8 4" xfId="17537"/>
    <cellStyle name="Normal 2 20 7 8 4 2" xfId="43787"/>
    <cellStyle name="Normal 2 20 7 8 5" xfId="6401"/>
    <cellStyle name="Normal 2 20 7 8 5 2" xfId="32724"/>
    <cellStyle name="Normal 2 20 7 8 6" xfId="28293"/>
    <cellStyle name="Normal 2 20 7 9" xfId="843"/>
    <cellStyle name="Normal 2 20 7 9 2" xfId="10312"/>
    <cellStyle name="Normal 2 20 7 9 2 2" xfId="21376"/>
    <cellStyle name="Normal 2 20 7 9 2 2 2" xfId="47625"/>
    <cellStyle name="Normal 2 20 7 9 2 3" xfId="36562"/>
    <cellStyle name="Normal 2 20 7 9 3" xfId="13915"/>
    <cellStyle name="Normal 2 20 7 9 3 2" xfId="24979"/>
    <cellStyle name="Normal 2 20 7 9 3 2 2" xfId="51228"/>
    <cellStyle name="Normal 2 20 7 9 3 3" xfId="40165"/>
    <cellStyle name="Normal 2 20 7 9 4" xfId="17651"/>
    <cellStyle name="Normal 2 20 7 9 4 2" xfId="43901"/>
    <cellStyle name="Normal 2 20 7 9 5" xfId="6516"/>
    <cellStyle name="Normal 2 20 7 9 5 2" xfId="32838"/>
    <cellStyle name="Normal 2 20 7 9 6" xfId="28294"/>
    <cellStyle name="Normal 2 20 8" xfId="83"/>
    <cellStyle name="Normal 2 20 8 2" xfId="845"/>
    <cellStyle name="Normal 2 20 8 2 2" xfId="16387"/>
    <cellStyle name="Normal 2 20 8 2 2 2" xfId="27451"/>
    <cellStyle name="Normal 2 20 8 2 2 2 2" xfId="53700"/>
    <cellStyle name="Normal 2 20 8 2 2 3" xfId="42637"/>
    <cellStyle name="Normal 2 20 8 2 3" xfId="20123"/>
    <cellStyle name="Normal 2 20 8 2 3 2" xfId="46373"/>
    <cellStyle name="Normal 2 20 8 2 4" xfId="9050"/>
    <cellStyle name="Normal 2 20 8 2 4 2" xfId="35310"/>
    <cellStyle name="Normal 2 20 8 2 5" xfId="28296"/>
    <cellStyle name="Normal 2 20 8 3" xfId="844"/>
    <cellStyle name="Normal 2 20 8 3 2" xfId="20480"/>
    <cellStyle name="Normal 2 20 8 3 2 2" xfId="46729"/>
    <cellStyle name="Normal 2 20 8 3 3" xfId="9416"/>
    <cellStyle name="Normal 2 20 8 3 3 2" xfId="35666"/>
    <cellStyle name="Normal 2 20 8 3 4" xfId="28295"/>
    <cellStyle name="Normal 2 20 8 4" xfId="13019"/>
    <cellStyle name="Normal 2 20 8 4 2" xfId="24083"/>
    <cellStyle name="Normal 2 20 8 4 2 2" xfId="50332"/>
    <cellStyle name="Normal 2 20 8 4 3" xfId="39269"/>
    <cellStyle name="Normal 2 20 8 5" xfId="16755"/>
    <cellStyle name="Normal 2 20 8 5 2" xfId="43005"/>
    <cellStyle name="Normal 2 20 8 6" xfId="5611"/>
    <cellStyle name="Normal 2 20 8 6 2" xfId="31942"/>
    <cellStyle name="Normal 2 20 8 7" xfId="27588"/>
    <cellStyle name="Normal 2 20 9" xfId="846"/>
    <cellStyle name="Normal 2 20 9 2" xfId="9568"/>
    <cellStyle name="Normal 2 20 9 2 2" xfId="20632"/>
    <cellStyle name="Normal 2 20 9 2 2 2" xfId="46881"/>
    <cellStyle name="Normal 2 20 9 2 3" xfId="35818"/>
    <cellStyle name="Normal 2 20 9 3" xfId="13171"/>
    <cellStyle name="Normal 2 20 9 3 2" xfId="24235"/>
    <cellStyle name="Normal 2 20 9 3 2 2" xfId="50484"/>
    <cellStyle name="Normal 2 20 9 3 3" xfId="39421"/>
    <cellStyle name="Normal 2 20 9 4" xfId="16907"/>
    <cellStyle name="Normal 2 20 9 4 2" xfId="43157"/>
    <cellStyle name="Normal 2 20 9 5" xfId="5765"/>
    <cellStyle name="Normal 2 20 9 5 2" xfId="32094"/>
    <cellStyle name="Normal 2 20 9 6" xfId="28297"/>
    <cellStyle name="Normal 2 21" xfId="84"/>
    <cellStyle name="Normal 2 22" xfId="85"/>
    <cellStyle name="Normal 2 22 10" xfId="848"/>
    <cellStyle name="Normal 2 22 10 2" xfId="10269"/>
    <cellStyle name="Normal 2 22 10 2 2" xfId="21333"/>
    <cellStyle name="Normal 2 22 10 2 2 2" xfId="47582"/>
    <cellStyle name="Normal 2 22 10 2 3" xfId="36519"/>
    <cellStyle name="Normal 2 22 10 3" xfId="13872"/>
    <cellStyle name="Normal 2 22 10 3 2" xfId="24936"/>
    <cellStyle name="Normal 2 22 10 3 2 2" xfId="51185"/>
    <cellStyle name="Normal 2 22 10 3 3" xfId="40122"/>
    <cellStyle name="Normal 2 22 10 4" xfId="17608"/>
    <cellStyle name="Normal 2 22 10 4 2" xfId="43858"/>
    <cellStyle name="Normal 2 22 10 5" xfId="6473"/>
    <cellStyle name="Normal 2 22 10 5 2" xfId="32795"/>
    <cellStyle name="Normal 2 22 10 6" xfId="28299"/>
    <cellStyle name="Normal 2 22 11" xfId="849"/>
    <cellStyle name="Normal 2 22 11 2" xfId="10396"/>
    <cellStyle name="Normal 2 22 11 2 2" xfId="21460"/>
    <cellStyle name="Normal 2 22 11 2 2 2" xfId="47709"/>
    <cellStyle name="Normal 2 22 11 2 3" xfId="36646"/>
    <cellStyle name="Normal 2 22 11 3" xfId="13999"/>
    <cellStyle name="Normal 2 22 11 3 2" xfId="25063"/>
    <cellStyle name="Normal 2 22 11 3 2 2" xfId="51312"/>
    <cellStyle name="Normal 2 22 11 3 3" xfId="40249"/>
    <cellStyle name="Normal 2 22 11 4" xfId="17735"/>
    <cellStyle name="Normal 2 22 11 4 2" xfId="43985"/>
    <cellStyle name="Normal 2 22 11 5" xfId="6601"/>
    <cellStyle name="Normal 2 22 11 5 2" xfId="32922"/>
    <cellStyle name="Normal 2 22 11 6" xfId="28300"/>
    <cellStyle name="Normal 2 22 12" xfId="850"/>
    <cellStyle name="Normal 2 22 12 2" xfId="10511"/>
    <cellStyle name="Normal 2 22 12 2 2" xfId="21575"/>
    <cellStyle name="Normal 2 22 12 2 2 2" xfId="47824"/>
    <cellStyle name="Normal 2 22 12 2 3" xfId="36761"/>
    <cellStyle name="Normal 2 22 12 3" xfId="14114"/>
    <cellStyle name="Normal 2 22 12 3 2" xfId="25178"/>
    <cellStyle name="Normal 2 22 12 3 2 2" xfId="51427"/>
    <cellStyle name="Normal 2 22 12 3 3" xfId="40364"/>
    <cellStyle name="Normal 2 22 12 4" xfId="17850"/>
    <cellStyle name="Normal 2 22 12 4 2" xfId="44100"/>
    <cellStyle name="Normal 2 22 12 5" xfId="6717"/>
    <cellStyle name="Normal 2 22 12 5 2" xfId="33037"/>
    <cellStyle name="Normal 2 22 12 6" xfId="28301"/>
    <cellStyle name="Normal 2 22 13" xfId="851"/>
    <cellStyle name="Normal 2 22 13 2" xfId="10684"/>
    <cellStyle name="Normal 2 22 13 2 2" xfId="21748"/>
    <cellStyle name="Normal 2 22 13 2 2 2" xfId="47997"/>
    <cellStyle name="Normal 2 22 13 2 3" xfId="36934"/>
    <cellStyle name="Normal 2 22 13 3" xfId="14287"/>
    <cellStyle name="Normal 2 22 13 3 2" xfId="25351"/>
    <cellStyle name="Normal 2 22 13 3 2 2" xfId="51600"/>
    <cellStyle name="Normal 2 22 13 3 3" xfId="40537"/>
    <cellStyle name="Normal 2 22 13 4" xfId="18023"/>
    <cellStyle name="Normal 2 22 13 4 2" xfId="44273"/>
    <cellStyle name="Normal 2 22 13 5" xfId="6891"/>
    <cellStyle name="Normal 2 22 13 5 2" xfId="33210"/>
    <cellStyle name="Normal 2 22 13 6" xfId="28302"/>
    <cellStyle name="Normal 2 22 14" xfId="852"/>
    <cellStyle name="Normal 2 22 14 2" xfId="10801"/>
    <cellStyle name="Normal 2 22 14 2 2" xfId="21865"/>
    <cellStyle name="Normal 2 22 14 2 2 2" xfId="48114"/>
    <cellStyle name="Normal 2 22 14 2 3" xfId="37051"/>
    <cellStyle name="Normal 2 22 14 3" xfId="14404"/>
    <cellStyle name="Normal 2 22 14 3 2" xfId="25468"/>
    <cellStyle name="Normal 2 22 14 3 2 2" xfId="51717"/>
    <cellStyle name="Normal 2 22 14 3 3" xfId="40654"/>
    <cellStyle name="Normal 2 22 14 4" xfId="18140"/>
    <cellStyle name="Normal 2 22 14 4 2" xfId="44390"/>
    <cellStyle name="Normal 2 22 14 5" xfId="7009"/>
    <cellStyle name="Normal 2 22 14 5 2" xfId="33327"/>
    <cellStyle name="Normal 2 22 14 6" xfId="28303"/>
    <cellStyle name="Normal 2 22 15" xfId="853"/>
    <cellStyle name="Normal 2 22 15 2" xfId="10917"/>
    <cellStyle name="Normal 2 22 15 2 2" xfId="21981"/>
    <cellStyle name="Normal 2 22 15 2 2 2" xfId="48230"/>
    <cellStyle name="Normal 2 22 15 2 3" xfId="37167"/>
    <cellStyle name="Normal 2 22 15 3" xfId="14520"/>
    <cellStyle name="Normal 2 22 15 3 2" xfId="25584"/>
    <cellStyle name="Normal 2 22 15 3 2 2" xfId="51833"/>
    <cellStyle name="Normal 2 22 15 3 3" xfId="40770"/>
    <cellStyle name="Normal 2 22 15 4" xfId="18256"/>
    <cellStyle name="Normal 2 22 15 4 2" xfId="44506"/>
    <cellStyle name="Normal 2 22 15 5" xfId="7126"/>
    <cellStyle name="Normal 2 22 15 5 2" xfId="33443"/>
    <cellStyle name="Normal 2 22 15 6" xfId="28304"/>
    <cellStyle name="Normal 2 22 16" xfId="854"/>
    <cellStyle name="Normal 2 22 16 2" xfId="11035"/>
    <cellStyle name="Normal 2 22 16 2 2" xfId="22099"/>
    <cellStyle name="Normal 2 22 16 2 2 2" xfId="48348"/>
    <cellStyle name="Normal 2 22 16 2 3" xfId="37285"/>
    <cellStyle name="Normal 2 22 16 3" xfId="14638"/>
    <cellStyle name="Normal 2 22 16 3 2" xfId="25702"/>
    <cellStyle name="Normal 2 22 16 3 2 2" xfId="51951"/>
    <cellStyle name="Normal 2 22 16 3 3" xfId="40888"/>
    <cellStyle name="Normal 2 22 16 4" xfId="18374"/>
    <cellStyle name="Normal 2 22 16 4 2" xfId="44624"/>
    <cellStyle name="Normal 2 22 16 5" xfId="7245"/>
    <cellStyle name="Normal 2 22 16 5 2" xfId="33561"/>
    <cellStyle name="Normal 2 22 16 6" xfId="28305"/>
    <cellStyle name="Normal 2 22 17" xfId="855"/>
    <cellStyle name="Normal 2 22 17 2" xfId="11153"/>
    <cellStyle name="Normal 2 22 17 2 2" xfId="22217"/>
    <cellStyle name="Normal 2 22 17 2 2 2" xfId="48466"/>
    <cellStyle name="Normal 2 22 17 2 3" xfId="37403"/>
    <cellStyle name="Normal 2 22 17 3" xfId="14756"/>
    <cellStyle name="Normal 2 22 17 3 2" xfId="25820"/>
    <cellStyle name="Normal 2 22 17 3 2 2" xfId="52069"/>
    <cellStyle name="Normal 2 22 17 3 3" xfId="41006"/>
    <cellStyle name="Normal 2 22 17 4" xfId="18492"/>
    <cellStyle name="Normal 2 22 17 4 2" xfId="44742"/>
    <cellStyle name="Normal 2 22 17 5" xfId="7364"/>
    <cellStyle name="Normal 2 22 17 5 2" xfId="33679"/>
    <cellStyle name="Normal 2 22 17 6" xfId="28306"/>
    <cellStyle name="Normal 2 22 18" xfId="856"/>
    <cellStyle name="Normal 2 22 18 2" xfId="11269"/>
    <cellStyle name="Normal 2 22 18 2 2" xfId="22333"/>
    <cellStyle name="Normal 2 22 18 2 2 2" xfId="48582"/>
    <cellStyle name="Normal 2 22 18 2 3" xfId="37519"/>
    <cellStyle name="Normal 2 22 18 3" xfId="14872"/>
    <cellStyle name="Normal 2 22 18 3 2" xfId="25936"/>
    <cellStyle name="Normal 2 22 18 3 2 2" xfId="52185"/>
    <cellStyle name="Normal 2 22 18 3 3" xfId="41122"/>
    <cellStyle name="Normal 2 22 18 4" xfId="18608"/>
    <cellStyle name="Normal 2 22 18 4 2" xfId="44858"/>
    <cellStyle name="Normal 2 22 18 5" xfId="7481"/>
    <cellStyle name="Normal 2 22 18 5 2" xfId="33795"/>
    <cellStyle name="Normal 2 22 18 6" xfId="28307"/>
    <cellStyle name="Normal 2 22 19" xfId="857"/>
    <cellStyle name="Normal 2 22 19 2" xfId="11386"/>
    <cellStyle name="Normal 2 22 19 2 2" xfId="22450"/>
    <cellStyle name="Normal 2 22 19 2 2 2" xfId="48699"/>
    <cellStyle name="Normal 2 22 19 2 3" xfId="37636"/>
    <cellStyle name="Normal 2 22 19 3" xfId="14989"/>
    <cellStyle name="Normal 2 22 19 3 2" xfId="26053"/>
    <cellStyle name="Normal 2 22 19 3 2 2" xfId="52302"/>
    <cellStyle name="Normal 2 22 19 3 3" xfId="41239"/>
    <cellStyle name="Normal 2 22 19 4" xfId="18725"/>
    <cellStyle name="Normal 2 22 19 4 2" xfId="44975"/>
    <cellStyle name="Normal 2 22 19 5" xfId="7599"/>
    <cellStyle name="Normal 2 22 19 5 2" xfId="33912"/>
    <cellStyle name="Normal 2 22 19 6" xfId="28308"/>
    <cellStyle name="Normal 2 22 2" xfId="86"/>
    <cellStyle name="Normal 2 22 2 10" xfId="859"/>
    <cellStyle name="Normal 2 22 2 10 2" xfId="10445"/>
    <cellStyle name="Normal 2 22 2 10 2 2" xfId="21509"/>
    <cellStyle name="Normal 2 22 2 10 2 2 2" xfId="47758"/>
    <cellStyle name="Normal 2 22 2 10 2 3" xfId="36695"/>
    <cellStyle name="Normal 2 22 2 10 3" xfId="14048"/>
    <cellStyle name="Normal 2 22 2 10 3 2" xfId="25112"/>
    <cellStyle name="Normal 2 22 2 10 3 2 2" xfId="51361"/>
    <cellStyle name="Normal 2 22 2 10 3 3" xfId="40298"/>
    <cellStyle name="Normal 2 22 2 10 4" xfId="17784"/>
    <cellStyle name="Normal 2 22 2 10 4 2" xfId="44034"/>
    <cellStyle name="Normal 2 22 2 10 5" xfId="6650"/>
    <cellStyle name="Normal 2 22 2 10 5 2" xfId="32971"/>
    <cellStyle name="Normal 2 22 2 10 6" xfId="28310"/>
    <cellStyle name="Normal 2 22 2 11" xfId="860"/>
    <cellStyle name="Normal 2 22 2 11 2" xfId="10560"/>
    <cellStyle name="Normal 2 22 2 11 2 2" xfId="21624"/>
    <cellStyle name="Normal 2 22 2 11 2 2 2" xfId="47873"/>
    <cellStyle name="Normal 2 22 2 11 2 3" xfId="36810"/>
    <cellStyle name="Normal 2 22 2 11 3" xfId="14163"/>
    <cellStyle name="Normal 2 22 2 11 3 2" xfId="25227"/>
    <cellStyle name="Normal 2 22 2 11 3 2 2" xfId="51476"/>
    <cellStyle name="Normal 2 22 2 11 3 3" xfId="40413"/>
    <cellStyle name="Normal 2 22 2 11 4" xfId="17899"/>
    <cellStyle name="Normal 2 22 2 11 4 2" xfId="44149"/>
    <cellStyle name="Normal 2 22 2 11 5" xfId="6766"/>
    <cellStyle name="Normal 2 22 2 11 5 2" xfId="33086"/>
    <cellStyle name="Normal 2 22 2 11 6" xfId="28311"/>
    <cellStyle name="Normal 2 22 2 12" xfId="861"/>
    <cellStyle name="Normal 2 22 2 12 2" xfId="10733"/>
    <cellStyle name="Normal 2 22 2 12 2 2" xfId="21797"/>
    <cellStyle name="Normal 2 22 2 12 2 2 2" xfId="48046"/>
    <cellStyle name="Normal 2 22 2 12 2 3" xfId="36983"/>
    <cellStyle name="Normal 2 22 2 12 3" xfId="14336"/>
    <cellStyle name="Normal 2 22 2 12 3 2" xfId="25400"/>
    <cellStyle name="Normal 2 22 2 12 3 2 2" xfId="51649"/>
    <cellStyle name="Normal 2 22 2 12 3 3" xfId="40586"/>
    <cellStyle name="Normal 2 22 2 12 4" xfId="18072"/>
    <cellStyle name="Normal 2 22 2 12 4 2" xfId="44322"/>
    <cellStyle name="Normal 2 22 2 12 5" xfId="6940"/>
    <cellStyle name="Normal 2 22 2 12 5 2" xfId="33259"/>
    <cellStyle name="Normal 2 22 2 12 6" xfId="28312"/>
    <cellStyle name="Normal 2 22 2 13" xfId="862"/>
    <cellStyle name="Normal 2 22 2 13 2" xfId="10850"/>
    <cellStyle name="Normal 2 22 2 13 2 2" xfId="21914"/>
    <cellStyle name="Normal 2 22 2 13 2 2 2" xfId="48163"/>
    <cellStyle name="Normal 2 22 2 13 2 3" xfId="37100"/>
    <cellStyle name="Normal 2 22 2 13 3" xfId="14453"/>
    <cellStyle name="Normal 2 22 2 13 3 2" xfId="25517"/>
    <cellStyle name="Normal 2 22 2 13 3 2 2" xfId="51766"/>
    <cellStyle name="Normal 2 22 2 13 3 3" xfId="40703"/>
    <cellStyle name="Normal 2 22 2 13 4" xfId="18189"/>
    <cellStyle name="Normal 2 22 2 13 4 2" xfId="44439"/>
    <cellStyle name="Normal 2 22 2 13 5" xfId="7058"/>
    <cellStyle name="Normal 2 22 2 13 5 2" xfId="33376"/>
    <cellStyle name="Normal 2 22 2 13 6" xfId="28313"/>
    <cellStyle name="Normal 2 22 2 14" xfId="863"/>
    <cellStyle name="Normal 2 22 2 14 2" xfId="10966"/>
    <cellStyle name="Normal 2 22 2 14 2 2" xfId="22030"/>
    <cellStyle name="Normal 2 22 2 14 2 2 2" xfId="48279"/>
    <cellStyle name="Normal 2 22 2 14 2 3" xfId="37216"/>
    <cellStyle name="Normal 2 22 2 14 3" xfId="14569"/>
    <cellStyle name="Normal 2 22 2 14 3 2" xfId="25633"/>
    <cellStyle name="Normal 2 22 2 14 3 2 2" xfId="51882"/>
    <cellStyle name="Normal 2 22 2 14 3 3" xfId="40819"/>
    <cellStyle name="Normal 2 22 2 14 4" xfId="18305"/>
    <cellStyle name="Normal 2 22 2 14 4 2" xfId="44555"/>
    <cellStyle name="Normal 2 22 2 14 5" xfId="7175"/>
    <cellStyle name="Normal 2 22 2 14 5 2" xfId="33492"/>
    <cellStyle name="Normal 2 22 2 14 6" xfId="28314"/>
    <cellStyle name="Normal 2 22 2 15" xfId="864"/>
    <cellStyle name="Normal 2 22 2 15 2" xfId="11084"/>
    <cellStyle name="Normal 2 22 2 15 2 2" xfId="22148"/>
    <cellStyle name="Normal 2 22 2 15 2 2 2" xfId="48397"/>
    <cellStyle name="Normal 2 22 2 15 2 3" xfId="37334"/>
    <cellStyle name="Normal 2 22 2 15 3" xfId="14687"/>
    <cellStyle name="Normal 2 22 2 15 3 2" xfId="25751"/>
    <cellStyle name="Normal 2 22 2 15 3 2 2" xfId="52000"/>
    <cellStyle name="Normal 2 22 2 15 3 3" xfId="40937"/>
    <cellStyle name="Normal 2 22 2 15 4" xfId="18423"/>
    <cellStyle name="Normal 2 22 2 15 4 2" xfId="44673"/>
    <cellStyle name="Normal 2 22 2 15 5" xfId="7294"/>
    <cellStyle name="Normal 2 22 2 15 5 2" xfId="33610"/>
    <cellStyle name="Normal 2 22 2 15 6" xfId="28315"/>
    <cellStyle name="Normal 2 22 2 16" xfId="865"/>
    <cellStyle name="Normal 2 22 2 16 2" xfId="11202"/>
    <cellStyle name="Normal 2 22 2 16 2 2" xfId="22266"/>
    <cellStyle name="Normal 2 22 2 16 2 2 2" xfId="48515"/>
    <cellStyle name="Normal 2 22 2 16 2 3" xfId="37452"/>
    <cellStyle name="Normal 2 22 2 16 3" xfId="14805"/>
    <cellStyle name="Normal 2 22 2 16 3 2" xfId="25869"/>
    <cellStyle name="Normal 2 22 2 16 3 2 2" xfId="52118"/>
    <cellStyle name="Normal 2 22 2 16 3 3" xfId="41055"/>
    <cellStyle name="Normal 2 22 2 16 4" xfId="18541"/>
    <cellStyle name="Normal 2 22 2 16 4 2" xfId="44791"/>
    <cellStyle name="Normal 2 22 2 16 5" xfId="7413"/>
    <cellStyle name="Normal 2 22 2 16 5 2" xfId="33728"/>
    <cellStyle name="Normal 2 22 2 16 6" xfId="28316"/>
    <cellStyle name="Normal 2 22 2 17" xfId="866"/>
    <cellStyle name="Normal 2 22 2 17 2" xfId="11318"/>
    <cellStyle name="Normal 2 22 2 17 2 2" xfId="22382"/>
    <cellStyle name="Normal 2 22 2 17 2 2 2" xfId="48631"/>
    <cellStyle name="Normal 2 22 2 17 2 3" xfId="37568"/>
    <cellStyle name="Normal 2 22 2 17 3" xfId="14921"/>
    <cellStyle name="Normal 2 22 2 17 3 2" xfId="25985"/>
    <cellStyle name="Normal 2 22 2 17 3 2 2" xfId="52234"/>
    <cellStyle name="Normal 2 22 2 17 3 3" xfId="41171"/>
    <cellStyle name="Normal 2 22 2 17 4" xfId="18657"/>
    <cellStyle name="Normal 2 22 2 17 4 2" xfId="44907"/>
    <cellStyle name="Normal 2 22 2 17 5" xfId="7530"/>
    <cellStyle name="Normal 2 22 2 17 5 2" xfId="33844"/>
    <cellStyle name="Normal 2 22 2 17 6" xfId="28317"/>
    <cellStyle name="Normal 2 22 2 18" xfId="867"/>
    <cellStyle name="Normal 2 22 2 18 2" xfId="11435"/>
    <cellStyle name="Normal 2 22 2 18 2 2" xfId="22499"/>
    <cellStyle name="Normal 2 22 2 18 2 2 2" xfId="48748"/>
    <cellStyle name="Normal 2 22 2 18 2 3" xfId="37685"/>
    <cellStyle name="Normal 2 22 2 18 3" xfId="15038"/>
    <cellStyle name="Normal 2 22 2 18 3 2" xfId="26102"/>
    <cellStyle name="Normal 2 22 2 18 3 2 2" xfId="52351"/>
    <cellStyle name="Normal 2 22 2 18 3 3" xfId="41288"/>
    <cellStyle name="Normal 2 22 2 18 4" xfId="18774"/>
    <cellStyle name="Normal 2 22 2 18 4 2" xfId="45024"/>
    <cellStyle name="Normal 2 22 2 18 5" xfId="7648"/>
    <cellStyle name="Normal 2 22 2 18 5 2" xfId="33961"/>
    <cellStyle name="Normal 2 22 2 18 6" xfId="28318"/>
    <cellStyle name="Normal 2 22 2 19" xfId="868"/>
    <cellStyle name="Normal 2 22 2 19 2" xfId="11554"/>
    <cellStyle name="Normal 2 22 2 19 2 2" xfId="22618"/>
    <cellStyle name="Normal 2 22 2 19 2 2 2" xfId="48867"/>
    <cellStyle name="Normal 2 22 2 19 2 3" xfId="37804"/>
    <cellStyle name="Normal 2 22 2 19 3" xfId="15157"/>
    <cellStyle name="Normal 2 22 2 19 3 2" xfId="26221"/>
    <cellStyle name="Normal 2 22 2 19 3 2 2" xfId="52470"/>
    <cellStyle name="Normal 2 22 2 19 3 3" xfId="41407"/>
    <cellStyle name="Normal 2 22 2 19 4" xfId="18893"/>
    <cellStyle name="Normal 2 22 2 19 4 2" xfId="45143"/>
    <cellStyle name="Normal 2 22 2 19 5" xfId="7768"/>
    <cellStyle name="Normal 2 22 2 19 5 2" xfId="34080"/>
    <cellStyle name="Normal 2 22 2 19 6" xfId="28319"/>
    <cellStyle name="Normal 2 22 2 2" xfId="87"/>
    <cellStyle name="Normal 2 22 2 2 2" xfId="870"/>
    <cellStyle name="Normal 2 22 2 2 2 2" xfId="16388"/>
    <cellStyle name="Normal 2 22 2 2 2 2 2" xfId="27452"/>
    <cellStyle name="Normal 2 22 2 2 2 2 2 2" xfId="53701"/>
    <cellStyle name="Normal 2 22 2 2 2 2 3" xfId="42638"/>
    <cellStyle name="Normal 2 22 2 2 2 3" xfId="20124"/>
    <cellStyle name="Normal 2 22 2 2 2 3 2" xfId="46374"/>
    <cellStyle name="Normal 2 22 2 2 2 4" xfId="9051"/>
    <cellStyle name="Normal 2 22 2 2 2 4 2" xfId="35311"/>
    <cellStyle name="Normal 2 22 2 2 2 5" xfId="28321"/>
    <cellStyle name="Normal 2 22 2 2 3" xfId="869"/>
    <cellStyle name="Normal 2 22 2 2 3 2" xfId="20553"/>
    <cellStyle name="Normal 2 22 2 2 3 2 2" xfId="46802"/>
    <cellStyle name="Normal 2 22 2 2 3 3" xfId="9489"/>
    <cellStyle name="Normal 2 22 2 2 3 3 2" xfId="35739"/>
    <cellStyle name="Normal 2 22 2 2 3 4" xfId="28320"/>
    <cellStyle name="Normal 2 22 2 2 4" xfId="13092"/>
    <cellStyle name="Normal 2 22 2 2 4 2" xfId="24156"/>
    <cellStyle name="Normal 2 22 2 2 4 2 2" xfId="50405"/>
    <cellStyle name="Normal 2 22 2 2 4 3" xfId="39342"/>
    <cellStyle name="Normal 2 22 2 2 5" xfId="16828"/>
    <cellStyle name="Normal 2 22 2 2 5 2" xfId="43078"/>
    <cellStyle name="Normal 2 22 2 2 6" xfId="5686"/>
    <cellStyle name="Normal 2 22 2 2 6 2" xfId="32015"/>
    <cellStyle name="Normal 2 22 2 2 7" xfId="27591"/>
    <cellStyle name="Normal 2 22 2 20" xfId="871"/>
    <cellStyle name="Normal 2 22 2 20 2" xfId="11668"/>
    <cellStyle name="Normal 2 22 2 20 2 2" xfId="22732"/>
    <cellStyle name="Normal 2 22 2 20 2 2 2" xfId="48981"/>
    <cellStyle name="Normal 2 22 2 20 2 3" xfId="37918"/>
    <cellStyle name="Normal 2 22 2 20 3" xfId="15271"/>
    <cellStyle name="Normal 2 22 2 20 3 2" xfId="26335"/>
    <cellStyle name="Normal 2 22 2 20 3 2 2" xfId="52584"/>
    <cellStyle name="Normal 2 22 2 20 3 3" xfId="41521"/>
    <cellStyle name="Normal 2 22 2 20 4" xfId="19007"/>
    <cellStyle name="Normal 2 22 2 20 4 2" xfId="45257"/>
    <cellStyle name="Normal 2 22 2 20 5" xfId="7883"/>
    <cellStyle name="Normal 2 22 2 20 5 2" xfId="34194"/>
    <cellStyle name="Normal 2 22 2 20 6" xfId="28322"/>
    <cellStyle name="Normal 2 22 2 21" xfId="872"/>
    <cellStyle name="Normal 2 22 2 21 2" xfId="11782"/>
    <cellStyle name="Normal 2 22 2 21 2 2" xfId="22846"/>
    <cellStyle name="Normal 2 22 2 21 2 2 2" xfId="49095"/>
    <cellStyle name="Normal 2 22 2 21 2 3" xfId="38032"/>
    <cellStyle name="Normal 2 22 2 21 3" xfId="15385"/>
    <cellStyle name="Normal 2 22 2 21 3 2" xfId="26449"/>
    <cellStyle name="Normal 2 22 2 21 3 2 2" xfId="52698"/>
    <cellStyle name="Normal 2 22 2 21 3 3" xfId="41635"/>
    <cellStyle name="Normal 2 22 2 21 4" xfId="19121"/>
    <cellStyle name="Normal 2 22 2 21 4 2" xfId="45371"/>
    <cellStyle name="Normal 2 22 2 21 5" xfId="7998"/>
    <cellStyle name="Normal 2 22 2 21 5 2" xfId="34308"/>
    <cellStyle name="Normal 2 22 2 21 6" xfId="28323"/>
    <cellStyle name="Normal 2 22 2 22" xfId="873"/>
    <cellStyle name="Normal 2 22 2 22 2" xfId="11896"/>
    <cellStyle name="Normal 2 22 2 22 2 2" xfId="22960"/>
    <cellStyle name="Normal 2 22 2 22 2 2 2" xfId="49209"/>
    <cellStyle name="Normal 2 22 2 22 2 3" xfId="38146"/>
    <cellStyle name="Normal 2 22 2 22 3" xfId="15499"/>
    <cellStyle name="Normal 2 22 2 22 3 2" xfId="26563"/>
    <cellStyle name="Normal 2 22 2 22 3 2 2" xfId="52812"/>
    <cellStyle name="Normal 2 22 2 22 3 3" xfId="41749"/>
    <cellStyle name="Normal 2 22 2 22 4" xfId="19235"/>
    <cellStyle name="Normal 2 22 2 22 4 2" xfId="45485"/>
    <cellStyle name="Normal 2 22 2 22 5" xfId="8113"/>
    <cellStyle name="Normal 2 22 2 22 5 2" xfId="34422"/>
    <cellStyle name="Normal 2 22 2 22 6" xfId="28324"/>
    <cellStyle name="Normal 2 22 2 23" xfId="874"/>
    <cellStyle name="Normal 2 22 2 23 2" xfId="12010"/>
    <cellStyle name="Normal 2 22 2 23 2 2" xfId="23074"/>
    <cellStyle name="Normal 2 22 2 23 2 2 2" xfId="49323"/>
    <cellStyle name="Normal 2 22 2 23 2 3" xfId="38260"/>
    <cellStyle name="Normal 2 22 2 23 3" xfId="15613"/>
    <cellStyle name="Normal 2 22 2 23 3 2" xfId="26677"/>
    <cellStyle name="Normal 2 22 2 23 3 2 2" xfId="52926"/>
    <cellStyle name="Normal 2 22 2 23 3 3" xfId="41863"/>
    <cellStyle name="Normal 2 22 2 23 4" xfId="19349"/>
    <cellStyle name="Normal 2 22 2 23 4 2" xfId="45599"/>
    <cellStyle name="Normal 2 22 2 23 5" xfId="8228"/>
    <cellStyle name="Normal 2 22 2 23 5 2" xfId="34536"/>
    <cellStyle name="Normal 2 22 2 23 6" xfId="28325"/>
    <cellStyle name="Normal 2 22 2 24" xfId="875"/>
    <cellStyle name="Normal 2 22 2 24 2" xfId="12124"/>
    <cellStyle name="Normal 2 22 2 24 2 2" xfId="23188"/>
    <cellStyle name="Normal 2 22 2 24 2 2 2" xfId="49437"/>
    <cellStyle name="Normal 2 22 2 24 2 3" xfId="38374"/>
    <cellStyle name="Normal 2 22 2 24 3" xfId="15727"/>
    <cellStyle name="Normal 2 22 2 24 3 2" xfId="26791"/>
    <cellStyle name="Normal 2 22 2 24 3 2 2" xfId="53040"/>
    <cellStyle name="Normal 2 22 2 24 3 3" xfId="41977"/>
    <cellStyle name="Normal 2 22 2 24 4" xfId="19463"/>
    <cellStyle name="Normal 2 22 2 24 4 2" xfId="45713"/>
    <cellStyle name="Normal 2 22 2 24 5" xfId="8343"/>
    <cellStyle name="Normal 2 22 2 24 5 2" xfId="34650"/>
    <cellStyle name="Normal 2 22 2 24 6" xfId="28326"/>
    <cellStyle name="Normal 2 22 2 25" xfId="876"/>
    <cellStyle name="Normal 2 22 2 25 2" xfId="12241"/>
    <cellStyle name="Normal 2 22 2 25 2 2" xfId="23305"/>
    <cellStyle name="Normal 2 22 2 25 2 2 2" xfId="49554"/>
    <cellStyle name="Normal 2 22 2 25 2 3" xfId="38491"/>
    <cellStyle name="Normal 2 22 2 25 3" xfId="15844"/>
    <cellStyle name="Normal 2 22 2 25 3 2" xfId="26908"/>
    <cellStyle name="Normal 2 22 2 25 3 2 2" xfId="53157"/>
    <cellStyle name="Normal 2 22 2 25 3 3" xfId="42094"/>
    <cellStyle name="Normal 2 22 2 25 4" xfId="19580"/>
    <cellStyle name="Normal 2 22 2 25 4 2" xfId="45830"/>
    <cellStyle name="Normal 2 22 2 25 5" xfId="8461"/>
    <cellStyle name="Normal 2 22 2 25 5 2" xfId="34767"/>
    <cellStyle name="Normal 2 22 2 25 6" xfId="28327"/>
    <cellStyle name="Normal 2 22 2 26" xfId="877"/>
    <cellStyle name="Normal 2 22 2 26 2" xfId="12360"/>
    <cellStyle name="Normal 2 22 2 26 2 2" xfId="23424"/>
    <cellStyle name="Normal 2 22 2 26 2 2 2" xfId="49673"/>
    <cellStyle name="Normal 2 22 2 26 2 3" xfId="38610"/>
    <cellStyle name="Normal 2 22 2 26 3" xfId="15963"/>
    <cellStyle name="Normal 2 22 2 26 3 2" xfId="27027"/>
    <cellStyle name="Normal 2 22 2 26 3 2 2" xfId="53276"/>
    <cellStyle name="Normal 2 22 2 26 3 3" xfId="42213"/>
    <cellStyle name="Normal 2 22 2 26 4" xfId="19699"/>
    <cellStyle name="Normal 2 22 2 26 4 2" xfId="45949"/>
    <cellStyle name="Normal 2 22 2 26 5" xfId="8581"/>
    <cellStyle name="Normal 2 22 2 26 5 2" xfId="34886"/>
    <cellStyle name="Normal 2 22 2 26 6" xfId="28328"/>
    <cellStyle name="Normal 2 22 2 27" xfId="878"/>
    <cellStyle name="Normal 2 22 2 27 2" xfId="12491"/>
    <cellStyle name="Normal 2 22 2 27 2 2" xfId="23555"/>
    <cellStyle name="Normal 2 22 2 27 2 2 2" xfId="49804"/>
    <cellStyle name="Normal 2 22 2 27 2 3" xfId="38741"/>
    <cellStyle name="Normal 2 22 2 27 3" xfId="16094"/>
    <cellStyle name="Normal 2 22 2 27 3 2" xfId="27158"/>
    <cellStyle name="Normal 2 22 2 27 3 2 2" xfId="53407"/>
    <cellStyle name="Normal 2 22 2 27 3 3" xfId="42344"/>
    <cellStyle name="Normal 2 22 2 27 4" xfId="19830"/>
    <cellStyle name="Normal 2 22 2 27 4 2" xfId="46080"/>
    <cellStyle name="Normal 2 22 2 27 5" xfId="8713"/>
    <cellStyle name="Normal 2 22 2 27 5 2" xfId="35017"/>
    <cellStyle name="Normal 2 22 2 27 6" xfId="28329"/>
    <cellStyle name="Normal 2 22 2 28" xfId="879"/>
    <cellStyle name="Normal 2 22 2 28 2" xfId="12606"/>
    <cellStyle name="Normal 2 22 2 28 2 2" xfId="23670"/>
    <cellStyle name="Normal 2 22 2 28 2 2 2" xfId="49919"/>
    <cellStyle name="Normal 2 22 2 28 2 3" xfId="38856"/>
    <cellStyle name="Normal 2 22 2 28 3" xfId="16209"/>
    <cellStyle name="Normal 2 22 2 28 3 2" xfId="27273"/>
    <cellStyle name="Normal 2 22 2 28 3 2 2" xfId="53522"/>
    <cellStyle name="Normal 2 22 2 28 3 3" xfId="42459"/>
    <cellStyle name="Normal 2 22 2 28 4" xfId="19945"/>
    <cellStyle name="Normal 2 22 2 28 4 2" xfId="46195"/>
    <cellStyle name="Normal 2 22 2 28 5" xfId="8829"/>
    <cellStyle name="Normal 2 22 2 28 5 2" xfId="35132"/>
    <cellStyle name="Normal 2 22 2 28 6" xfId="28330"/>
    <cellStyle name="Normal 2 22 2 29" xfId="880"/>
    <cellStyle name="Normal 2 22 2 29 2" xfId="12720"/>
    <cellStyle name="Normal 2 22 2 29 2 2" xfId="23784"/>
    <cellStyle name="Normal 2 22 2 29 2 2 2" xfId="50033"/>
    <cellStyle name="Normal 2 22 2 29 2 3" xfId="38970"/>
    <cellStyle name="Normal 2 22 2 29 3" xfId="16323"/>
    <cellStyle name="Normal 2 22 2 29 3 2" xfId="27387"/>
    <cellStyle name="Normal 2 22 2 29 3 2 2" xfId="53636"/>
    <cellStyle name="Normal 2 22 2 29 3 3" xfId="42573"/>
    <cellStyle name="Normal 2 22 2 29 4" xfId="20059"/>
    <cellStyle name="Normal 2 22 2 29 4 2" xfId="46309"/>
    <cellStyle name="Normal 2 22 2 29 5" xfId="8944"/>
    <cellStyle name="Normal 2 22 2 29 5 2" xfId="35246"/>
    <cellStyle name="Normal 2 22 2 29 6" xfId="28331"/>
    <cellStyle name="Normal 2 22 2 3" xfId="881"/>
    <cellStyle name="Normal 2 22 2 3 2" xfId="9630"/>
    <cellStyle name="Normal 2 22 2 3 2 2" xfId="20694"/>
    <cellStyle name="Normal 2 22 2 3 2 2 2" xfId="46943"/>
    <cellStyle name="Normal 2 22 2 3 2 3" xfId="35880"/>
    <cellStyle name="Normal 2 22 2 3 3" xfId="13233"/>
    <cellStyle name="Normal 2 22 2 3 3 2" xfId="24297"/>
    <cellStyle name="Normal 2 22 2 3 3 2 2" xfId="50546"/>
    <cellStyle name="Normal 2 22 2 3 3 3" xfId="39483"/>
    <cellStyle name="Normal 2 22 2 3 4" xfId="16969"/>
    <cellStyle name="Normal 2 22 2 3 4 2" xfId="43219"/>
    <cellStyle name="Normal 2 22 2 3 5" xfId="5828"/>
    <cellStyle name="Normal 2 22 2 3 5 2" xfId="32156"/>
    <cellStyle name="Normal 2 22 2 3 6" xfId="28332"/>
    <cellStyle name="Normal 2 22 2 30" xfId="882"/>
    <cellStyle name="Normal 2 22 2 30 2" xfId="9358"/>
    <cellStyle name="Normal 2 22 2 30 2 2" xfId="20422"/>
    <cellStyle name="Normal 2 22 2 30 2 2 2" xfId="46671"/>
    <cellStyle name="Normal 2 22 2 30 2 3" xfId="35608"/>
    <cellStyle name="Normal 2 22 2 30 3" xfId="12961"/>
    <cellStyle name="Normal 2 22 2 30 3 2" xfId="24025"/>
    <cellStyle name="Normal 2 22 2 30 3 2 2" xfId="50274"/>
    <cellStyle name="Normal 2 22 2 30 3 3" xfId="39211"/>
    <cellStyle name="Normal 2 22 2 30 4" xfId="16697"/>
    <cellStyle name="Normal 2 22 2 30 4 2" xfId="42947"/>
    <cellStyle name="Normal 2 22 2 30 5" xfId="5553"/>
    <cellStyle name="Normal 2 22 2 30 5 2" xfId="31884"/>
    <cellStyle name="Normal 2 22 2 30 6" xfId="28333"/>
    <cellStyle name="Normal 2 22 2 31" xfId="883"/>
    <cellStyle name="Normal 2 22 2 31 2" xfId="20302"/>
    <cellStyle name="Normal 2 22 2 31 2 2" xfId="46551"/>
    <cellStyle name="Normal 2 22 2 31 3" xfId="9238"/>
    <cellStyle name="Normal 2 22 2 31 3 2" xfId="35488"/>
    <cellStyle name="Normal 2 22 2 31 4" xfId="28334"/>
    <cellStyle name="Normal 2 22 2 32" xfId="884"/>
    <cellStyle name="Normal 2 22 2 32 2" xfId="23905"/>
    <cellStyle name="Normal 2 22 2 32 2 2" xfId="50154"/>
    <cellStyle name="Normal 2 22 2 32 3" xfId="12841"/>
    <cellStyle name="Normal 2 22 2 32 3 2" xfId="39091"/>
    <cellStyle name="Normal 2 22 2 32 4" xfId="28335"/>
    <cellStyle name="Normal 2 22 2 33" xfId="885"/>
    <cellStyle name="Normal 2 22 2 33 2" xfId="16577"/>
    <cellStyle name="Normal 2 22 2 33 2 2" xfId="42827"/>
    <cellStyle name="Normal 2 22 2 33 3" xfId="28336"/>
    <cellStyle name="Normal 2 22 2 34" xfId="886"/>
    <cellStyle name="Normal 2 22 2 34 2" xfId="28337"/>
    <cellStyle name="Normal 2 22 2 35" xfId="887"/>
    <cellStyle name="Normal 2 22 2 35 2" xfId="28338"/>
    <cellStyle name="Normal 2 22 2 36" xfId="888"/>
    <cellStyle name="Normal 2 22 2 36 2" xfId="28339"/>
    <cellStyle name="Normal 2 22 2 37" xfId="889"/>
    <cellStyle name="Normal 2 22 2 37 2" xfId="28340"/>
    <cellStyle name="Normal 2 22 2 38" xfId="890"/>
    <cellStyle name="Normal 2 22 2 38 2" xfId="28341"/>
    <cellStyle name="Normal 2 22 2 39" xfId="891"/>
    <cellStyle name="Normal 2 22 2 39 2" xfId="28342"/>
    <cellStyle name="Normal 2 22 2 4" xfId="892"/>
    <cellStyle name="Normal 2 22 2 4 2" xfId="9746"/>
    <cellStyle name="Normal 2 22 2 4 2 2" xfId="20810"/>
    <cellStyle name="Normal 2 22 2 4 2 2 2" xfId="47059"/>
    <cellStyle name="Normal 2 22 2 4 2 3" xfId="35996"/>
    <cellStyle name="Normal 2 22 2 4 3" xfId="13349"/>
    <cellStyle name="Normal 2 22 2 4 3 2" xfId="24413"/>
    <cellStyle name="Normal 2 22 2 4 3 2 2" xfId="50662"/>
    <cellStyle name="Normal 2 22 2 4 3 3" xfId="39599"/>
    <cellStyle name="Normal 2 22 2 4 4" xfId="17085"/>
    <cellStyle name="Normal 2 22 2 4 4 2" xfId="43335"/>
    <cellStyle name="Normal 2 22 2 4 5" xfId="5945"/>
    <cellStyle name="Normal 2 22 2 4 5 2" xfId="32272"/>
    <cellStyle name="Normal 2 22 2 4 6" xfId="28343"/>
    <cellStyle name="Normal 2 22 2 40" xfId="893"/>
    <cellStyle name="Normal 2 22 2 40 2" xfId="28344"/>
    <cellStyle name="Normal 2 22 2 41" xfId="858"/>
    <cellStyle name="Normal 2 22 2 41 2" xfId="28309"/>
    <cellStyle name="Normal 2 22 2 42" xfId="5432"/>
    <cellStyle name="Normal 2 22 2 42 2" xfId="31764"/>
    <cellStyle name="Normal 2 22 2 43" xfId="27590"/>
    <cellStyle name="Normal 2 22 2 5" xfId="894"/>
    <cellStyle name="Normal 2 22 2 5 2" xfId="9861"/>
    <cellStyle name="Normal 2 22 2 5 2 2" xfId="20925"/>
    <cellStyle name="Normal 2 22 2 5 2 2 2" xfId="47174"/>
    <cellStyle name="Normal 2 22 2 5 2 3" xfId="36111"/>
    <cellStyle name="Normal 2 22 2 5 3" xfId="13464"/>
    <cellStyle name="Normal 2 22 2 5 3 2" xfId="24528"/>
    <cellStyle name="Normal 2 22 2 5 3 2 2" xfId="50777"/>
    <cellStyle name="Normal 2 22 2 5 3 3" xfId="39714"/>
    <cellStyle name="Normal 2 22 2 5 4" xfId="17200"/>
    <cellStyle name="Normal 2 22 2 5 4 2" xfId="43450"/>
    <cellStyle name="Normal 2 22 2 5 5" xfId="6061"/>
    <cellStyle name="Normal 2 22 2 5 5 2" xfId="32387"/>
    <cellStyle name="Normal 2 22 2 5 6" xfId="28345"/>
    <cellStyle name="Normal 2 22 2 6" xfId="895"/>
    <cellStyle name="Normal 2 22 2 6 2" xfId="9976"/>
    <cellStyle name="Normal 2 22 2 6 2 2" xfId="21040"/>
    <cellStyle name="Normal 2 22 2 6 2 2 2" xfId="47289"/>
    <cellStyle name="Normal 2 22 2 6 2 3" xfId="36226"/>
    <cellStyle name="Normal 2 22 2 6 3" xfId="13579"/>
    <cellStyle name="Normal 2 22 2 6 3 2" xfId="24643"/>
    <cellStyle name="Normal 2 22 2 6 3 2 2" xfId="50892"/>
    <cellStyle name="Normal 2 22 2 6 3 3" xfId="39829"/>
    <cellStyle name="Normal 2 22 2 6 4" xfId="17315"/>
    <cellStyle name="Normal 2 22 2 6 4 2" xfId="43565"/>
    <cellStyle name="Normal 2 22 2 6 5" xfId="6177"/>
    <cellStyle name="Normal 2 22 2 6 5 2" xfId="32502"/>
    <cellStyle name="Normal 2 22 2 6 6" xfId="28346"/>
    <cellStyle name="Normal 2 22 2 7" xfId="896"/>
    <cellStyle name="Normal 2 22 2 7 2" xfId="10090"/>
    <cellStyle name="Normal 2 22 2 7 2 2" xfId="21154"/>
    <cellStyle name="Normal 2 22 2 7 2 2 2" xfId="47403"/>
    <cellStyle name="Normal 2 22 2 7 2 3" xfId="36340"/>
    <cellStyle name="Normal 2 22 2 7 3" xfId="13693"/>
    <cellStyle name="Normal 2 22 2 7 3 2" xfId="24757"/>
    <cellStyle name="Normal 2 22 2 7 3 2 2" xfId="51006"/>
    <cellStyle name="Normal 2 22 2 7 3 3" xfId="39943"/>
    <cellStyle name="Normal 2 22 2 7 4" xfId="17429"/>
    <cellStyle name="Normal 2 22 2 7 4 2" xfId="43679"/>
    <cellStyle name="Normal 2 22 2 7 5" xfId="6292"/>
    <cellStyle name="Normal 2 22 2 7 5 2" xfId="32616"/>
    <cellStyle name="Normal 2 22 2 7 6" xfId="28347"/>
    <cellStyle name="Normal 2 22 2 8" xfId="897"/>
    <cellStyle name="Normal 2 22 2 8 2" xfId="10204"/>
    <cellStyle name="Normal 2 22 2 8 2 2" xfId="21268"/>
    <cellStyle name="Normal 2 22 2 8 2 2 2" xfId="47517"/>
    <cellStyle name="Normal 2 22 2 8 2 3" xfId="36454"/>
    <cellStyle name="Normal 2 22 2 8 3" xfId="13807"/>
    <cellStyle name="Normal 2 22 2 8 3 2" xfId="24871"/>
    <cellStyle name="Normal 2 22 2 8 3 2 2" xfId="51120"/>
    <cellStyle name="Normal 2 22 2 8 3 3" xfId="40057"/>
    <cellStyle name="Normal 2 22 2 8 4" xfId="17543"/>
    <cellStyle name="Normal 2 22 2 8 4 2" xfId="43793"/>
    <cellStyle name="Normal 2 22 2 8 5" xfId="6407"/>
    <cellStyle name="Normal 2 22 2 8 5 2" xfId="32730"/>
    <cellStyle name="Normal 2 22 2 8 6" xfId="28348"/>
    <cellStyle name="Normal 2 22 2 9" xfId="898"/>
    <cellStyle name="Normal 2 22 2 9 2" xfId="10318"/>
    <cellStyle name="Normal 2 22 2 9 2 2" xfId="21382"/>
    <cellStyle name="Normal 2 22 2 9 2 2 2" xfId="47631"/>
    <cellStyle name="Normal 2 22 2 9 2 3" xfId="36568"/>
    <cellStyle name="Normal 2 22 2 9 3" xfId="13921"/>
    <cellStyle name="Normal 2 22 2 9 3 2" xfId="24985"/>
    <cellStyle name="Normal 2 22 2 9 3 2 2" xfId="51234"/>
    <cellStyle name="Normal 2 22 2 9 3 3" xfId="40171"/>
    <cellStyle name="Normal 2 22 2 9 4" xfId="17657"/>
    <cellStyle name="Normal 2 22 2 9 4 2" xfId="43907"/>
    <cellStyle name="Normal 2 22 2 9 5" xfId="6522"/>
    <cellStyle name="Normal 2 22 2 9 5 2" xfId="32844"/>
    <cellStyle name="Normal 2 22 2 9 6" xfId="28349"/>
    <cellStyle name="Normal 2 22 20" xfId="899"/>
    <cellStyle name="Normal 2 22 20 2" xfId="11505"/>
    <cellStyle name="Normal 2 22 20 2 2" xfId="22569"/>
    <cellStyle name="Normal 2 22 20 2 2 2" xfId="48818"/>
    <cellStyle name="Normal 2 22 20 2 3" xfId="37755"/>
    <cellStyle name="Normal 2 22 20 3" xfId="15108"/>
    <cellStyle name="Normal 2 22 20 3 2" xfId="26172"/>
    <cellStyle name="Normal 2 22 20 3 2 2" xfId="52421"/>
    <cellStyle name="Normal 2 22 20 3 3" xfId="41358"/>
    <cellStyle name="Normal 2 22 20 4" xfId="18844"/>
    <cellStyle name="Normal 2 22 20 4 2" xfId="45094"/>
    <cellStyle name="Normal 2 22 20 5" xfId="7719"/>
    <cellStyle name="Normal 2 22 20 5 2" xfId="34031"/>
    <cellStyle name="Normal 2 22 20 6" xfId="28350"/>
    <cellStyle name="Normal 2 22 21" xfId="900"/>
    <cellStyle name="Normal 2 22 21 2" xfId="11619"/>
    <cellStyle name="Normal 2 22 21 2 2" xfId="22683"/>
    <cellStyle name="Normal 2 22 21 2 2 2" xfId="48932"/>
    <cellStyle name="Normal 2 22 21 2 3" xfId="37869"/>
    <cellStyle name="Normal 2 22 21 3" xfId="15222"/>
    <cellStyle name="Normal 2 22 21 3 2" xfId="26286"/>
    <cellStyle name="Normal 2 22 21 3 2 2" xfId="52535"/>
    <cellStyle name="Normal 2 22 21 3 3" xfId="41472"/>
    <cellStyle name="Normal 2 22 21 4" xfId="18958"/>
    <cellStyle name="Normal 2 22 21 4 2" xfId="45208"/>
    <cellStyle name="Normal 2 22 21 5" xfId="7834"/>
    <cellStyle name="Normal 2 22 21 5 2" xfId="34145"/>
    <cellStyle name="Normal 2 22 21 6" xfId="28351"/>
    <cellStyle name="Normal 2 22 22" xfId="901"/>
    <cellStyle name="Normal 2 22 22 2" xfId="11733"/>
    <cellStyle name="Normal 2 22 22 2 2" xfId="22797"/>
    <cellStyle name="Normal 2 22 22 2 2 2" xfId="49046"/>
    <cellStyle name="Normal 2 22 22 2 3" xfId="37983"/>
    <cellStyle name="Normal 2 22 22 3" xfId="15336"/>
    <cellStyle name="Normal 2 22 22 3 2" xfId="26400"/>
    <cellStyle name="Normal 2 22 22 3 2 2" xfId="52649"/>
    <cellStyle name="Normal 2 22 22 3 3" xfId="41586"/>
    <cellStyle name="Normal 2 22 22 4" xfId="19072"/>
    <cellStyle name="Normal 2 22 22 4 2" xfId="45322"/>
    <cellStyle name="Normal 2 22 22 5" xfId="7949"/>
    <cellStyle name="Normal 2 22 22 5 2" xfId="34259"/>
    <cellStyle name="Normal 2 22 22 6" xfId="28352"/>
    <cellStyle name="Normal 2 22 23" xfId="902"/>
    <cellStyle name="Normal 2 22 23 2" xfId="11847"/>
    <cellStyle name="Normal 2 22 23 2 2" xfId="22911"/>
    <cellStyle name="Normal 2 22 23 2 2 2" xfId="49160"/>
    <cellStyle name="Normal 2 22 23 2 3" xfId="38097"/>
    <cellStyle name="Normal 2 22 23 3" xfId="15450"/>
    <cellStyle name="Normal 2 22 23 3 2" xfId="26514"/>
    <cellStyle name="Normal 2 22 23 3 2 2" xfId="52763"/>
    <cellStyle name="Normal 2 22 23 3 3" xfId="41700"/>
    <cellStyle name="Normal 2 22 23 4" xfId="19186"/>
    <cellStyle name="Normal 2 22 23 4 2" xfId="45436"/>
    <cellStyle name="Normal 2 22 23 5" xfId="8064"/>
    <cellStyle name="Normal 2 22 23 5 2" xfId="34373"/>
    <cellStyle name="Normal 2 22 23 6" xfId="28353"/>
    <cellStyle name="Normal 2 22 24" xfId="903"/>
    <cellStyle name="Normal 2 22 24 2" xfId="11961"/>
    <cellStyle name="Normal 2 22 24 2 2" xfId="23025"/>
    <cellStyle name="Normal 2 22 24 2 2 2" xfId="49274"/>
    <cellStyle name="Normal 2 22 24 2 3" xfId="38211"/>
    <cellStyle name="Normal 2 22 24 3" xfId="15564"/>
    <cellStyle name="Normal 2 22 24 3 2" xfId="26628"/>
    <cellStyle name="Normal 2 22 24 3 2 2" xfId="52877"/>
    <cellStyle name="Normal 2 22 24 3 3" xfId="41814"/>
    <cellStyle name="Normal 2 22 24 4" xfId="19300"/>
    <cellStyle name="Normal 2 22 24 4 2" xfId="45550"/>
    <cellStyle name="Normal 2 22 24 5" xfId="8179"/>
    <cellStyle name="Normal 2 22 24 5 2" xfId="34487"/>
    <cellStyle name="Normal 2 22 24 6" xfId="28354"/>
    <cellStyle name="Normal 2 22 25" xfId="904"/>
    <cellStyle name="Normal 2 22 25 2" xfId="12075"/>
    <cellStyle name="Normal 2 22 25 2 2" xfId="23139"/>
    <cellStyle name="Normal 2 22 25 2 2 2" xfId="49388"/>
    <cellStyle name="Normal 2 22 25 2 3" xfId="38325"/>
    <cellStyle name="Normal 2 22 25 3" xfId="15678"/>
    <cellStyle name="Normal 2 22 25 3 2" xfId="26742"/>
    <cellStyle name="Normal 2 22 25 3 2 2" xfId="52991"/>
    <cellStyle name="Normal 2 22 25 3 3" xfId="41928"/>
    <cellStyle name="Normal 2 22 25 4" xfId="19414"/>
    <cellStyle name="Normal 2 22 25 4 2" xfId="45664"/>
    <cellStyle name="Normal 2 22 25 5" xfId="8294"/>
    <cellStyle name="Normal 2 22 25 5 2" xfId="34601"/>
    <cellStyle name="Normal 2 22 25 6" xfId="28355"/>
    <cellStyle name="Normal 2 22 26" xfId="905"/>
    <cellStyle name="Normal 2 22 26 2" xfId="12192"/>
    <cellStyle name="Normal 2 22 26 2 2" xfId="23256"/>
    <cellStyle name="Normal 2 22 26 2 2 2" xfId="49505"/>
    <cellStyle name="Normal 2 22 26 2 3" xfId="38442"/>
    <cellStyle name="Normal 2 22 26 3" xfId="15795"/>
    <cellStyle name="Normal 2 22 26 3 2" xfId="26859"/>
    <cellStyle name="Normal 2 22 26 3 2 2" xfId="53108"/>
    <cellStyle name="Normal 2 22 26 3 3" xfId="42045"/>
    <cellStyle name="Normal 2 22 26 4" xfId="19531"/>
    <cellStyle name="Normal 2 22 26 4 2" xfId="45781"/>
    <cellStyle name="Normal 2 22 26 5" xfId="8412"/>
    <cellStyle name="Normal 2 22 26 5 2" xfId="34718"/>
    <cellStyle name="Normal 2 22 26 6" xfId="28356"/>
    <cellStyle name="Normal 2 22 27" xfId="906"/>
    <cellStyle name="Normal 2 22 27 2" xfId="12311"/>
    <cellStyle name="Normal 2 22 27 2 2" xfId="23375"/>
    <cellStyle name="Normal 2 22 27 2 2 2" xfId="49624"/>
    <cellStyle name="Normal 2 22 27 2 3" xfId="38561"/>
    <cellStyle name="Normal 2 22 27 3" xfId="15914"/>
    <cellStyle name="Normal 2 22 27 3 2" xfId="26978"/>
    <cellStyle name="Normal 2 22 27 3 2 2" xfId="53227"/>
    <cellStyle name="Normal 2 22 27 3 3" xfId="42164"/>
    <cellStyle name="Normal 2 22 27 4" xfId="19650"/>
    <cellStyle name="Normal 2 22 27 4 2" xfId="45900"/>
    <cellStyle name="Normal 2 22 27 5" xfId="8532"/>
    <cellStyle name="Normal 2 22 27 5 2" xfId="34837"/>
    <cellStyle name="Normal 2 22 27 6" xfId="28357"/>
    <cellStyle name="Normal 2 22 28" xfId="907"/>
    <cellStyle name="Normal 2 22 28 2" xfId="12442"/>
    <cellStyle name="Normal 2 22 28 2 2" xfId="23506"/>
    <cellStyle name="Normal 2 22 28 2 2 2" xfId="49755"/>
    <cellStyle name="Normal 2 22 28 2 3" xfId="38692"/>
    <cellStyle name="Normal 2 22 28 3" xfId="16045"/>
    <cellStyle name="Normal 2 22 28 3 2" xfId="27109"/>
    <cellStyle name="Normal 2 22 28 3 2 2" xfId="53358"/>
    <cellStyle name="Normal 2 22 28 3 3" xfId="42295"/>
    <cellStyle name="Normal 2 22 28 4" xfId="19781"/>
    <cellStyle name="Normal 2 22 28 4 2" xfId="46031"/>
    <cellStyle name="Normal 2 22 28 5" xfId="8664"/>
    <cellStyle name="Normal 2 22 28 5 2" xfId="34968"/>
    <cellStyle name="Normal 2 22 28 6" xfId="28358"/>
    <cellStyle name="Normal 2 22 29" xfId="908"/>
    <cellStyle name="Normal 2 22 29 2" xfId="12557"/>
    <cellStyle name="Normal 2 22 29 2 2" xfId="23621"/>
    <cellStyle name="Normal 2 22 29 2 2 2" xfId="49870"/>
    <cellStyle name="Normal 2 22 29 2 3" xfId="38807"/>
    <cellStyle name="Normal 2 22 29 3" xfId="16160"/>
    <cellStyle name="Normal 2 22 29 3 2" xfId="27224"/>
    <cellStyle name="Normal 2 22 29 3 2 2" xfId="53473"/>
    <cellStyle name="Normal 2 22 29 3 3" xfId="42410"/>
    <cellStyle name="Normal 2 22 29 4" xfId="19896"/>
    <cellStyle name="Normal 2 22 29 4 2" xfId="46146"/>
    <cellStyle name="Normal 2 22 29 5" xfId="8780"/>
    <cellStyle name="Normal 2 22 29 5 2" xfId="35083"/>
    <cellStyle name="Normal 2 22 29 6" xfId="28359"/>
    <cellStyle name="Normal 2 22 3" xfId="88"/>
    <cellStyle name="Normal 2 22 3 2" xfId="910"/>
    <cellStyle name="Normal 2 22 3 2 2" xfId="16389"/>
    <cellStyle name="Normal 2 22 3 2 2 2" xfId="27453"/>
    <cellStyle name="Normal 2 22 3 2 2 2 2" xfId="53702"/>
    <cellStyle name="Normal 2 22 3 2 2 3" xfId="42639"/>
    <cellStyle name="Normal 2 22 3 2 3" xfId="20125"/>
    <cellStyle name="Normal 2 22 3 2 3 2" xfId="46375"/>
    <cellStyle name="Normal 2 22 3 2 4" xfId="9052"/>
    <cellStyle name="Normal 2 22 3 2 4 2" xfId="35312"/>
    <cellStyle name="Normal 2 22 3 2 5" xfId="28361"/>
    <cellStyle name="Normal 2 22 3 3" xfId="909"/>
    <cellStyle name="Normal 2 22 3 3 2" xfId="20485"/>
    <cellStyle name="Normal 2 22 3 3 2 2" xfId="46734"/>
    <cellStyle name="Normal 2 22 3 3 3" xfId="9421"/>
    <cellStyle name="Normal 2 22 3 3 3 2" xfId="35671"/>
    <cellStyle name="Normal 2 22 3 3 4" xfId="28360"/>
    <cellStyle name="Normal 2 22 3 4" xfId="13024"/>
    <cellStyle name="Normal 2 22 3 4 2" xfId="24088"/>
    <cellStyle name="Normal 2 22 3 4 2 2" xfId="50337"/>
    <cellStyle name="Normal 2 22 3 4 3" xfId="39274"/>
    <cellStyle name="Normal 2 22 3 5" xfId="16760"/>
    <cellStyle name="Normal 2 22 3 5 2" xfId="43010"/>
    <cellStyle name="Normal 2 22 3 6" xfId="5616"/>
    <cellStyle name="Normal 2 22 3 6 2" xfId="31947"/>
    <cellStyle name="Normal 2 22 3 7" xfId="27592"/>
    <cellStyle name="Normal 2 22 30" xfId="911"/>
    <cellStyle name="Normal 2 22 30 2" xfId="12671"/>
    <cellStyle name="Normal 2 22 30 2 2" xfId="23735"/>
    <cellStyle name="Normal 2 22 30 2 2 2" xfId="49984"/>
    <cellStyle name="Normal 2 22 30 2 3" xfId="38921"/>
    <cellStyle name="Normal 2 22 30 3" xfId="16274"/>
    <cellStyle name="Normal 2 22 30 3 2" xfId="27338"/>
    <cellStyle name="Normal 2 22 30 3 2 2" xfId="53587"/>
    <cellStyle name="Normal 2 22 30 3 3" xfId="42524"/>
    <cellStyle name="Normal 2 22 30 4" xfId="20010"/>
    <cellStyle name="Normal 2 22 30 4 2" xfId="46260"/>
    <cellStyle name="Normal 2 22 30 5" xfId="8895"/>
    <cellStyle name="Normal 2 22 30 5 2" xfId="35197"/>
    <cellStyle name="Normal 2 22 30 6" xfId="28362"/>
    <cellStyle name="Normal 2 22 31" xfId="912"/>
    <cellStyle name="Normal 2 22 31 2" xfId="9309"/>
    <cellStyle name="Normal 2 22 31 2 2" xfId="20373"/>
    <cellStyle name="Normal 2 22 31 2 2 2" xfId="46622"/>
    <cellStyle name="Normal 2 22 31 2 3" xfId="35559"/>
    <cellStyle name="Normal 2 22 31 3" xfId="12912"/>
    <cellStyle name="Normal 2 22 31 3 2" xfId="23976"/>
    <cellStyle name="Normal 2 22 31 3 2 2" xfId="50225"/>
    <cellStyle name="Normal 2 22 31 3 3" xfId="39162"/>
    <cellStyle name="Normal 2 22 31 4" xfId="16648"/>
    <cellStyle name="Normal 2 22 31 4 2" xfId="42898"/>
    <cellStyle name="Normal 2 22 31 5" xfId="5504"/>
    <cellStyle name="Normal 2 22 31 5 2" xfId="31835"/>
    <cellStyle name="Normal 2 22 31 6" xfId="28363"/>
    <cellStyle name="Normal 2 22 32" xfId="913"/>
    <cellStyle name="Normal 2 22 32 2" xfId="20253"/>
    <cellStyle name="Normal 2 22 32 2 2" xfId="46502"/>
    <cellStyle name="Normal 2 22 32 3" xfId="9189"/>
    <cellStyle name="Normal 2 22 32 3 2" xfId="35439"/>
    <cellStyle name="Normal 2 22 32 4" xfId="28364"/>
    <cellStyle name="Normal 2 22 33" xfId="914"/>
    <cellStyle name="Normal 2 22 33 2" xfId="23856"/>
    <cellStyle name="Normal 2 22 33 2 2" xfId="50105"/>
    <cellStyle name="Normal 2 22 33 3" xfId="12792"/>
    <cellStyle name="Normal 2 22 33 3 2" xfId="39042"/>
    <cellStyle name="Normal 2 22 33 4" xfId="28365"/>
    <cellStyle name="Normal 2 22 34" xfId="915"/>
    <cellStyle name="Normal 2 22 34 2" xfId="16528"/>
    <cellStyle name="Normal 2 22 34 2 2" xfId="42778"/>
    <cellStyle name="Normal 2 22 34 3" xfId="28366"/>
    <cellStyle name="Normal 2 22 35" xfId="916"/>
    <cellStyle name="Normal 2 22 35 2" xfId="28367"/>
    <cellStyle name="Normal 2 22 36" xfId="917"/>
    <cellStyle name="Normal 2 22 36 2" xfId="28368"/>
    <cellStyle name="Normal 2 22 37" xfId="918"/>
    <cellStyle name="Normal 2 22 37 2" xfId="28369"/>
    <cellStyle name="Normal 2 22 38" xfId="919"/>
    <cellStyle name="Normal 2 22 38 2" xfId="28370"/>
    <cellStyle name="Normal 2 22 39" xfId="920"/>
    <cellStyle name="Normal 2 22 39 2" xfId="28371"/>
    <cellStyle name="Normal 2 22 4" xfId="921"/>
    <cellStyle name="Normal 2 22 4 2" xfId="9581"/>
    <cellStyle name="Normal 2 22 4 2 2" xfId="20645"/>
    <cellStyle name="Normal 2 22 4 2 2 2" xfId="46894"/>
    <cellStyle name="Normal 2 22 4 2 3" xfId="35831"/>
    <cellStyle name="Normal 2 22 4 3" xfId="13184"/>
    <cellStyle name="Normal 2 22 4 3 2" xfId="24248"/>
    <cellStyle name="Normal 2 22 4 3 2 2" xfId="50497"/>
    <cellStyle name="Normal 2 22 4 3 3" xfId="39434"/>
    <cellStyle name="Normal 2 22 4 4" xfId="16920"/>
    <cellStyle name="Normal 2 22 4 4 2" xfId="43170"/>
    <cellStyle name="Normal 2 22 4 5" xfId="5779"/>
    <cellStyle name="Normal 2 22 4 5 2" xfId="32107"/>
    <cellStyle name="Normal 2 22 4 6" xfId="28372"/>
    <cellStyle name="Normal 2 22 40" xfId="922"/>
    <cellStyle name="Normal 2 22 40 2" xfId="28373"/>
    <cellStyle name="Normal 2 22 41" xfId="923"/>
    <cellStyle name="Normal 2 22 41 2" xfId="28374"/>
    <cellStyle name="Normal 2 22 42" xfId="847"/>
    <cellStyle name="Normal 2 22 42 2" xfId="28298"/>
    <cellStyle name="Normal 2 22 43" xfId="5383"/>
    <cellStyle name="Normal 2 22 43 2" xfId="31715"/>
    <cellStyle name="Normal 2 22 44" xfId="27589"/>
    <cellStyle name="Normal 2 22 5" xfId="924"/>
    <cellStyle name="Normal 2 22 5 2" xfId="9697"/>
    <cellStyle name="Normal 2 22 5 2 2" xfId="20761"/>
    <cellStyle name="Normal 2 22 5 2 2 2" xfId="47010"/>
    <cellStyle name="Normal 2 22 5 2 3" xfId="35947"/>
    <cellStyle name="Normal 2 22 5 3" xfId="13300"/>
    <cellStyle name="Normal 2 22 5 3 2" xfId="24364"/>
    <cellStyle name="Normal 2 22 5 3 2 2" xfId="50613"/>
    <cellStyle name="Normal 2 22 5 3 3" xfId="39550"/>
    <cellStyle name="Normal 2 22 5 4" xfId="17036"/>
    <cellStyle name="Normal 2 22 5 4 2" xfId="43286"/>
    <cellStyle name="Normal 2 22 5 5" xfId="5896"/>
    <cellStyle name="Normal 2 22 5 5 2" xfId="32223"/>
    <cellStyle name="Normal 2 22 5 6" xfId="28375"/>
    <cellStyle name="Normal 2 22 6" xfId="925"/>
    <cellStyle name="Normal 2 22 6 2" xfId="9812"/>
    <cellStyle name="Normal 2 22 6 2 2" xfId="20876"/>
    <cellStyle name="Normal 2 22 6 2 2 2" xfId="47125"/>
    <cellStyle name="Normal 2 22 6 2 3" xfId="36062"/>
    <cellStyle name="Normal 2 22 6 3" xfId="13415"/>
    <cellStyle name="Normal 2 22 6 3 2" xfId="24479"/>
    <cellStyle name="Normal 2 22 6 3 2 2" xfId="50728"/>
    <cellStyle name="Normal 2 22 6 3 3" xfId="39665"/>
    <cellStyle name="Normal 2 22 6 4" xfId="17151"/>
    <cellStyle name="Normal 2 22 6 4 2" xfId="43401"/>
    <cellStyle name="Normal 2 22 6 5" xfId="6012"/>
    <cellStyle name="Normal 2 22 6 5 2" xfId="32338"/>
    <cellStyle name="Normal 2 22 6 6" xfId="28376"/>
    <cellStyle name="Normal 2 22 7" xfId="926"/>
    <cellStyle name="Normal 2 22 7 2" xfId="9927"/>
    <cellStyle name="Normal 2 22 7 2 2" xfId="20991"/>
    <cellStyle name="Normal 2 22 7 2 2 2" xfId="47240"/>
    <cellStyle name="Normal 2 22 7 2 3" xfId="36177"/>
    <cellStyle name="Normal 2 22 7 3" xfId="13530"/>
    <cellStyle name="Normal 2 22 7 3 2" xfId="24594"/>
    <cellStyle name="Normal 2 22 7 3 2 2" xfId="50843"/>
    <cellStyle name="Normal 2 22 7 3 3" xfId="39780"/>
    <cellStyle name="Normal 2 22 7 4" xfId="17266"/>
    <cellStyle name="Normal 2 22 7 4 2" xfId="43516"/>
    <cellStyle name="Normal 2 22 7 5" xfId="6128"/>
    <cellStyle name="Normal 2 22 7 5 2" xfId="32453"/>
    <cellStyle name="Normal 2 22 7 6" xfId="28377"/>
    <cellStyle name="Normal 2 22 8" xfId="927"/>
    <cellStyle name="Normal 2 22 8 2" xfId="10041"/>
    <cellStyle name="Normal 2 22 8 2 2" xfId="21105"/>
    <cellStyle name="Normal 2 22 8 2 2 2" xfId="47354"/>
    <cellStyle name="Normal 2 22 8 2 3" xfId="36291"/>
    <cellStyle name="Normal 2 22 8 3" xfId="13644"/>
    <cellStyle name="Normal 2 22 8 3 2" xfId="24708"/>
    <cellStyle name="Normal 2 22 8 3 2 2" xfId="50957"/>
    <cellStyle name="Normal 2 22 8 3 3" xfId="39894"/>
    <cellStyle name="Normal 2 22 8 4" xfId="17380"/>
    <cellStyle name="Normal 2 22 8 4 2" xfId="43630"/>
    <cellStyle name="Normal 2 22 8 5" xfId="6243"/>
    <cellStyle name="Normal 2 22 8 5 2" xfId="32567"/>
    <cellStyle name="Normal 2 22 8 6" xfId="28378"/>
    <cellStyle name="Normal 2 22 9" xfId="928"/>
    <cellStyle name="Normal 2 22 9 2" xfId="10155"/>
    <cellStyle name="Normal 2 22 9 2 2" xfId="21219"/>
    <cellStyle name="Normal 2 22 9 2 2 2" xfId="47468"/>
    <cellStyle name="Normal 2 22 9 2 3" xfId="36405"/>
    <cellStyle name="Normal 2 22 9 3" xfId="13758"/>
    <cellStyle name="Normal 2 22 9 3 2" xfId="24822"/>
    <cellStyle name="Normal 2 22 9 3 2 2" xfId="51071"/>
    <cellStyle name="Normal 2 22 9 3 3" xfId="40008"/>
    <cellStyle name="Normal 2 22 9 4" xfId="17494"/>
    <cellStyle name="Normal 2 22 9 4 2" xfId="43744"/>
    <cellStyle name="Normal 2 22 9 5" xfId="6358"/>
    <cellStyle name="Normal 2 22 9 5 2" xfId="32681"/>
    <cellStyle name="Normal 2 22 9 6" xfId="28379"/>
    <cellStyle name="Normal 2 23" xfId="89"/>
    <cellStyle name="Normal 2 23 10" xfId="930"/>
    <cellStyle name="Normal 2 23 10 2" xfId="10263"/>
    <cellStyle name="Normal 2 23 10 2 2" xfId="21327"/>
    <cellStyle name="Normal 2 23 10 2 2 2" xfId="47576"/>
    <cellStyle name="Normal 2 23 10 2 3" xfId="36513"/>
    <cellStyle name="Normal 2 23 10 3" xfId="13866"/>
    <cellStyle name="Normal 2 23 10 3 2" xfId="24930"/>
    <cellStyle name="Normal 2 23 10 3 2 2" xfId="51179"/>
    <cellStyle name="Normal 2 23 10 3 3" xfId="40116"/>
    <cellStyle name="Normal 2 23 10 4" xfId="17602"/>
    <cellStyle name="Normal 2 23 10 4 2" xfId="43852"/>
    <cellStyle name="Normal 2 23 10 5" xfId="6467"/>
    <cellStyle name="Normal 2 23 10 5 2" xfId="32789"/>
    <cellStyle name="Normal 2 23 10 6" xfId="28381"/>
    <cellStyle name="Normal 2 23 11" xfId="931"/>
    <cellStyle name="Normal 2 23 11 2" xfId="10390"/>
    <cellStyle name="Normal 2 23 11 2 2" xfId="21454"/>
    <cellStyle name="Normal 2 23 11 2 2 2" xfId="47703"/>
    <cellStyle name="Normal 2 23 11 2 3" xfId="36640"/>
    <cellStyle name="Normal 2 23 11 3" xfId="13993"/>
    <cellStyle name="Normal 2 23 11 3 2" xfId="25057"/>
    <cellStyle name="Normal 2 23 11 3 2 2" xfId="51306"/>
    <cellStyle name="Normal 2 23 11 3 3" xfId="40243"/>
    <cellStyle name="Normal 2 23 11 4" xfId="17729"/>
    <cellStyle name="Normal 2 23 11 4 2" xfId="43979"/>
    <cellStyle name="Normal 2 23 11 5" xfId="6595"/>
    <cellStyle name="Normal 2 23 11 5 2" xfId="32916"/>
    <cellStyle name="Normal 2 23 11 6" xfId="28382"/>
    <cellStyle name="Normal 2 23 12" xfId="932"/>
    <cellStyle name="Normal 2 23 12 2" xfId="10505"/>
    <cellStyle name="Normal 2 23 12 2 2" xfId="21569"/>
    <cellStyle name="Normal 2 23 12 2 2 2" xfId="47818"/>
    <cellStyle name="Normal 2 23 12 2 3" xfId="36755"/>
    <cellStyle name="Normal 2 23 12 3" xfId="14108"/>
    <cellStyle name="Normal 2 23 12 3 2" xfId="25172"/>
    <cellStyle name="Normal 2 23 12 3 2 2" xfId="51421"/>
    <cellStyle name="Normal 2 23 12 3 3" xfId="40358"/>
    <cellStyle name="Normal 2 23 12 4" xfId="17844"/>
    <cellStyle name="Normal 2 23 12 4 2" xfId="44094"/>
    <cellStyle name="Normal 2 23 12 5" xfId="6711"/>
    <cellStyle name="Normal 2 23 12 5 2" xfId="33031"/>
    <cellStyle name="Normal 2 23 12 6" xfId="28383"/>
    <cellStyle name="Normal 2 23 13" xfId="933"/>
    <cellStyle name="Normal 2 23 13 2" xfId="10678"/>
    <cellStyle name="Normal 2 23 13 2 2" xfId="21742"/>
    <cellStyle name="Normal 2 23 13 2 2 2" xfId="47991"/>
    <cellStyle name="Normal 2 23 13 2 3" xfId="36928"/>
    <cellStyle name="Normal 2 23 13 3" xfId="14281"/>
    <cellStyle name="Normal 2 23 13 3 2" xfId="25345"/>
    <cellStyle name="Normal 2 23 13 3 2 2" xfId="51594"/>
    <cellStyle name="Normal 2 23 13 3 3" xfId="40531"/>
    <cellStyle name="Normal 2 23 13 4" xfId="18017"/>
    <cellStyle name="Normal 2 23 13 4 2" xfId="44267"/>
    <cellStyle name="Normal 2 23 13 5" xfId="6885"/>
    <cellStyle name="Normal 2 23 13 5 2" xfId="33204"/>
    <cellStyle name="Normal 2 23 13 6" xfId="28384"/>
    <cellStyle name="Normal 2 23 14" xfId="934"/>
    <cellStyle name="Normal 2 23 14 2" xfId="10795"/>
    <cellStyle name="Normal 2 23 14 2 2" xfId="21859"/>
    <cellStyle name="Normal 2 23 14 2 2 2" xfId="48108"/>
    <cellStyle name="Normal 2 23 14 2 3" xfId="37045"/>
    <cellStyle name="Normal 2 23 14 3" xfId="14398"/>
    <cellStyle name="Normal 2 23 14 3 2" xfId="25462"/>
    <cellStyle name="Normal 2 23 14 3 2 2" xfId="51711"/>
    <cellStyle name="Normal 2 23 14 3 3" xfId="40648"/>
    <cellStyle name="Normal 2 23 14 4" xfId="18134"/>
    <cellStyle name="Normal 2 23 14 4 2" xfId="44384"/>
    <cellStyle name="Normal 2 23 14 5" xfId="7003"/>
    <cellStyle name="Normal 2 23 14 5 2" xfId="33321"/>
    <cellStyle name="Normal 2 23 14 6" xfId="28385"/>
    <cellStyle name="Normal 2 23 15" xfId="935"/>
    <cellStyle name="Normal 2 23 15 2" xfId="10911"/>
    <cellStyle name="Normal 2 23 15 2 2" xfId="21975"/>
    <cellStyle name="Normal 2 23 15 2 2 2" xfId="48224"/>
    <cellStyle name="Normal 2 23 15 2 3" xfId="37161"/>
    <cellStyle name="Normal 2 23 15 3" xfId="14514"/>
    <cellStyle name="Normal 2 23 15 3 2" xfId="25578"/>
    <cellStyle name="Normal 2 23 15 3 2 2" xfId="51827"/>
    <cellStyle name="Normal 2 23 15 3 3" xfId="40764"/>
    <cellStyle name="Normal 2 23 15 4" xfId="18250"/>
    <cellStyle name="Normal 2 23 15 4 2" xfId="44500"/>
    <cellStyle name="Normal 2 23 15 5" xfId="7120"/>
    <cellStyle name="Normal 2 23 15 5 2" xfId="33437"/>
    <cellStyle name="Normal 2 23 15 6" xfId="28386"/>
    <cellStyle name="Normal 2 23 16" xfId="936"/>
    <cellStyle name="Normal 2 23 16 2" xfId="11029"/>
    <cellStyle name="Normal 2 23 16 2 2" xfId="22093"/>
    <cellStyle name="Normal 2 23 16 2 2 2" xfId="48342"/>
    <cellStyle name="Normal 2 23 16 2 3" xfId="37279"/>
    <cellStyle name="Normal 2 23 16 3" xfId="14632"/>
    <cellStyle name="Normal 2 23 16 3 2" xfId="25696"/>
    <cellStyle name="Normal 2 23 16 3 2 2" xfId="51945"/>
    <cellStyle name="Normal 2 23 16 3 3" xfId="40882"/>
    <cellStyle name="Normal 2 23 16 4" xfId="18368"/>
    <cellStyle name="Normal 2 23 16 4 2" xfId="44618"/>
    <cellStyle name="Normal 2 23 16 5" xfId="7239"/>
    <cellStyle name="Normal 2 23 16 5 2" xfId="33555"/>
    <cellStyle name="Normal 2 23 16 6" xfId="28387"/>
    <cellStyle name="Normal 2 23 17" xfId="937"/>
    <cellStyle name="Normal 2 23 17 2" xfId="11147"/>
    <cellStyle name="Normal 2 23 17 2 2" xfId="22211"/>
    <cellStyle name="Normal 2 23 17 2 2 2" xfId="48460"/>
    <cellStyle name="Normal 2 23 17 2 3" xfId="37397"/>
    <cellStyle name="Normal 2 23 17 3" xfId="14750"/>
    <cellStyle name="Normal 2 23 17 3 2" xfId="25814"/>
    <cellStyle name="Normal 2 23 17 3 2 2" xfId="52063"/>
    <cellStyle name="Normal 2 23 17 3 3" xfId="41000"/>
    <cellStyle name="Normal 2 23 17 4" xfId="18486"/>
    <cellStyle name="Normal 2 23 17 4 2" xfId="44736"/>
    <cellStyle name="Normal 2 23 17 5" xfId="7358"/>
    <cellStyle name="Normal 2 23 17 5 2" xfId="33673"/>
    <cellStyle name="Normal 2 23 17 6" xfId="28388"/>
    <cellStyle name="Normal 2 23 18" xfId="938"/>
    <cellStyle name="Normal 2 23 18 2" xfId="11263"/>
    <cellStyle name="Normal 2 23 18 2 2" xfId="22327"/>
    <cellStyle name="Normal 2 23 18 2 2 2" xfId="48576"/>
    <cellStyle name="Normal 2 23 18 2 3" xfId="37513"/>
    <cellStyle name="Normal 2 23 18 3" xfId="14866"/>
    <cellStyle name="Normal 2 23 18 3 2" xfId="25930"/>
    <cellStyle name="Normal 2 23 18 3 2 2" xfId="52179"/>
    <cellStyle name="Normal 2 23 18 3 3" xfId="41116"/>
    <cellStyle name="Normal 2 23 18 4" xfId="18602"/>
    <cellStyle name="Normal 2 23 18 4 2" xfId="44852"/>
    <cellStyle name="Normal 2 23 18 5" xfId="7475"/>
    <cellStyle name="Normal 2 23 18 5 2" xfId="33789"/>
    <cellStyle name="Normal 2 23 18 6" xfId="28389"/>
    <cellStyle name="Normal 2 23 19" xfId="939"/>
    <cellStyle name="Normal 2 23 19 2" xfId="11380"/>
    <cellStyle name="Normal 2 23 19 2 2" xfId="22444"/>
    <cellStyle name="Normal 2 23 19 2 2 2" xfId="48693"/>
    <cellStyle name="Normal 2 23 19 2 3" xfId="37630"/>
    <cellStyle name="Normal 2 23 19 3" xfId="14983"/>
    <cellStyle name="Normal 2 23 19 3 2" xfId="26047"/>
    <cellStyle name="Normal 2 23 19 3 2 2" xfId="52296"/>
    <cellStyle name="Normal 2 23 19 3 3" xfId="41233"/>
    <cellStyle name="Normal 2 23 19 4" xfId="18719"/>
    <cellStyle name="Normal 2 23 19 4 2" xfId="44969"/>
    <cellStyle name="Normal 2 23 19 5" xfId="7593"/>
    <cellStyle name="Normal 2 23 19 5 2" xfId="33906"/>
    <cellStyle name="Normal 2 23 19 6" xfId="28390"/>
    <cellStyle name="Normal 2 23 2" xfId="90"/>
    <cellStyle name="Normal 2 23 2 10" xfId="941"/>
    <cellStyle name="Normal 2 23 2 10 2" xfId="10446"/>
    <cellStyle name="Normal 2 23 2 10 2 2" xfId="21510"/>
    <cellStyle name="Normal 2 23 2 10 2 2 2" xfId="47759"/>
    <cellStyle name="Normal 2 23 2 10 2 3" xfId="36696"/>
    <cellStyle name="Normal 2 23 2 10 3" xfId="14049"/>
    <cellStyle name="Normal 2 23 2 10 3 2" xfId="25113"/>
    <cellStyle name="Normal 2 23 2 10 3 2 2" xfId="51362"/>
    <cellStyle name="Normal 2 23 2 10 3 3" xfId="40299"/>
    <cellStyle name="Normal 2 23 2 10 4" xfId="17785"/>
    <cellStyle name="Normal 2 23 2 10 4 2" xfId="44035"/>
    <cellStyle name="Normal 2 23 2 10 5" xfId="6651"/>
    <cellStyle name="Normal 2 23 2 10 5 2" xfId="32972"/>
    <cellStyle name="Normal 2 23 2 10 6" xfId="28392"/>
    <cellStyle name="Normal 2 23 2 11" xfId="942"/>
    <cellStyle name="Normal 2 23 2 11 2" xfId="10561"/>
    <cellStyle name="Normal 2 23 2 11 2 2" xfId="21625"/>
    <cellStyle name="Normal 2 23 2 11 2 2 2" xfId="47874"/>
    <cellStyle name="Normal 2 23 2 11 2 3" xfId="36811"/>
    <cellStyle name="Normal 2 23 2 11 3" xfId="14164"/>
    <cellStyle name="Normal 2 23 2 11 3 2" xfId="25228"/>
    <cellStyle name="Normal 2 23 2 11 3 2 2" xfId="51477"/>
    <cellStyle name="Normal 2 23 2 11 3 3" xfId="40414"/>
    <cellStyle name="Normal 2 23 2 11 4" xfId="17900"/>
    <cellStyle name="Normal 2 23 2 11 4 2" xfId="44150"/>
    <cellStyle name="Normal 2 23 2 11 5" xfId="6767"/>
    <cellStyle name="Normal 2 23 2 11 5 2" xfId="33087"/>
    <cellStyle name="Normal 2 23 2 11 6" xfId="28393"/>
    <cellStyle name="Normal 2 23 2 12" xfId="943"/>
    <cellStyle name="Normal 2 23 2 12 2" xfId="10734"/>
    <cellStyle name="Normal 2 23 2 12 2 2" xfId="21798"/>
    <cellStyle name="Normal 2 23 2 12 2 2 2" xfId="48047"/>
    <cellStyle name="Normal 2 23 2 12 2 3" xfId="36984"/>
    <cellStyle name="Normal 2 23 2 12 3" xfId="14337"/>
    <cellStyle name="Normal 2 23 2 12 3 2" xfId="25401"/>
    <cellStyle name="Normal 2 23 2 12 3 2 2" xfId="51650"/>
    <cellStyle name="Normal 2 23 2 12 3 3" xfId="40587"/>
    <cellStyle name="Normal 2 23 2 12 4" xfId="18073"/>
    <cellStyle name="Normal 2 23 2 12 4 2" xfId="44323"/>
    <cellStyle name="Normal 2 23 2 12 5" xfId="6941"/>
    <cellStyle name="Normal 2 23 2 12 5 2" xfId="33260"/>
    <cellStyle name="Normal 2 23 2 12 6" xfId="28394"/>
    <cellStyle name="Normal 2 23 2 13" xfId="944"/>
    <cellStyle name="Normal 2 23 2 13 2" xfId="10851"/>
    <cellStyle name="Normal 2 23 2 13 2 2" xfId="21915"/>
    <cellStyle name="Normal 2 23 2 13 2 2 2" xfId="48164"/>
    <cellStyle name="Normal 2 23 2 13 2 3" xfId="37101"/>
    <cellStyle name="Normal 2 23 2 13 3" xfId="14454"/>
    <cellStyle name="Normal 2 23 2 13 3 2" xfId="25518"/>
    <cellStyle name="Normal 2 23 2 13 3 2 2" xfId="51767"/>
    <cellStyle name="Normal 2 23 2 13 3 3" xfId="40704"/>
    <cellStyle name="Normal 2 23 2 13 4" xfId="18190"/>
    <cellStyle name="Normal 2 23 2 13 4 2" xfId="44440"/>
    <cellStyle name="Normal 2 23 2 13 5" xfId="7059"/>
    <cellStyle name="Normal 2 23 2 13 5 2" xfId="33377"/>
    <cellStyle name="Normal 2 23 2 13 6" xfId="28395"/>
    <cellStyle name="Normal 2 23 2 14" xfId="945"/>
    <cellStyle name="Normal 2 23 2 14 2" xfId="10967"/>
    <cellStyle name="Normal 2 23 2 14 2 2" xfId="22031"/>
    <cellStyle name="Normal 2 23 2 14 2 2 2" xfId="48280"/>
    <cellStyle name="Normal 2 23 2 14 2 3" xfId="37217"/>
    <cellStyle name="Normal 2 23 2 14 3" xfId="14570"/>
    <cellStyle name="Normal 2 23 2 14 3 2" xfId="25634"/>
    <cellStyle name="Normal 2 23 2 14 3 2 2" xfId="51883"/>
    <cellStyle name="Normal 2 23 2 14 3 3" xfId="40820"/>
    <cellStyle name="Normal 2 23 2 14 4" xfId="18306"/>
    <cellStyle name="Normal 2 23 2 14 4 2" xfId="44556"/>
    <cellStyle name="Normal 2 23 2 14 5" xfId="7176"/>
    <cellStyle name="Normal 2 23 2 14 5 2" xfId="33493"/>
    <cellStyle name="Normal 2 23 2 14 6" xfId="28396"/>
    <cellStyle name="Normal 2 23 2 15" xfId="946"/>
    <cellStyle name="Normal 2 23 2 15 2" xfId="11085"/>
    <cellStyle name="Normal 2 23 2 15 2 2" xfId="22149"/>
    <cellStyle name="Normal 2 23 2 15 2 2 2" xfId="48398"/>
    <cellStyle name="Normal 2 23 2 15 2 3" xfId="37335"/>
    <cellStyle name="Normal 2 23 2 15 3" xfId="14688"/>
    <cellStyle name="Normal 2 23 2 15 3 2" xfId="25752"/>
    <cellStyle name="Normal 2 23 2 15 3 2 2" xfId="52001"/>
    <cellStyle name="Normal 2 23 2 15 3 3" xfId="40938"/>
    <cellStyle name="Normal 2 23 2 15 4" xfId="18424"/>
    <cellStyle name="Normal 2 23 2 15 4 2" xfId="44674"/>
    <cellStyle name="Normal 2 23 2 15 5" xfId="7295"/>
    <cellStyle name="Normal 2 23 2 15 5 2" xfId="33611"/>
    <cellStyle name="Normal 2 23 2 15 6" xfId="28397"/>
    <cellStyle name="Normal 2 23 2 16" xfId="947"/>
    <cellStyle name="Normal 2 23 2 16 2" xfId="11203"/>
    <cellStyle name="Normal 2 23 2 16 2 2" xfId="22267"/>
    <cellStyle name="Normal 2 23 2 16 2 2 2" xfId="48516"/>
    <cellStyle name="Normal 2 23 2 16 2 3" xfId="37453"/>
    <cellStyle name="Normal 2 23 2 16 3" xfId="14806"/>
    <cellStyle name="Normal 2 23 2 16 3 2" xfId="25870"/>
    <cellStyle name="Normal 2 23 2 16 3 2 2" xfId="52119"/>
    <cellStyle name="Normal 2 23 2 16 3 3" xfId="41056"/>
    <cellStyle name="Normal 2 23 2 16 4" xfId="18542"/>
    <cellStyle name="Normal 2 23 2 16 4 2" xfId="44792"/>
    <cellStyle name="Normal 2 23 2 16 5" xfId="7414"/>
    <cellStyle name="Normal 2 23 2 16 5 2" xfId="33729"/>
    <cellStyle name="Normal 2 23 2 16 6" xfId="28398"/>
    <cellStyle name="Normal 2 23 2 17" xfId="948"/>
    <cellStyle name="Normal 2 23 2 17 2" xfId="11319"/>
    <cellStyle name="Normal 2 23 2 17 2 2" xfId="22383"/>
    <cellStyle name="Normal 2 23 2 17 2 2 2" xfId="48632"/>
    <cellStyle name="Normal 2 23 2 17 2 3" xfId="37569"/>
    <cellStyle name="Normal 2 23 2 17 3" xfId="14922"/>
    <cellStyle name="Normal 2 23 2 17 3 2" xfId="25986"/>
    <cellStyle name="Normal 2 23 2 17 3 2 2" xfId="52235"/>
    <cellStyle name="Normal 2 23 2 17 3 3" xfId="41172"/>
    <cellStyle name="Normal 2 23 2 17 4" xfId="18658"/>
    <cellStyle name="Normal 2 23 2 17 4 2" xfId="44908"/>
    <cellStyle name="Normal 2 23 2 17 5" xfId="7531"/>
    <cellStyle name="Normal 2 23 2 17 5 2" xfId="33845"/>
    <cellStyle name="Normal 2 23 2 17 6" xfId="28399"/>
    <cellStyle name="Normal 2 23 2 18" xfId="949"/>
    <cellStyle name="Normal 2 23 2 18 2" xfId="11436"/>
    <cellStyle name="Normal 2 23 2 18 2 2" xfId="22500"/>
    <cellStyle name="Normal 2 23 2 18 2 2 2" xfId="48749"/>
    <cellStyle name="Normal 2 23 2 18 2 3" xfId="37686"/>
    <cellStyle name="Normal 2 23 2 18 3" xfId="15039"/>
    <cellStyle name="Normal 2 23 2 18 3 2" xfId="26103"/>
    <cellStyle name="Normal 2 23 2 18 3 2 2" xfId="52352"/>
    <cellStyle name="Normal 2 23 2 18 3 3" xfId="41289"/>
    <cellStyle name="Normal 2 23 2 18 4" xfId="18775"/>
    <cellStyle name="Normal 2 23 2 18 4 2" xfId="45025"/>
    <cellStyle name="Normal 2 23 2 18 5" xfId="7649"/>
    <cellStyle name="Normal 2 23 2 18 5 2" xfId="33962"/>
    <cellStyle name="Normal 2 23 2 18 6" xfId="28400"/>
    <cellStyle name="Normal 2 23 2 19" xfId="950"/>
    <cellStyle name="Normal 2 23 2 19 2" xfId="11555"/>
    <cellStyle name="Normal 2 23 2 19 2 2" xfId="22619"/>
    <cellStyle name="Normal 2 23 2 19 2 2 2" xfId="48868"/>
    <cellStyle name="Normal 2 23 2 19 2 3" xfId="37805"/>
    <cellStyle name="Normal 2 23 2 19 3" xfId="15158"/>
    <cellStyle name="Normal 2 23 2 19 3 2" xfId="26222"/>
    <cellStyle name="Normal 2 23 2 19 3 2 2" xfId="52471"/>
    <cellStyle name="Normal 2 23 2 19 3 3" xfId="41408"/>
    <cellStyle name="Normal 2 23 2 19 4" xfId="18894"/>
    <cellStyle name="Normal 2 23 2 19 4 2" xfId="45144"/>
    <cellStyle name="Normal 2 23 2 19 5" xfId="7769"/>
    <cellStyle name="Normal 2 23 2 19 5 2" xfId="34081"/>
    <cellStyle name="Normal 2 23 2 19 6" xfId="28401"/>
    <cellStyle name="Normal 2 23 2 2" xfId="91"/>
    <cellStyle name="Normal 2 23 2 2 2" xfId="952"/>
    <cellStyle name="Normal 2 23 2 2 2 2" xfId="16390"/>
    <cellStyle name="Normal 2 23 2 2 2 2 2" xfId="27454"/>
    <cellStyle name="Normal 2 23 2 2 2 2 2 2" xfId="53703"/>
    <cellStyle name="Normal 2 23 2 2 2 2 3" xfId="42640"/>
    <cellStyle name="Normal 2 23 2 2 2 3" xfId="20126"/>
    <cellStyle name="Normal 2 23 2 2 2 3 2" xfId="46376"/>
    <cellStyle name="Normal 2 23 2 2 2 4" xfId="9053"/>
    <cellStyle name="Normal 2 23 2 2 2 4 2" xfId="35313"/>
    <cellStyle name="Normal 2 23 2 2 2 5" xfId="28403"/>
    <cellStyle name="Normal 2 23 2 2 3" xfId="951"/>
    <cellStyle name="Normal 2 23 2 2 3 2" xfId="20547"/>
    <cellStyle name="Normal 2 23 2 2 3 2 2" xfId="46796"/>
    <cellStyle name="Normal 2 23 2 2 3 3" xfId="9483"/>
    <cellStyle name="Normal 2 23 2 2 3 3 2" xfId="35733"/>
    <cellStyle name="Normal 2 23 2 2 3 4" xfId="28402"/>
    <cellStyle name="Normal 2 23 2 2 4" xfId="13086"/>
    <cellStyle name="Normal 2 23 2 2 4 2" xfId="24150"/>
    <cellStyle name="Normal 2 23 2 2 4 2 2" xfId="50399"/>
    <cellStyle name="Normal 2 23 2 2 4 3" xfId="39336"/>
    <cellStyle name="Normal 2 23 2 2 5" xfId="16822"/>
    <cellStyle name="Normal 2 23 2 2 5 2" xfId="43072"/>
    <cellStyle name="Normal 2 23 2 2 6" xfId="5680"/>
    <cellStyle name="Normal 2 23 2 2 6 2" xfId="32009"/>
    <cellStyle name="Normal 2 23 2 2 7" xfId="27595"/>
    <cellStyle name="Normal 2 23 2 20" xfId="953"/>
    <cellStyle name="Normal 2 23 2 20 2" xfId="11669"/>
    <cellStyle name="Normal 2 23 2 20 2 2" xfId="22733"/>
    <cellStyle name="Normal 2 23 2 20 2 2 2" xfId="48982"/>
    <cellStyle name="Normal 2 23 2 20 2 3" xfId="37919"/>
    <cellStyle name="Normal 2 23 2 20 3" xfId="15272"/>
    <cellStyle name="Normal 2 23 2 20 3 2" xfId="26336"/>
    <cellStyle name="Normal 2 23 2 20 3 2 2" xfId="52585"/>
    <cellStyle name="Normal 2 23 2 20 3 3" xfId="41522"/>
    <cellStyle name="Normal 2 23 2 20 4" xfId="19008"/>
    <cellStyle name="Normal 2 23 2 20 4 2" xfId="45258"/>
    <cellStyle name="Normal 2 23 2 20 5" xfId="7884"/>
    <cellStyle name="Normal 2 23 2 20 5 2" xfId="34195"/>
    <cellStyle name="Normal 2 23 2 20 6" xfId="28404"/>
    <cellStyle name="Normal 2 23 2 21" xfId="954"/>
    <cellStyle name="Normal 2 23 2 21 2" xfId="11783"/>
    <cellStyle name="Normal 2 23 2 21 2 2" xfId="22847"/>
    <cellStyle name="Normal 2 23 2 21 2 2 2" xfId="49096"/>
    <cellStyle name="Normal 2 23 2 21 2 3" xfId="38033"/>
    <cellStyle name="Normal 2 23 2 21 3" xfId="15386"/>
    <cellStyle name="Normal 2 23 2 21 3 2" xfId="26450"/>
    <cellStyle name="Normal 2 23 2 21 3 2 2" xfId="52699"/>
    <cellStyle name="Normal 2 23 2 21 3 3" xfId="41636"/>
    <cellStyle name="Normal 2 23 2 21 4" xfId="19122"/>
    <cellStyle name="Normal 2 23 2 21 4 2" xfId="45372"/>
    <cellStyle name="Normal 2 23 2 21 5" xfId="7999"/>
    <cellStyle name="Normal 2 23 2 21 5 2" xfId="34309"/>
    <cellStyle name="Normal 2 23 2 21 6" xfId="28405"/>
    <cellStyle name="Normal 2 23 2 22" xfId="955"/>
    <cellStyle name="Normal 2 23 2 22 2" xfId="11897"/>
    <cellStyle name="Normal 2 23 2 22 2 2" xfId="22961"/>
    <cellStyle name="Normal 2 23 2 22 2 2 2" xfId="49210"/>
    <cellStyle name="Normal 2 23 2 22 2 3" xfId="38147"/>
    <cellStyle name="Normal 2 23 2 22 3" xfId="15500"/>
    <cellStyle name="Normal 2 23 2 22 3 2" xfId="26564"/>
    <cellStyle name="Normal 2 23 2 22 3 2 2" xfId="52813"/>
    <cellStyle name="Normal 2 23 2 22 3 3" xfId="41750"/>
    <cellStyle name="Normal 2 23 2 22 4" xfId="19236"/>
    <cellStyle name="Normal 2 23 2 22 4 2" xfId="45486"/>
    <cellStyle name="Normal 2 23 2 22 5" xfId="8114"/>
    <cellStyle name="Normal 2 23 2 22 5 2" xfId="34423"/>
    <cellStyle name="Normal 2 23 2 22 6" xfId="28406"/>
    <cellStyle name="Normal 2 23 2 23" xfId="956"/>
    <cellStyle name="Normal 2 23 2 23 2" xfId="12011"/>
    <cellStyle name="Normal 2 23 2 23 2 2" xfId="23075"/>
    <cellStyle name="Normal 2 23 2 23 2 2 2" xfId="49324"/>
    <cellStyle name="Normal 2 23 2 23 2 3" xfId="38261"/>
    <cellStyle name="Normal 2 23 2 23 3" xfId="15614"/>
    <cellStyle name="Normal 2 23 2 23 3 2" xfId="26678"/>
    <cellStyle name="Normal 2 23 2 23 3 2 2" xfId="52927"/>
    <cellStyle name="Normal 2 23 2 23 3 3" xfId="41864"/>
    <cellStyle name="Normal 2 23 2 23 4" xfId="19350"/>
    <cellStyle name="Normal 2 23 2 23 4 2" xfId="45600"/>
    <cellStyle name="Normal 2 23 2 23 5" xfId="8229"/>
    <cellStyle name="Normal 2 23 2 23 5 2" xfId="34537"/>
    <cellStyle name="Normal 2 23 2 23 6" xfId="28407"/>
    <cellStyle name="Normal 2 23 2 24" xfId="957"/>
    <cellStyle name="Normal 2 23 2 24 2" xfId="12125"/>
    <cellStyle name="Normal 2 23 2 24 2 2" xfId="23189"/>
    <cellStyle name="Normal 2 23 2 24 2 2 2" xfId="49438"/>
    <cellStyle name="Normal 2 23 2 24 2 3" xfId="38375"/>
    <cellStyle name="Normal 2 23 2 24 3" xfId="15728"/>
    <cellStyle name="Normal 2 23 2 24 3 2" xfId="26792"/>
    <cellStyle name="Normal 2 23 2 24 3 2 2" xfId="53041"/>
    <cellStyle name="Normal 2 23 2 24 3 3" xfId="41978"/>
    <cellStyle name="Normal 2 23 2 24 4" xfId="19464"/>
    <cellStyle name="Normal 2 23 2 24 4 2" xfId="45714"/>
    <cellStyle name="Normal 2 23 2 24 5" xfId="8344"/>
    <cellStyle name="Normal 2 23 2 24 5 2" xfId="34651"/>
    <cellStyle name="Normal 2 23 2 24 6" xfId="28408"/>
    <cellStyle name="Normal 2 23 2 25" xfId="958"/>
    <cellStyle name="Normal 2 23 2 25 2" xfId="12242"/>
    <cellStyle name="Normal 2 23 2 25 2 2" xfId="23306"/>
    <cellStyle name="Normal 2 23 2 25 2 2 2" xfId="49555"/>
    <cellStyle name="Normal 2 23 2 25 2 3" xfId="38492"/>
    <cellStyle name="Normal 2 23 2 25 3" xfId="15845"/>
    <cellStyle name="Normal 2 23 2 25 3 2" xfId="26909"/>
    <cellStyle name="Normal 2 23 2 25 3 2 2" xfId="53158"/>
    <cellStyle name="Normal 2 23 2 25 3 3" xfId="42095"/>
    <cellStyle name="Normal 2 23 2 25 4" xfId="19581"/>
    <cellStyle name="Normal 2 23 2 25 4 2" xfId="45831"/>
    <cellStyle name="Normal 2 23 2 25 5" xfId="8462"/>
    <cellStyle name="Normal 2 23 2 25 5 2" xfId="34768"/>
    <cellStyle name="Normal 2 23 2 25 6" xfId="28409"/>
    <cellStyle name="Normal 2 23 2 26" xfId="959"/>
    <cellStyle name="Normal 2 23 2 26 2" xfId="12361"/>
    <cellStyle name="Normal 2 23 2 26 2 2" xfId="23425"/>
    <cellStyle name="Normal 2 23 2 26 2 2 2" xfId="49674"/>
    <cellStyle name="Normal 2 23 2 26 2 3" xfId="38611"/>
    <cellStyle name="Normal 2 23 2 26 3" xfId="15964"/>
    <cellStyle name="Normal 2 23 2 26 3 2" xfId="27028"/>
    <cellStyle name="Normal 2 23 2 26 3 2 2" xfId="53277"/>
    <cellStyle name="Normal 2 23 2 26 3 3" xfId="42214"/>
    <cellStyle name="Normal 2 23 2 26 4" xfId="19700"/>
    <cellStyle name="Normal 2 23 2 26 4 2" xfId="45950"/>
    <cellStyle name="Normal 2 23 2 26 5" xfId="8582"/>
    <cellStyle name="Normal 2 23 2 26 5 2" xfId="34887"/>
    <cellStyle name="Normal 2 23 2 26 6" xfId="28410"/>
    <cellStyle name="Normal 2 23 2 27" xfId="960"/>
    <cellStyle name="Normal 2 23 2 27 2" xfId="12492"/>
    <cellStyle name="Normal 2 23 2 27 2 2" xfId="23556"/>
    <cellStyle name="Normal 2 23 2 27 2 2 2" xfId="49805"/>
    <cellStyle name="Normal 2 23 2 27 2 3" xfId="38742"/>
    <cellStyle name="Normal 2 23 2 27 3" xfId="16095"/>
    <cellStyle name="Normal 2 23 2 27 3 2" xfId="27159"/>
    <cellStyle name="Normal 2 23 2 27 3 2 2" xfId="53408"/>
    <cellStyle name="Normal 2 23 2 27 3 3" xfId="42345"/>
    <cellStyle name="Normal 2 23 2 27 4" xfId="19831"/>
    <cellStyle name="Normal 2 23 2 27 4 2" xfId="46081"/>
    <cellStyle name="Normal 2 23 2 27 5" xfId="8714"/>
    <cellStyle name="Normal 2 23 2 27 5 2" xfId="35018"/>
    <cellStyle name="Normal 2 23 2 27 6" xfId="28411"/>
    <cellStyle name="Normal 2 23 2 28" xfId="961"/>
    <cellStyle name="Normal 2 23 2 28 2" xfId="12607"/>
    <cellStyle name="Normal 2 23 2 28 2 2" xfId="23671"/>
    <cellStyle name="Normal 2 23 2 28 2 2 2" xfId="49920"/>
    <cellStyle name="Normal 2 23 2 28 2 3" xfId="38857"/>
    <cellStyle name="Normal 2 23 2 28 3" xfId="16210"/>
    <cellStyle name="Normal 2 23 2 28 3 2" xfId="27274"/>
    <cellStyle name="Normal 2 23 2 28 3 2 2" xfId="53523"/>
    <cellStyle name="Normal 2 23 2 28 3 3" xfId="42460"/>
    <cellStyle name="Normal 2 23 2 28 4" xfId="19946"/>
    <cellStyle name="Normal 2 23 2 28 4 2" xfId="46196"/>
    <cellStyle name="Normal 2 23 2 28 5" xfId="8830"/>
    <cellStyle name="Normal 2 23 2 28 5 2" xfId="35133"/>
    <cellStyle name="Normal 2 23 2 28 6" xfId="28412"/>
    <cellStyle name="Normal 2 23 2 29" xfId="962"/>
    <cellStyle name="Normal 2 23 2 29 2" xfId="12721"/>
    <cellStyle name="Normal 2 23 2 29 2 2" xfId="23785"/>
    <cellStyle name="Normal 2 23 2 29 2 2 2" xfId="50034"/>
    <cellStyle name="Normal 2 23 2 29 2 3" xfId="38971"/>
    <cellStyle name="Normal 2 23 2 29 3" xfId="16324"/>
    <cellStyle name="Normal 2 23 2 29 3 2" xfId="27388"/>
    <cellStyle name="Normal 2 23 2 29 3 2 2" xfId="53637"/>
    <cellStyle name="Normal 2 23 2 29 3 3" xfId="42574"/>
    <cellStyle name="Normal 2 23 2 29 4" xfId="20060"/>
    <cellStyle name="Normal 2 23 2 29 4 2" xfId="46310"/>
    <cellStyle name="Normal 2 23 2 29 5" xfId="8945"/>
    <cellStyle name="Normal 2 23 2 29 5 2" xfId="35247"/>
    <cellStyle name="Normal 2 23 2 29 6" xfId="28413"/>
    <cellStyle name="Normal 2 23 2 3" xfId="963"/>
    <cellStyle name="Normal 2 23 2 3 2" xfId="9631"/>
    <cellStyle name="Normal 2 23 2 3 2 2" xfId="20695"/>
    <cellStyle name="Normal 2 23 2 3 2 2 2" xfId="46944"/>
    <cellStyle name="Normal 2 23 2 3 2 3" xfId="35881"/>
    <cellStyle name="Normal 2 23 2 3 3" xfId="13234"/>
    <cellStyle name="Normal 2 23 2 3 3 2" xfId="24298"/>
    <cellStyle name="Normal 2 23 2 3 3 2 2" xfId="50547"/>
    <cellStyle name="Normal 2 23 2 3 3 3" xfId="39484"/>
    <cellStyle name="Normal 2 23 2 3 4" xfId="16970"/>
    <cellStyle name="Normal 2 23 2 3 4 2" xfId="43220"/>
    <cellStyle name="Normal 2 23 2 3 5" xfId="5829"/>
    <cellStyle name="Normal 2 23 2 3 5 2" xfId="32157"/>
    <cellStyle name="Normal 2 23 2 3 6" xfId="28414"/>
    <cellStyle name="Normal 2 23 2 30" xfId="964"/>
    <cellStyle name="Normal 2 23 2 30 2" xfId="9359"/>
    <cellStyle name="Normal 2 23 2 30 2 2" xfId="20423"/>
    <cellStyle name="Normal 2 23 2 30 2 2 2" xfId="46672"/>
    <cellStyle name="Normal 2 23 2 30 2 3" xfId="35609"/>
    <cellStyle name="Normal 2 23 2 30 3" xfId="12962"/>
    <cellStyle name="Normal 2 23 2 30 3 2" xfId="24026"/>
    <cellStyle name="Normal 2 23 2 30 3 2 2" xfId="50275"/>
    <cellStyle name="Normal 2 23 2 30 3 3" xfId="39212"/>
    <cellStyle name="Normal 2 23 2 30 4" xfId="16698"/>
    <cellStyle name="Normal 2 23 2 30 4 2" xfId="42948"/>
    <cellStyle name="Normal 2 23 2 30 5" xfId="5554"/>
    <cellStyle name="Normal 2 23 2 30 5 2" xfId="31885"/>
    <cellStyle name="Normal 2 23 2 30 6" xfId="28415"/>
    <cellStyle name="Normal 2 23 2 31" xfId="965"/>
    <cellStyle name="Normal 2 23 2 31 2" xfId="20303"/>
    <cellStyle name="Normal 2 23 2 31 2 2" xfId="46552"/>
    <cellStyle name="Normal 2 23 2 31 3" xfId="9239"/>
    <cellStyle name="Normal 2 23 2 31 3 2" xfId="35489"/>
    <cellStyle name="Normal 2 23 2 31 4" xfId="28416"/>
    <cellStyle name="Normal 2 23 2 32" xfId="966"/>
    <cellStyle name="Normal 2 23 2 32 2" xfId="23906"/>
    <cellStyle name="Normal 2 23 2 32 2 2" xfId="50155"/>
    <cellStyle name="Normal 2 23 2 32 3" xfId="12842"/>
    <cellStyle name="Normal 2 23 2 32 3 2" xfId="39092"/>
    <cellStyle name="Normal 2 23 2 32 4" xfId="28417"/>
    <cellStyle name="Normal 2 23 2 33" xfId="967"/>
    <cellStyle name="Normal 2 23 2 33 2" xfId="16578"/>
    <cellStyle name="Normal 2 23 2 33 2 2" xfId="42828"/>
    <cellStyle name="Normal 2 23 2 33 3" xfId="28418"/>
    <cellStyle name="Normal 2 23 2 34" xfId="968"/>
    <cellStyle name="Normal 2 23 2 34 2" xfId="28419"/>
    <cellStyle name="Normal 2 23 2 35" xfId="969"/>
    <cellStyle name="Normal 2 23 2 35 2" xfId="28420"/>
    <cellStyle name="Normal 2 23 2 36" xfId="970"/>
    <cellStyle name="Normal 2 23 2 36 2" xfId="28421"/>
    <cellStyle name="Normal 2 23 2 37" xfId="971"/>
    <cellStyle name="Normal 2 23 2 37 2" xfId="28422"/>
    <cellStyle name="Normal 2 23 2 38" xfId="972"/>
    <cellStyle name="Normal 2 23 2 38 2" xfId="28423"/>
    <cellStyle name="Normal 2 23 2 39" xfId="973"/>
    <cellStyle name="Normal 2 23 2 39 2" xfId="28424"/>
    <cellStyle name="Normal 2 23 2 4" xfId="974"/>
    <cellStyle name="Normal 2 23 2 4 2" xfId="9747"/>
    <cellStyle name="Normal 2 23 2 4 2 2" xfId="20811"/>
    <cellStyle name="Normal 2 23 2 4 2 2 2" xfId="47060"/>
    <cellStyle name="Normal 2 23 2 4 2 3" xfId="35997"/>
    <cellStyle name="Normal 2 23 2 4 3" xfId="13350"/>
    <cellStyle name="Normal 2 23 2 4 3 2" xfId="24414"/>
    <cellStyle name="Normal 2 23 2 4 3 2 2" xfId="50663"/>
    <cellStyle name="Normal 2 23 2 4 3 3" xfId="39600"/>
    <cellStyle name="Normal 2 23 2 4 4" xfId="17086"/>
    <cellStyle name="Normal 2 23 2 4 4 2" xfId="43336"/>
    <cellStyle name="Normal 2 23 2 4 5" xfId="5946"/>
    <cellStyle name="Normal 2 23 2 4 5 2" xfId="32273"/>
    <cellStyle name="Normal 2 23 2 4 6" xfId="28425"/>
    <cellStyle name="Normal 2 23 2 40" xfId="975"/>
    <cellStyle name="Normal 2 23 2 40 2" xfId="28426"/>
    <cellStyle name="Normal 2 23 2 41" xfId="940"/>
    <cellStyle name="Normal 2 23 2 41 2" xfId="28391"/>
    <cellStyle name="Normal 2 23 2 42" xfId="5433"/>
    <cellStyle name="Normal 2 23 2 42 2" xfId="31765"/>
    <cellStyle name="Normal 2 23 2 43" xfId="27594"/>
    <cellStyle name="Normal 2 23 2 5" xfId="976"/>
    <cellStyle name="Normal 2 23 2 5 2" xfId="9862"/>
    <cellStyle name="Normal 2 23 2 5 2 2" xfId="20926"/>
    <cellStyle name="Normal 2 23 2 5 2 2 2" xfId="47175"/>
    <cellStyle name="Normal 2 23 2 5 2 3" xfId="36112"/>
    <cellStyle name="Normal 2 23 2 5 3" xfId="13465"/>
    <cellStyle name="Normal 2 23 2 5 3 2" xfId="24529"/>
    <cellStyle name="Normal 2 23 2 5 3 2 2" xfId="50778"/>
    <cellStyle name="Normal 2 23 2 5 3 3" xfId="39715"/>
    <cellStyle name="Normal 2 23 2 5 4" xfId="17201"/>
    <cellStyle name="Normal 2 23 2 5 4 2" xfId="43451"/>
    <cellStyle name="Normal 2 23 2 5 5" xfId="6062"/>
    <cellStyle name="Normal 2 23 2 5 5 2" xfId="32388"/>
    <cellStyle name="Normal 2 23 2 5 6" xfId="28427"/>
    <cellStyle name="Normal 2 23 2 6" xfId="977"/>
    <cellStyle name="Normal 2 23 2 6 2" xfId="9977"/>
    <cellStyle name="Normal 2 23 2 6 2 2" xfId="21041"/>
    <cellStyle name="Normal 2 23 2 6 2 2 2" xfId="47290"/>
    <cellStyle name="Normal 2 23 2 6 2 3" xfId="36227"/>
    <cellStyle name="Normal 2 23 2 6 3" xfId="13580"/>
    <cellStyle name="Normal 2 23 2 6 3 2" xfId="24644"/>
    <cellStyle name="Normal 2 23 2 6 3 2 2" xfId="50893"/>
    <cellStyle name="Normal 2 23 2 6 3 3" xfId="39830"/>
    <cellStyle name="Normal 2 23 2 6 4" xfId="17316"/>
    <cellStyle name="Normal 2 23 2 6 4 2" xfId="43566"/>
    <cellStyle name="Normal 2 23 2 6 5" xfId="6178"/>
    <cellStyle name="Normal 2 23 2 6 5 2" xfId="32503"/>
    <cellStyle name="Normal 2 23 2 6 6" xfId="28428"/>
    <cellStyle name="Normal 2 23 2 7" xfId="978"/>
    <cellStyle name="Normal 2 23 2 7 2" xfId="10091"/>
    <cellStyle name="Normal 2 23 2 7 2 2" xfId="21155"/>
    <cellStyle name="Normal 2 23 2 7 2 2 2" xfId="47404"/>
    <cellStyle name="Normal 2 23 2 7 2 3" xfId="36341"/>
    <cellStyle name="Normal 2 23 2 7 3" xfId="13694"/>
    <cellStyle name="Normal 2 23 2 7 3 2" xfId="24758"/>
    <cellStyle name="Normal 2 23 2 7 3 2 2" xfId="51007"/>
    <cellStyle name="Normal 2 23 2 7 3 3" xfId="39944"/>
    <cellStyle name="Normal 2 23 2 7 4" xfId="17430"/>
    <cellStyle name="Normal 2 23 2 7 4 2" xfId="43680"/>
    <cellStyle name="Normal 2 23 2 7 5" xfId="6293"/>
    <cellStyle name="Normal 2 23 2 7 5 2" xfId="32617"/>
    <cellStyle name="Normal 2 23 2 7 6" xfId="28429"/>
    <cellStyle name="Normal 2 23 2 8" xfId="979"/>
    <cellStyle name="Normal 2 23 2 8 2" xfId="10205"/>
    <cellStyle name="Normal 2 23 2 8 2 2" xfId="21269"/>
    <cellStyle name="Normal 2 23 2 8 2 2 2" xfId="47518"/>
    <cellStyle name="Normal 2 23 2 8 2 3" xfId="36455"/>
    <cellStyle name="Normal 2 23 2 8 3" xfId="13808"/>
    <cellStyle name="Normal 2 23 2 8 3 2" xfId="24872"/>
    <cellStyle name="Normal 2 23 2 8 3 2 2" xfId="51121"/>
    <cellStyle name="Normal 2 23 2 8 3 3" xfId="40058"/>
    <cellStyle name="Normal 2 23 2 8 4" xfId="17544"/>
    <cellStyle name="Normal 2 23 2 8 4 2" xfId="43794"/>
    <cellStyle name="Normal 2 23 2 8 5" xfId="6408"/>
    <cellStyle name="Normal 2 23 2 8 5 2" xfId="32731"/>
    <cellStyle name="Normal 2 23 2 8 6" xfId="28430"/>
    <cellStyle name="Normal 2 23 2 9" xfId="980"/>
    <cellStyle name="Normal 2 23 2 9 2" xfId="10319"/>
    <cellStyle name="Normal 2 23 2 9 2 2" xfId="21383"/>
    <cellStyle name="Normal 2 23 2 9 2 2 2" xfId="47632"/>
    <cellStyle name="Normal 2 23 2 9 2 3" xfId="36569"/>
    <cellStyle name="Normal 2 23 2 9 3" xfId="13922"/>
    <cellStyle name="Normal 2 23 2 9 3 2" xfId="24986"/>
    <cellStyle name="Normal 2 23 2 9 3 2 2" xfId="51235"/>
    <cellStyle name="Normal 2 23 2 9 3 3" xfId="40172"/>
    <cellStyle name="Normal 2 23 2 9 4" xfId="17658"/>
    <cellStyle name="Normal 2 23 2 9 4 2" xfId="43908"/>
    <cellStyle name="Normal 2 23 2 9 5" xfId="6523"/>
    <cellStyle name="Normal 2 23 2 9 5 2" xfId="32845"/>
    <cellStyle name="Normal 2 23 2 9 6" xfId="28431"/>
    <cellStyle name="Normal 2 23 20" xfId="981"/>
    <cellStyle name="Normal 2 23 20 2" xfId="11499"/>
    <cellStyle name="Normal 2 23 20 2 2" xfId="22563"/>
    <cellStyle name="Normal 2 23 20 2 2 2" xfId="48812"/>
    <cellStyle name="Normal 2 23 20 2 3" xfId="37749"/>
    <cellStyle name="Normal 2 23 20 3" xfId="15102"/>
    <cellStyle name="Normal 2 23 20 3 2" xfId="26166"/>
    <cellStyle name="Normal 2 23 20 3 2 2" xfId="52415"/>
    <cellStyle name="Normal 2 23 20 3 3" xfId="41352"/>
    <cellStyle name="Normal 2 23 20 4" xfId="18838"/>
    <cellStyle name="Normal 2 23 20 4 2" xfId="45088"/>
    <cellStyle name="Normal 2 23 20 5" xfId="7713"/>
    <cellStyle name="Normal 2 23 20 5 2" xfId="34025"/>
    <cellStyle name="Normal 2 23 20 6" xfId="28432"/>
    <cellStyle name="Normal 2 23 21" xfId="982"/>
    <cellStyle name="Normal 2 23 21 2" xfId="11613"/>
    <cellStyle name="Normal 2 23 21 2 2" xfId="22677"/>
    <cellStyle name="Normal 2 23 21 2 2 2" xfId="48926"/>
    <cellStyle name="Normal 2 23 21 2 3" xfId="37863"/>
    <cellStyle name="Normal 2 23 21 3" xfId="15216"/>
    <cellStyle name="Normal 2 23 21 3 2" xfId="26280"/>
    <cellStyle name="Normal 2 23 21 3 2 2" xfId="52529"/>
    <cellStyle name="Normal 2 23 21 3 3" xfId="41466"/>
    <cellStyle name="Normal 2 23 21 4" xfId="18952"/>
    <cellStyle name="Normal 2 23 21 4 2" xfId="45202"/>
    <cellStyle name="Normal 2 23 21 5" xfId="7828"/>
    <cellStyle name="Normal 2 23 21 5 2" xfId="34139"/>
    <cellStyle name="Normal 2 23 21 6" xfId="28433"/>
    <cellStyle name="Normal 2 23 22" xfId="983"/>
    <cellStyle name="Normal 2 23 22 2" xfId="11727"/>
    <cellStyle name="Normal 2 23 22 2 2" xfId="22791"/>
    <cellStyle name="Normal 2 23 22 2 2 2" xfId="49040"/>
    <cellStyle name="Normal 2 23 22 2 3" xfId="37977"/>
    <cellStyle name="Normal 2 23 22 3" xfId="15330"/>
    <cellStyle name="Normal 2 23 22 3 2" xfId="26394"/>
    <cellStyle name="Normal 2 23 22 3 2 2" xfId="52643"/>
    <cellStyle name="Normal 2 23 22 3 3" xfId="41580"/>
    <cellStyle name="Normal 2 23 22 4" xfId="19066"/>
    <cellStyle name="Normal 2 23 22 4 2" xfId="45316"/>
    <cellStyle name="Normal 2 23 22 5" xfId="7943"/>
    <cellStyle name="Normal 2 23 22 5 2" xfId="34253"/>
    <cellStyle name="Normal 2 23 22 6" xfId="28434"/>
    <cellStyle name="Normal 2 23 23" xfId="984"/>
    <cellStyle name="Normal 2 23 23 2" xfId="11841"/>
    <cellStyle name="Normal 2 23 23 2 2" xfId="22905"/>
    <cellStyle name="Normal 2 23 23 2 2 2" xfId="49154"/>
    <cellStyle name="Normal 2 23 23 2 3" xfId="38091"/>
    <cellStyle name="Normal 2 23 23 3" xfId="15444"/>
    <cellStyle name="Normal 2 23 23 3 2" xfId="26508"/>
    <cellStyle name="Normal 2 23 23 3 2 2" xfId="52757"/>
    <cellStyle name="Normal 2 23 23 3 3" xfId="41694"/>
    <cellStyle name="Normal 2 23 23 4" xfId="19180"/>
    <cellStyle name="Normal 2 23 23 4 2" xfId="45430"/>
    <cellStyle name="Normal 2 23 23 5" xfId="8058"/>
    <cellStyle name="Normal 2 23 23 5 2" xfId="34367"/>
    <cellStyle name="Normal 2 23 23 6" xfId="28435"/>
    <cellStyle name="Normal 2 23 24" xfId="985"/>
    <cellStyle name="Normal 2 23 24 2" xfId="11955"/>
    <cellStyle name="Normal 2 23 24 2 2" xfId="23019"/>
    <cellStyle name="Normal 2 23 24 2 2 2" xfId="49268"/>
    <cellStyle name="Normal 2 23 24 2 3" xfId="38205"/>
    <cellStyle name="Normal 2 23 24 3" xfId="15558"/>
    <cellStyle name="Normal 2 23 24 3 2" xfId="26622"/>
    <cellStyle name="Normal 2 23 24 3 2 2" xfId="52871"/>
    <cellStyle name="Normal 2 23 24 3 3" xfId="41808"/>
    <cellStyle name="Normal 2 23 24 4" xfId="19294"/>
    <cellStyle name="Normal 2 23 24 4 2" xfId="45544"/>
    <cellStyle name="Normal 2 23 24 5" xfId="8173"/>
    <cellStyle name="Normal 2 23 24 5 2" xfId="34481"/>
    <cellStyle name="Normal 2 23 24 6" xfId="28436"/>
    <cellStyle name="Normal 2 23 25" xfId="986"/>
    <cellStyle name="Normal 2 23 25 2" xfId="12069"/>
    <cellStyle name="Normal 2 23 25 2 2" xfId="23133"/>
    <cellStyle name="Normal 2 23 25 2 2 2" xfId="49382"/>
    <cellStyle name="Normal 2 23 25 2 3" xfId="38319"/>
    <cellStyle name="Normal 2 23 25 3" xfId="15672"/>
    <cellStyle name="Normal 2 23 25 3 2" xfId="26736"/>
    <cellStyle name="Normal 2 23 25 3 2 2" xfId="52985"/>
    <cellStyle name="Normal 2 23 25 3 3" xfId="41922"/>
    <cellStyle name="Normal 2 23 25 4" xfId="19408"/>
    <cellStyle name="Normal 2 23 25 4 2" xfId="45658"/>
    <cellStyle name="Normal 2 23 25 5" xfId="8288"/>
    <cellStyle name="Normal 2 23 25 5 2" xfId="34595"/>
    <cellStyle name="Normal 2 23 25 6" xfId="28437"/>
    <cellStyle name="Normal 2 23 26" xfId="987"/>
    <cellStyle name="Normal 2 23 26 2" xfId="12186"/>
    <cellStyle name="Normal 2 23 26 2 2" xfId="23250"/>
    <cellStyle name="Normal 2 23 26 2 2 2" xfId="49499"/>
    <cellStyle name="Normal 2 23 26 2 3" xfId="38436"/>
    <cellStyle name="Normal 2 23 26 3" xfId="15789"/>
    <cellStyle name="Normal 2 23 26 3 2" xfId="26853"/>
    <cellStyle name="Normal 2 23 26 3 2 2" xfId="53102"/>
    <cellStyle name="Normal 2 23 26 3 3" xfId="42039"/>
    <cellStyle name="Normal 2 23 26 4" xfId="19525"/>
    <cellStyle name="Normal 2 23 26 4 2" xfId="45775"/>
    <cellStyle name="Normal 2 23 26 5" xfId="8406"/>
    <cellStyle name="Normal 2 23 26 5 2" xfId="34712"/>
    <cellStyle name="Normal 2 23 26 6" xfId="28438"/>
    <cellStyle name="Normal 2 23 27" xfId="988"/>
    <cellStyle name="Normal 2 23 27 2" xfId="12305"/>
    <cellStyle name="Normal 2 23 27 2 2" xfId="23369"/>
    <cellStyle name="Normal 2 23 27 2 2 2" xfId="49618"/>
    <cellStyle name="Normal 2 23 27 2 3" xfId="38555"/>
    <cellStyle name="Normal 2 23 27 3" xfId="15908"/>
    <cellStyle name="Normal 2 23 27 3 2" xfId="26972"/>
    <cellStyle name="Normal 2 23 27 3 2 2" xfId="53221"/>
    <cellStyle name="Normal 2 23 27 3 3" xfId="42158"/>
    <cellStyle name="Normal 2 23 27 4" xfId="19644"/>
    <cellStyle name="Normal 2 23 27 4 2" xfId="45894"/>
    <cellStyle name="Normal 2 23 27 5" xfId="8526"/>
    <cellStyle name="Normal 2 23 27 5 2" xfId="34831"/>
    <cellStyle name="Normal 2 23 27 6" xfId="28439"/>
    <cellStyle name="Normal 2 23 28" xfId="989"/>
    <cellStyle name="Normal 2 23 28 2" xfId="12436"/>
    <cellStyle name="Normal 2 23 28 2 2" xfId="23500"/>
    <cellStyle name="Normal 2 23 28 2 2 2" xfId="49749"/>
    <cellStyle name="Normal 2 23 28 2 3" xfId="38686"/>
    <cellStyle name="Normal 2 23 28 3" xfId="16039"/>
    <cellStyle name="Normal 2 23 28 3 2" xfId="27103"/>
    <cellStyle name="Normal 2 23 28 3 2 2" xfId="53352"/>
    <cellStyle name="Normal 2 23 28 3 3" xfId="42289"/>
    <cellStyle name="Normal 2 23 28 4" xfId="19775"/>
    <cellStyle name="Normal 2 23 28 4 2" xfId="46025"/>
    <cellStyle name="Normal 2 23 28 5" xfId="8658"/>
    <cellStyle name="Normal 2 23 28 5 2" xfId="34962"/>
    <cellStyle name="Normal 2 23 28 6" xfId="28440"/>
    <cellStyle name="Normal 2 23 29" xfId="990"/>
    <cellStyle name="Normal 2 23 29 2" xfId="12551"/>
    <cellStyle name="Normal 2 23 29 2 2" xfId="23615"/>
    <cellStyle name="Normal 2 23 29 2 2 2" xfId="49864"/>
    <cellStyle name="Normal 2 23 29 2 3" xfId="38801"/>
    <cellStyle name="Normal 2 23 29 3" xfId="16154"/>
    <cellStyle name="Normal 2 23 29 3 2" xfId="27218"/>
    <cellStyle name="Normal 2 23 29 3 2 2" xfId="53467"/>
    <cellStyle name="Normal 2 23 29 3 3" xfId="42404"/>
    <cellStyle name="Normal 2 23 29 4" xfId="19890"/>
    <cellStyle name="Normal 2 23 29 4 2" xfId="46140"/>
    <cellStyle name="Normal 2 23 29 5" xfId="8774"/>
    <cellStyle name="Normal 2 23 29 5 2" xfId="35077"/>
    <cellStyle name="Normal 2 23 29 6" xfId="28441"/>
    <cellStyle name="Normal 2 23 3" xfId="92"/>
    <cellStyle name="Normal 2 23 3 2" xfId="992"/>
    <cellStyle name="Normal 2 23 3 2 2" xfId="16391"/>
    <cellStyle name="Normal 2 23 3 2 2 2" xfId="27455"/>
    <cellStyle name="Normal 2 23 3 2 2 2 2" xfId="53704"/>
    <cellStyle name="Normal 2 23 3 2 2 3" xfId="42641"/>
    <cellStyle name="Normal 2 23 3 2 3" xfId="20127"/>
    <cellStyle name="Normal 2 23 3 2 3 2" xfId="46377"/>
    <cellStyle name="Normal 2 23 3 2 4" xfId="9054"/>
    <cellStyle name="Normal 2 23 3 2 4 2" xfId="35314"/>
    <cellStyle name="Normal 2 23 3 2 5" xfId="28443"/>
    <cellStyle name="Normal 2 23 3 3" xfId="991"/>
    <cellStyle name="Normal 2 23 3 3 2" xfId="20497"/>
    <cellStyle name="Normal 2 23 3 3 2 2" xfId="46746"/>
    <cellStyle name="Normal 2 23 3 3 3" xfId="9433"/>
    <cellStyle name="Normal 2 23 3 3 3 2" xfId="35683"/>
    <cellStyle name="Normal 2 23 3 3 4" xfId="28442"/>
    <cellStyle name="Normal 2 23 3 4" xfId="13036"/>
    <cellStyle name="Normal 2 23 3 4 2" xfId="24100"/>
    <cellStyle name="Normal 2 23 3 4 2 2" xfId="50349"/>
    <cellStyle name="Normal 2 23 3 4 3" xfId="39286"/>
    <cellStyle name="Normal 2 23 3 5" xfId="16772"/>
    <cellStyle name="Normal 2 23 3 5 2" xfId="43022"/>
    <cellStyle name="Normal 2 23 3 6" xfId="5629"/>
    <cellStyle name="Normal 2 23 3 6 2" xfId="31959"/>
    <cellStyle name="Normal 2 23 3 7" xfId="27596"/>
    <cellStyle name="Normal 2 23 30" xfId="993"/>
    <cellStyle name="Normal 2 23 30 2" xfId="12665"/>
    <cellStyle name="Normal 2 23 30 2 2" xfId="23729"/>
    <cellStyle name="Normal 2 23 30 2 2 2" xfId="49978"/>
    <cellStyle name="Normal 2 23 30 2 3" xfId="38915"/>
    <cellStyle name="Normal 2 23 30 3" xfId="16268"/>
    <cellStyle name="Normal 2 23 30 3 2" xfId="27332"/>
    <cellStyle name="Normal 2 23 30 3 2 2" xfId="53581"/>
    <cellStyle name="Normal 2 23 30 3 3" xfId="42518"/>
    <cellStyle name="Normal 2 23 30 4" xfId="20004"/>
    <cellStyle name="Normal 2 23 30 4 2" xfId="46254"/>
    <cellStyle name="Normal 2 23 30 5" xfId="8889"/>
    <cellStyle name="Normal 2 23 30 5 2" xfId="35191"/>
    <cellStyle name="Normal 2 23 30 6" xfId="28444"/>
    <cellStyle name="Normal 2 23 31" xfId="994"/>
    <cellStyle name="Normal 2 23 31 2" xfId="9303"/>
    <cellStyle name="Normal 2 23 31 2 2" xfId="20367"/>
    <cellStyle name="Normal 2 23 31 2 2 2" xfId="46616"/>
    <cellStyle name="Normal 2 23 31 2 3" xfId="35553"/>
    <cellStyle name="Normal 2 23 31 3" xfId="12906"/>
    <cellStyle name="Normal 2 23 31 3 2" xfId="23970"/>
    <cellStyle name="Normal 2 23 31 3 2 2" xfId="50219"/>
    <cellStyle name="Normal 2 23 31 3 3" xfId="39156"/>
    <cellStyle name="Normal 2 23 31 4" xfId="16642"/>
    <cellStyle name="Normal 2 23 31 4 2" xfId="42892"/>
    <cellStyle name="Normal 2 23 31 5" xfId="5498"/>
    <cellStyle name="Normal 2 23 31 5 2" xfId="31829"/>
    <cellStyle name="Normal 2 23 31 6" xfId="28445"/>
    <cellStyle name="Normal 2 23 32" xfId="995"/>
    <cellStyle name="Normal 2 23 32 2" xfId="20247"/>
    <cellStyle name="Normal 2 23 32 2 2" xfId="46496"/>
    <cellStyle name="Normal 2 23 32 3" xfId="9183"/>
    <cellStyle name="Normal 2 23 32 3 2" xfId="35433"/>
    <cellStyle name="Normal 2 23 32 4" xfId="28446"/>
    <cellStyle name="Normal 2 23 33" xfId="996"/>
    <cellStyle name="Normal 2 23 33 2" xfId="23850"/>
    <cellStyle name="Normal 2 23 33 2 2" xfId="50099"/>
    <cellStyle name="Normal 2 23 33 3" xfId="12786"/>
    <cellStyle name="Normal 2 23 33 3 2" xfId="39036"/>
    <cellStyle name="Normal 2 23 33 4" xfId="28447"/>
    <cellStyle name="Normal 2 23 34" xfId="997"/>
    <cellStyle name="Normal 2 23 34 2" xfId="16522"/>
    <cellStyle name="Normal 2 23 34 2 2" xfId="42772"/>
    <cellStyle name="Normal 2 23 34 3" xfId="28448"/>
    <cellStyle name="Normal 2 23 35" xfId="998"/>
    <cellStyle name="Normal 2 23 35 2" xfId="28449"/>
    <cellStyle name="Normal 2 23 36" xfId="999"/>
    <cellStyle name="Normal 2 23 36 2" xfId="28450"/>
    <cellStyle name="Normal 2 23 37" xfId="1000"/>
    <cellStyle name="Normal 2 23 37 2" xfId="28451"/>
    <cellStyle name="Normal 2 23 38" xfId="1001"/>
    <cellStyle name="Normal 2 23 38 2" xfId="28452"/>
    <cellStyle name="Normal 2 23 39" xfId="1002"/>
    <cellStyle name="Normal 2 23 39 2" xfId="28453"/>
    <cellStyle name="Normal 2 23 4" xfId="1003"/>
    <cellStyle name="Normal 2 23 4 2" xfId="9575"/>
    <cellStyle name="Normal 2 23 4 2 2" xfId="20639"/>
    <cellStyle name="Normal 2 23 4 2 2 2" xfId="46888"/>
    <cellStyle name="Normal 2 23 4 2 3" xfId="35825"/>
    <cellStyle name="Normal 2 23 4 3" xfId="13178"/>
    <cellStyle name="Normal 2 23 4 3 2" xfId="24242"/>
    <cellStyle name="Normal 2 23 4 3 2 2" xfId="50491"/>
    <cellStyle name="Normal 2 23 4 3 3" xfId="39428"/>
    <cellStyle name="Normal 2 23 4 4" xfId="16914"/>
    <cellStyle name="Normal 2 23 4 4 2" xfId="43164"/>
    <cellStyle name="Normal 2 23 4 5" xfId="5773"/>
    <cellStyle name="Normal 2 23 4 5 2" xfId="32101"/>
    <cellStyle name="Normal 2 23 4 6" xfId="28454"/>
    <cellStyle name="Normal 2 23 40" xfId="1004"/>
    <cellStyle name="Normal 2 23 40 2" xfId="28455"/>
    <cellStyle name="Normal 2 23 41" xfId="1005"/>
    <cellStyle name="Normal 2 23 41 2" xfId="28456"/>
    <cellStyle name="Normal 2 23 42" xfId="929"/>
    <cellStyle name="Normal 2 23 42 2" xfId="28380"/>
    <cellStyle name="Normal 2 23 43" xfId="5377"/>
    <cellStyle name="Normal 2 23 43 2" xfId="31709"/>
    <cellStyle name="Normal 2 23 44" xfId="27593"/>
    <cellStyle name="Normal 2 23 5" xfId="1006"/>
    <cellStyle name="Normal 2 23 5 2" xfId="9691"/>
    <cellStyle name="Normal 2 23 5 2 2" xfId="20755"/>
    <cellStyle name="Normal 2 23 5 2 2 2" xfId="47004"/>
    <cellStyle name="Normal 2 23 5 2 3" xfId="35941"/>
    <cellStyle name="Normal 2 23 5 3" xfId="13294"/>
    <cellStyle name="Normal 2 23 5 3 2" xfId="24358"/>
    <cellStyle name="Normal 2 23 5 3 2 2" xfId="50607"/>
    <cellStyle name="Normal 2 23 5 3 3" xfId="39544"/>
    <cellStyle name="Normal 2 23 5 4" xfId="17030"/>
    <cellStyle name="Normal 2 23 5 4 2" xfId="43280"/>
    <cellStyle name="Normal 2 23 5 5" xfId="5890"/>
    <cellStyle name="Normal 2 23 5 5 2" xfId="32217"/>
    <cellStyle name="Normal 2 23 5 6" xfId="28457"/>
    <cellStyle name="Normal 2 23 6" xfId="1007"/>
    <cellStyle name="Normal 2 23 6 2" xfId="9806"/>
    <cellStyle name="Normal 2 23 6 2 2" xfId="20870"/>
    <cellStyle name="Normal 2 23 6 2 2 2" xfId="47119"/>
    <cellStyle name="Normal 2 23 6 2 3" xfId="36056"/>
    <cellStyle name="Normal 2 23 6 3" xfId="13409"/>
    <cellStyle name="Normal 2 23 6 3 2" xfId="24473"/>
    <cellStyle name="Normal 2 23 6 3 2 2" xfId="50722"/>
    <cellStyle name="Normal 2 23 6 3 3" xfId="39659"/>
    <cellStyle name="Normal 2 23 6 4" xfId="17145"/>
    <cellStyle name="Normal 2 23 6 4 2" xfId="43395"/>
    <cellStyle name="Normal 2 23 6 5" xfId="6006"/>
    <cellStyle name="Normal 2 23 6 5 2" xfId="32332"/>
    <cellStyle name="Normal 2 23 6 6" xfId="28458"/>
    <cellStyle name="Normal 2 23 7" xfId="1008"/>
    <cellStyle name="Normal 2 23 7 2" xfId="9921"/>
    <cellStyle name="Normal 2 23 7 2 2" xfId="20985"/>
    <cellStyle name="Normal 2 23 7 2 2 2" xfId="47234"/>
    <cellStyle name="Normal 2 23 7 2 3" xfId="36171"/>
    <cellStyle name="Normal 2 23 7 3" xfId="13524"/>
    <cellStyle name="Normal 2 23 7 3 2" xfId="24588"/>
    <cellStyle name="Normal 2 23 7 3 2 2" xfId="50837"/>
    <cellStyle name="Normal 2 23 7 3 3" xfId="39774"/>
    <cellStyle name="Normal 2 23 7 4" xfId="17260"/>
    <cellStyle name="Normal 2 23 7 4 2" xfId="43510"/>
    <cellStyle name="Normal 2 23 7 5" xfId="6122"/>
    <cellStyle name="Normal 2 23 7 5 2" xfId="32447"/>
    <cellStyle name="Normal 2 23 7 6" xfId="28459"/>
    <cellStyle name="Normal 2 23 8" xfId="1009"/>
    <cellStyle name="Normal 2 23 8 2" xfId="10035"/>
    <cellStyle name="Normal 2 23 8 2 2" xfId="21099"/>
    <cellStyle name="Normal 2 23 8 2 2 2" xfId="47348"/>
    <cellStyle name="Normal 2 23 8 2 3" xfId="36285"/>
    <cellStyle name="Normal 2 23 8 3" xfId="13638"/>
    <cellStyle name="Normal 2 23 8 3 2" xfId="24702"/>
    <cellStyle name="Normal 2 23 8 3 2 2" xfId="50951"/>
    <cellStyle name="Normal 2 23 8 3 3" xfId="39888"/>
    <cellStyle name="Normal 2 23 8 4" xfId="17374"/>
    <cellStyle name="Normal 2 23 8 4 2" xfId="43624"/>
    <cellStyle name="Normal 2 23 8 5" xfId="6237"/>
    <cellStyle name="Normal 2 23 8 5 2" xfId="32561"/>
    <cellStyle name="Normal 2 23 8 6" xfId="28460"/>
    <cellStyle name="Normal 2 23 9" xfId="1010"/>
    <cellStyle name="Normal 2 23 9 2" xfId="10149"/>
    <cellStyle name="Normal 2 23 9 2 2" xfId="21213"/>
    <cellStyle name="Normal 2 23 9 2 2 2" xfId="47462"/>
    <cellStyle name="Normal 2 23 9 2 3" xfId="36399"/>
    <cellStyle name="Normal 2 23 9 3" xfId="13752"/>
    <cellStyle name="Normal 2 23 9 3 2" xfId="24816"/>
    <cellStyle name="Normal 2 23 9 3 2 2" xfId="51065"/>
    <cellStyle name="Normal 2 23 9 3 3" xfId="40002"/>
    <cellStyle name="Normal 2 23 9 4" xfId="17488"/>
    <cellStyle name="Normal 2 23 9 4 2" xfId="43738"/>
    <cellStyle name="Normal 2 23 9 5" xfId="6352"/>
    <cellStyle name="Normal 2 23 9 5 2" xfId="32675"/>
    <cellStyle name="Normal 2 23 9 6" xfId="28461"/>
    <cellStyle name="Normal 2 24" xfId="93"/>
    <cellStyle name="Normal 2 24 10" xfId="1012"/>
    <cellStyle name="Normal 2 24 10 2" xfId="10266"/>
    <cellStyle name="Normal 2 24 10 2 2" xfId="21330"/>
    <cellStyle name="Normal 2 24 10 2 2 2" xfId="47579"/>
    <cellStyle name="Normal 2 24 10 2 3" xfId="36516"/>
    <cellStyle name="Normal 2 24 10 3" xfId="13869"/>
    <cellStyle name="Normal 2 24 10 3 2" xfId="24933"/>
    <cellStyle name="Normal 2 24 10 3 2 2" xfId="51182"/>
    <cellStyle name="Normal 2 24 10 3 3" xfId="40119"/>
    <cellStyle name="Normal 2 24 10 4" xfId="17605"/>
    <cellStyle name="Normal 2 24 10 4 2" xfId="43855"/>
    <cellStyle name="Normal 2 24 10 5" xfId="6470"/>
    <cellStyle name="Normal 2 24 10 5 2" xfId="32792"/>
    <cellStyle name="Normal 2 24 10 6" xfId="28463"/>
    <cellStyle name="Normal 2 24 11" xfId="1013"/>
    <cellStyle name="Normal 2 24 11 2" xfId="10393"/>
    <cellStyle name="Normal 2 24 11 2 2" xfId="21457"/>
    <cellStyle name="Normal 2 24 11 2 2 2" xfId="47706"/>
    <cellStyle name="Normal 2 24 11 2 3" xfId="36643"/>
    <cellStyle name="Normal 2 24 11 3" xfId="13996"/>
    <cellStyle name="Normal 2 24 11 3 2" xfId="25060"/>
    <cellStyle name="Normal 2 24 11 3 2 2" xfId="51309"/>
    <cellStyle name="Normal 2 24 11 3 3" xfId="40246"/>
    <cellStyle name="Normal 2 24 11 4" xfId="17732"/>
    <cellStyle name="Normal 2 24 11 4 2" xfId="43982"/>
    <cellStyle name="Normal 2 24 11 5" xfId="6598"/>
    <cellStyle name="Normal 2 24 11 5 2" xfId="32919"/>
    <cellStyle name="Normal 2 24 11 6" xfId="28464"/>
    <cellStyle name="Normal 2 24 12" xfId="1014"/>
    <cellStyle name="Normal 2 24 12 2" xfId="10508"/>
    <cellStyle name="Normal 2 24 12 2 2" xfId="21572"/>
    <cellStyle name="Normal 2 24 12 2 2 2" xfId="47821"/>
    <cellStyle name="Normal 2 24 12 2 3" xfId="36758"/>
    <cellStyle name="Normal 2 24 12 3" xfId="14111"/>
    <cellStyle name="Normal 2 24 12 3 2" xfId="25175"/>
    <cellStyle name="Normal 2 24 12 3 2 2" xfId="51424"/>
    <cellStyle name="Normal 2 24 12 3 3" xfId="40361"/>
    <cellStyle name="Normal 2 24 12 4" xfId="17847"/>
    <cellStyle name="Normal 2 24 12 4 2" xfId="44097"/>
    <cellStyle name="Normal 2 24 12 5" xfId="6714"/>
    <cellStyle name="Normal 2 24 12 5 2" xfId="33034"/>
    <cellStyle name="Normal 2 24 12 6" xfId="28465"/>
    <cellStyle name="Normal 2 24 13" xfId="1015"/>
    <cellStyle name="Normal 2 24 13 2" xfId="10681"/>
    <cellStyle name="Normal 2 24 13 2 2" xfId="21745"/>
    <cellStyle name="Normal 2 24 13 2 2 2" xfId="47994"/>
    <cellStyle name="Normal 2 24 13 2 3" xfId="36931"/>
    <cellStyle name="Normal 2 24 13 3" xfId="14284"/>
    <cellStyle name="Normal 2 24 13 3 2" xfId="25348"/>
    <cellStyle name="Normal 2 24 13 3 2 2" xfId="51597"/>
    <cellStyle name="Normal 2 24 13 3 3" xfId="40534"/>
    <cellStyle name="Normal 2 24 13 4" xfId="18020"/>
    <cellStyle name="Normal 2 24 13 4 2" xfId="44270"/>
    <cellStyle name="Normal 2 24 13 5" xfId="6888"/>
    <cellStyle name="Normal 2 24 13 5 2" xfId="33207"/>
    <cellStyle name="Normal 2 24 13 6" xfId="28466"/>
    <cellStyle name="Normal 2 24 14" xfId="1016"/>
    <cellStyle name="Normal 2 24 14 2" xfId="10798"/>
    <cellStyle name="Normal 2 24 14 2 2" xfId="21862"/>
    <cellStyle name="Normal 2 24 14 2 2 2" xfId="48111"/>
    <cellStyle name="Normal 2 24 14 2 3" xfId="37048"/>
    <cellStyle name="Normal 2 24 14 3" xfId="14401"/>
    <cellStyle name="Normal 2 24 14 3 2" xfId="25465"/>
    <cellStyle name="Normal 2 24 14 3 2 2" xfId="51714"/>
    <cellStyle name="Normal 2 24 14 3 3" xfId="40651"/>
    <cellStyle name="Normal 2 24 14 4" xfId="18137"/>
    <cellStyle name="Normal 2 24 14 4 2" xfId="44387"/>
    <cellStyle name="Normal 2 24 14 5" xfId="7006"/>
    <cellStyle name="Normal 2 24 14 5 2" xfId="33324"/>
    <cellStyle name="Normal 2 24 14 6" xfId="28467"/>
    <cellStyle name="Normal 2 24 15" xfId="1017"/>
    <cellStyle name="Normal 2 24 15 2" xfId="10914"/>
    <cellStyle name="Normal 2 24 15 2 2" xfId="21978"/>
    <cellStyle name="Normal 2 24 15 2 2 2" xfId="48227"/>
    <cellStyle name="Normal 2 24 15 2 3" xfId="37164"/>
    <cellStyle name="Normal 2 24 15 3" xfId="14517"/>
    <cellStyle name="Normal 2 24 15 3 2" xfId="25581"/>
    <cellStyle name="Normal 2 24 15 3 2 2" xfId="51830"/>
    <cellStyle name="Normal 2 24 15 3 3" xfId="40767"/>
    <cellStyle name="Normal 2 24 15 4" xfId="18253"/>
    <cellStyle name="Normal 2 24 15 4 2" xfId="44503"/>
    <cellStyle name="Normal 2 24 15 5" xfId="7123"/>
    <cellStyle name="Normal 2 24 15 5 2" xfId="33440"/>
    <cellStyle name="Normal 2 24 15 6" xfId="28468"/>
    <cellStyle name="Normal 2 24 16" xfId="1018"/>
    <cellStyle name="Normal 2 24 16 2" xfId="11032"/>
    <cellStyle name="Normal 2 24 16 2 2" xfId="22096"/>
    <cellStyle name="Normal 2 24 16 2 2 2" xfId="48345"/>
    <cellStyle name="Normal 2 24 16 2 3" xfId="37282"/>
    <cellStyle name="Normal 2 24 16 3" xfId="14635"/>
    <cellStyle name="Normal 2 24 16 3 2" xfId="25699"/>
    <cellStyle name="Normal 2 24 16 3 2 2" xfId="51948"/>
    <cellStyle name="Normal 2 24 16 3 3" xfId="40885"/>
    <cellStyle name="Normal 2 24 16 4" xfId="18371"/>
    <cellStyle name="Normal 2 24 16 4 2" xfId="44621"/>
    <cellStyle name="Normal 2 24 16 5" xfId="7242"/>
    <cellStyle name="Normal 2 24 16 5 2" xfId="33558"/>
    <cellStyle name="Normal 2 24 16 6" xfId="28469"/>
    <cellStyle name="Normal 2 24 17" xfId="1019"/>
    <cellStyle name="Normal 2 24 17 2" xfId="11150"/>
    <cellStyle name="Normal 2 24 17 2 2" xfId="22214"/>
    <cellStyle name="Normal 2 24 17 2 2 2" xfId="48463"/>
    <cellStyle name="Normal 2 24 17 2 3" xfId="37400"/>
    <cellStyle name="Normal 2 24 17 3" xfId="14753"/>
    <cellStyle name="Normal 2 24 17 3 2" xfId="25817"/>
    <cellStyle name="Normal 2 24 17 3 2 2" xfId="52066"/>
    <cellStyle name="Normal 2 24 17 3 3" xfId="41003"/>
    <cellStyle name="Normal 2 24 17 4" xfId="18489"/>
    <cellStyle name="Normal 2 24 17 4 2" xfId="44739"/>
    <cellStyle name="Normal 2 24 17 5" xfId="7361"/>
    <cellStyle name="Normal 2 24 17 5 2" xfId="33676"/>
    <cellStyle name="Normal 2 24 17 6" xfId="28470"/>
    <cellStyle name="Normal 2 24 18" xfId="1020"/>
    <cellStyle name="Normal 2 24 18 2" xfId="11266"/>
    <cellStyle name="Normal 2 24 18 2 2" xfId="22330"/>
    <cellStyle name="Normal 2 24 18 2 2 2" xfId="48579"/>
    <cellStyle name="Normal 2 24 18 2 3" xfId="37516"/>
    <cellStyle name="Normal 2 24 18 3" xfId="14869"/>
    <cellStyle name="Normal 2 24 18 3 2" xfId="25933"/>
    <cellStyle name="Normal 2 24 18 3 2 2" xfId="52182"/>
    <cellStyle name="Normal 2 24 18 3 3" xfId="41119"/>
    <cellStyle name="Normal 2 24 18 4" xfId="18605"/>
    <cellStyle name="Normal 2 24 18 4 2" xfId="44855"/>
    <cellStyle name="Normal 2 24 18 5" xfId="7478"/>
    <cellStyle name="Normal 2 24 18 5 2" xfId="33792"/>
    <cellStyle name="Normal 2 24 18 6" xfId="28471"/>
    <cellStyle name="Normal 2 24 19" xfId="1021"/>
    <cellStyle name="Normal 2 24 19 2" xfId="11383"/>
    <cellStyle name="Normal 2 24 19 2 2" xfId="22447"/>
    <cellStyle name="Normal 2 24 19 2 2 2" xfId="48696"/>
    <cellStyle name="Normal 2 24 19 2 3" xfId="37633"/>
    <cellStyle name="Normal 2 24 19 3" xfId="14986"/>
    <cellStyle name="Normal 2 24 19 3 2" xfId="26050"/>
    <cellStyle name="Normal 2 24 19 3 2 2" xfId="52299"/>
    <cellStyle name="Normal 2 24 19 3 3" xfId="41236"/>
    <cellStyle name="Normal 2 24 19 4" xfId="18722"/>
    <cellStyle name="Normal 2 24 19 4 2" xfId="44972"/>
    <cellStyle name="Normal 2 24 19 5" xfId="7596"/>
    <cellStyle name="Normal 2 24 19 5 2" xfId="33909"/>
    <cellStyle name="Normal 2 24 19 6" xfId="28472"/>
    <cellStyle name="Normal 2 24 2" xfId="94"/>
    <cellStyle name="Normal 2 24 2 10" xfId="1023"/>
    <cellStyle name="Normal 2 24 2 10 2" xfId="10447"/>
    <cellStyle name="Normal 2 24 2 10 2 2" xfId="21511"/>
    <cellStyle name="Normal 2 24 2 10 2 2 2" xfId="47760"/>
    <cellStyle name="Normal 2 24 2 10 2 3" xfId="36697"/>
    <cellStyle name="Normal 2 24 2 10 3" xfId="14050"/>
    <cellStyle name="Normal 2 24 2 10 3 2" xfId="25114"/>
    <cellStyle name="Normal 2 24 2 10 3 2 2" xfId="51363"/>
    <cellStyle name="Normal 2 24 2 10 3 3" xfId="40300"/>
    <cellStyle name="Normal 2 24 2 10 4" xfId="17786"/>
    <cellStyle name="Normal 2 24 2 10 4 2" xfId="44036"/>
    <cellStyle name="Normal 2 24 2 10 5" xfId="6652"/>
    <cellStyle name="Normal 2 24 2 10 5 2" xfId="32973"/>
    <cellStyle name="Normal 2 24 2 10 6" xfId="28474"/>
    <cellStyle name="Normal 2 24 2 11" xfId="1024"/>
    <cellStyle name="Normal 2 24 2 11 2" xfId="10562"/>
    <cellStyle name="Normal 2 24 2 11 2 2" xfId="21626"/>
    <cellStyle name="Normal 2 24 2 11 2 2 2" xfId="47875"/>
    <cellStyle name="Normal 2 24 2 11 2 3" xfId="36812"/>
    <cellStyle name="Normal 2 24 2 11 3" xfId="14165"/>
    <cellStyle name="Normal 2 24 2 11 3 2" xfId="25229"/>
    <cellStyle name="Normal 2 24 2 11 3 2 2" xfId="51478"/>
    <cellStyle name="Normal 2 24 2 11 3 3" xfId="40415"/>
    <cellStyle name="Normal 2 24 2 11 4" xfId="17901"/>
    <cellStyle name="Normal 2 24 2 11 4 2" xfId="44151"/>
    <cellStyle name="Normal 2 24 2 11 5" xfId="6768"/>
    <cellStyle name="Normal 2 24 2 11 5 2" xfId="33088"/>
    <cellStyle name="Normal 2 24 2 11 6" xfId="28475"/>
    <cellStyle name="Normal 2 24 2 12" xfId="1025"/>
    <cellStyle name="Normal 2 24 2 12 2" xfId="10735"/>
    <cellStyle name="Normal 2 24 2 12 2 2" xfId="21799"/>
    <cellStyle name="Normal 2 24 2 12 2 2 2" xfId="48048"/>
    <cellStyle name="Normal 2 24 2 12 2 3" xfId="36985"/>
    <cellStyle name="Normal 2 24 2 12 3" xfId="14338"/>
    <cellStyle name="Normal 2 24 2 12 3 2" xfId="25402"/>
    <cellStyle name="Normal 2 24 2 12 3 2 2" xfId="51651"/>
    <cellStyle name="Normal 2 24 2 12 3 3" xfId="40588"/>
    <cellStyle name="Normal 2 24 2 12 4" xfId="18074"/>
    <cellStyle name="Normal 2 24 2 12 4 2" xfId="44324"/>
    <cellStyle name="Normal 2 24 2 12 5" xfId="6942"/>
    <cellStyle name="Normal 2 24 2 12 5 2" xfId="33261"/>
    <cellStyle name="Normal 2 24 2 12 6" xfId="28476"/>
    <cellStyle name="Normal 2 24 2 13" xfId="1026"/>
    <cellStyle name="Normal 2 24 2 13 2" xfId="10852"/>
    <cellStyle name="Normal 2 24 2 13 2 2" xfId="21916"/>
    <cellStyle name="Normal 2 24 2 13 2 2 2" xfId="48165"/>
    <cellStyle name="Normal 2 24 2 13 2 3" xfId="37102"/>
    <cellStyle name="Normal 2 24 2 13 3" xfId="14455"/>
    <cellStyle name="Normal 2 24 2 13 3 2" xfId="25519"/>
    <cellStyle name="Normal 2 24 2 13 3 2 2" xfId="51768"/>
    <cellStyle name="Normal 2 24 2 13 3 3" xfId="40705"/>
    <cellStyle name="Normal 2 24 2 13 4" xfId="18191"/>
    <cellStyle name="Normal 2 24 2 13 4 2" xfId="44441"/>
    <cellStyle name="Normal 2 24 2 13 5" xfId="7060"/>
    <cellStyle name="Normal 2 24 2 13 5 2" xfId="33378"/>
    <cellStyle name="Normal 2 24 2 13 6" xfId="28477"/>
    <cellStyle name="Normal 2 24 2 14" xfId="1027"/>
    <cellStyle name="Normal 2 24 2 14 2" xfId="10968"/>
    <cellStyle name="Normal 2 24 2 14 2 2" xfId="22032"/>
    <cellStyle name="Normal 2 24 2 14 2 2 2" xfId="48281"/>
    <cellStyle name="Normal 2 24 2 14 2 3" xfId="37218"/>
    <cellStyle name="Normal 2 24 2 14 3" xfId="14571"/>
    <cellStyle name="Normal 2 24 2 14 3 2" xfId="25635"/>
    <cellStyle name="Normal 2 24 2 14 3 2 2" xfId="51884"/>
    <cellStyle name="Normal 2 24 2 14 3 3" xfId="40821"/>
    <cellStyle name="Normal 2 24 2 14 4" xfId="18307"/>
    <cellStyle name="Normal 2 24 2 14 4 2" xfId="44557"/>
    <cellStyle name="Normal 2 24 2 14 5" xfId="7177"/>
    <cellStyle name="Normal 2 24 2 14 5 2" xfId="33494"/>
    <cellStyle name="Normal 2 24 2 14 6" xfId="28478"/>
    <cellStyle name="Normal 2 24 2 15" xfId="1028"/>
    <cellStyle name="Normal 2 24 2 15 2" xfId="11086"/>
    <cellStyle name="Normal 2 24 2 15 2 2" xfId="22150"/>
    <cellStyle name="Normal 2 24 2 15 2 2 2" xfId="48399"/>
    <cellStyle name="Normal 2 24 2 15 2 3" xfId="37336"/>
    <cellStyle name="Normal 2 24 2 15 3" xfId="14689"/>
    <cellStyle name="Normal 2 24 2 15 3 2" xfId="25753"/>
    <cellStyle name="Normal 2 24 2 15 3 2 2" xfId="52002"/>
    <cellStyle name="Normal 2 24 2 15 3 3" xfId="40939"/>
    <cellStyle name="Normal 2 24 2 15 4" xfId="18425"/>
    <cellStyle name="Normal 2 24 2 15 4 2" xfId="44675"/>
    <cellStyle name="Normal 2 24 2 15 5" xfId="7296"/>
    <cellStyle name="Normal 2 24 2 15 5 2" xfId="33612"/>
    <cellStyle name="Normal 2 24 2 15 6" xfId="28479"/>
    <cellStyle name="Normal 2 24 2 16" xfId="1029"/>
    <cellStyle name="Normal 2 24 2 16 2" xfId="11204"/>
    <cellStyle name="Normal 2 24 2 16 2 2" xfId="22268"/>
    <cellStyle name="Normal 2 24 2 16 2 2 2" xfId="48517"/>
    <cellStyle name="Normal 2 24 2 16 2 3" xfId="37454"/>
    <cellStyle name="Normal 2 24 2 16 3" xfId="14807"/>
    <cellStyle name="Normal 2 24 2 16 3 2" xfId="25871"/>
    <cellStyle name="Normal 2 24 2 16 3 2 2" xfId="52120"/>
    <cellStyle name="Normal 2 24 2 16 3 3" xfId="41057"/>
    <cellStyle name="Normal 2 24 2 16 4" xfId="18543"/>
    <cellStyle name="Normal 2 24 2 16 4 2" xfId="44793"/>
    <cellStyle name="Normal 2 24 2 16 5" xfId="7415"/>
    <cellStyle name="Normal 2 24 2 16 5 2" xfId="33730"/>
    <cellStyle name="Normal 2 24 2 16 6" xfId="28480"/>
    <cellStyle name="Normal 2 24 2 17" xfId="1030"/>
    <cellStyle name="Normal 2 24 2 17 2" xfId="11320"/>
    <cellStyle name="Normal 2 24 2 17 2 2" xfId="22384"/>
    <cellStyle name="Normal 2 24 2 17 2 2 2" xfId="48633"/>
    <cellStyle name="Normal 2 24 2 17 2 3" xfId="37570"/>
    <cellStyle name="Normal 2 24 2 17 3" xfId="14923"/>
    <cellStyle name="Normal 2 24 2 17 3 2" xfId="25987"/>
    <cellStyle name="Normal 2 24 2 17 3 2 2" xfId="52236"/>
    <cellStyle name="Normal 2 24 2 17 3 3" xfId="41173"/>
    <cellStyle name="Normal 2 24 2 17 4" xfId="18659"/>
    <cellStyle name="Normal 2 24 2 17 4 2" xfId="44909"/>
    <cellStyle name="Normal 2 24 2 17 5" xfId="7532"/>
    <cellStyle name="Normal 2 24 2 17 5 2" xfId="33846"/>
    <cellStyle name="Normal 2 24 2 17 6" xfId="28481"/>
    <cellStyle name="Normal 2 24 2 18" xfId="1031"/>
    <cellStyle name="Normal 2 24 2 18 2" xfId="11437"/>
    <cellStyle name="Normal 2 24 2 18 2 2" xfId="22501"/>
    <cellStyle name="Normal 2 24 2 18 2 2 2" xfId="48750"/>
    <cellStyle name="Normal 2 24 2 18 2 3" xfId="37687"/>
    <cellStyle name="Normal 2 24 2 18 3" xfId="15040"/>
    <cellStyle name="Normal 2 24 2 18 3 2" xfId="26104"/>
    <cellStyle name="Normal 2 24 2 18 3 2 2" xfId="52353"/>
    <cellStyle name="Normal 2 24 2 18 3 3" xfId="41290"/>
    <cellStyle name="Normal 2 24 2 18 4" xfId="18776"/>
    <cellStyle name="Normal 2 24 2 18 4 2" xfId="45026"/>
    <cellStyle name="Normal 2 24 2 18 5" xfId="7650"/>
    <cellStyle name="Normal 2 24 2 18 5 2" xfId="33963"/>
    <cellStyle name="Normal 2 24 2 18 6" xfId="28482"/>
    <cellStyle name="Normal 2 24 2 19" xfId="1032"/>
    <cellStyle name="Normal 2 24 2 19 2" xfId="11556"/>
    <cellStyle name="Normal 2 24 2 19 2 2" xfId="22620"/>
    <cellStyle name="Normal 2 24 2 19 2 2 2" xfId="48869"/>
    <cellStyle name="Normal 2 24 2 19 2 3" xfId="37806"/>
    <cellStyle name="Normal 2 24 2 19 3" xfId="15159"/>
    <cellStyle name="Normal 2 24 2 19 3 2" xfId="26223"/>
    <cellStyle name="Normal 2 24 2 19 3 2 2" xfId="52472"/>
    <cellStyle name="Normal 2 24 2 19 3 3" xfId="41409"/>
    <cellStyle name="Normal 2 24 2 19 4" xfId="18895"/>
    <cellStyle name="Normal 2 24 2 19 4 2" xfId="45145"/>
    <cellStyle name="Normal 2 24 2 19 5" xfId="7770"/>
    <cellStyle name="Normal 2 24 2 19 5 2" xfId="34082"/>
    <cellStyle name="Normal 2 24 2 19 6" xfId="28483"/>
    <cellStyle name="Normal 2 24 2 2" xfId="95"/>
    <cellStyle name="Normal 2 24 2 2 2" xfId="1034"/>
    <cellStyle name="Normal 2 24 2 2 2 2" xfId="16392"/>
    <cellStyle name="Normal 2 24 2 2 2 2 2" xfId="27456"/>
    <cellStyle name="Normal 2 24 2 2 2 2 2 2" xfId="53705"/>
    <cellStyle name="Normal 2 24 2 2 2 2 3" xfId="42642"/>
    <cellStyle name="Normal 2 24 2 2 2 3" xfId="20128"/>
    <cellStyle name="Normal 2 24 2 2 2 3 2" xfId="46378"/>
    <cellStyle name="Normal 2 24 2 2 2 4" xfId="9055"/>
    <cellStyle name="Normal 2 24 2 2 2 4 2" xfId="35315"/>
    <cellStyle name="Normal 2 24 2 2 2 5" xfId="28485"/>
    <cellStyle name="Normal 2 24 2 2 3" xfId="1033"/>
    <cellStyle name="Normal 2 24 2 2 3 2" xfId="20550"/>
    <cellStyle name="Normal 2 24 2 2 3 2 2" xfId="46799"/>
    <cellStyle name="Normal 2 24 2 2 3 3" xfId="9486"/>
    <cellStyle name="Normal 2 24 2 2 3 3 2" xfId="35736"/>
    <cellStyle name="Normal 2 24 2 2 3 4" xfId="28484"/>
    <cellStyle name="Normal 2 24 2 2 4" xfId="13089"/>
    <cellStyle name="Normal 2 24 2 2 4 2" xfId="24153"/>
    <cellStyle name="Normal 2 24 2 2 4 2 2" xfId="50402"/>
    <cellStyle name="Normal 2 24 2 2 4 3" xfId="39339"/>
    <cellStyle name="Normal 2 24 2 2 5" xfId="16825"/>
    <cellStyle name="Normal 2 24 2 2 5 2" xfId="43075"/>
    <cellStyle name="Normal 2 24 2 2 6" xfId="5683"/>
    <cellStyle name="Normal 2 24 2 2 6 2" xfId="32012"/>
    <cellStyle name="Normal 2 24 2 2 7" xfId="27599"/>
    <cellStyle name="Normal 2 24 2 20" xfId="1035"/>
    <cellStyle name="Normal 2 24 2 20 2" xfId="11670"/>
    <cellStyle name="Normal 2 24 2 20 2 2" xfId="22734"/>
    <cellStyle name="Normal 2 24 2 20 2 2 2" xfId="48983"/>
    <cellStyle name="Normal 2 24 2 20 2 3" xfId="37920"/>
    <cellStyle name="Normal 2 24 2 20 3" xfId="15273"/>
    <cellStyle name="Normal 2 24 2 20 3 2" xfId="26337"/>
    <cellStyle name="Normal 2 24 2 20 3 2 2" xfId="52586"/>
    <cellStyle name="Normal 2 24 2 20 3 3" xfId="41523"/>
    <cellStyle name="Normal 2 24 2 20 4" xfId="19009"/>
    <cellStyle name="Normal 2 24 2 20 4 2" xfId="45259"/>
    <cellStyle name="Normal 2 24 2 20 5" xfId="7885"/>
    <cellStyle name="Normal 2 24 2 20 5 2" xfId="34196"/>
    <cellStyle name="Normal 2 24 2 20 6" xfId="28486"/>
    <cellStyle name="Normal 2 24 2 21" xfId="1036"/>
    <cellStyle name="Normal 2 24 2 21 2" xfId="11784"/>
    <cellStyle name="Normal 2 24 2 21 2 2" xfId="22848"/>
    <cellStyle name="Normal 2 24 2 21 2 2 2" xfId="49097"/>
    <cellStyle name="Normal 2 24 2 21 2 3" xfId="38034"/>
    <cellStyle name="Normal 2 24 2 21 3" xfId="15387"/>
    <cellStyle name="Normal 2 24 2 21 3 2" xfId="26451"/>
    <cellStyle name="Normal 2 24 2 21 3 2 2" xfId="52700"/>
    <cellStyle name="Normal 2 24 2 21 3 3" xfId="41637"/>
    <cellStyle name="Normal 2 24 2 21 4" xfId="19123"/>
    <cellStyle name="Normal 2 24 2 21 4 2" xfId="45373"/>
    <cellStyle name="Normal 2 24 2 21 5" xfId="8000"/>
    <cellStyle name="Normal 2 24 2 21 5 2" xfId="34310"/>
    <cellStyle name="Normal 2 24 2 21 6" xfId="28487"/>
    <cellStyle name="Normal 2 24 2 22" xfId="1037"/>
    <cellStyle name="Normal 2 24 2 22 2" xfId="11898"/>
    <cellStyle name="Normal 2 24 2 22 2 2" xfId="22962"/>
    <cellStyle name="Normal 2 24 2 22 2 2 2" xfId="49211"/>
    <cellStyle name="Normal 2 24 2 22 2 3" xfId="38148"/>
    <cellStyle name="Normal 2 24 2 22 3" xfId="15501"/>
    <cellStyle name="Normal 2 24 2 22 3 2" xfId="26565"/>
    <cellStyle name="Normal 2 24 2 22 3 2 2" xfId="52814"/>
    <cellStyle name="Normal 2 24 2 22 3 3" xfId="41751"/>
    <cellStyle name="Normal 2 24 2 22 4" xfId="19237"/>
    <cellStyle name="Normal 2 24 2 22 4 2" xfId="45487"/>
    <cellStyle name="Normal 2 24 2 22 5" xfId="8115"/>
    <cellStyle name="Normal 2 24 2 22 5 2" xfId="34424"/>
    <cellStyle name="Normal 2 24 2 22 6" xfId="28488"/>
    <cellStyle name="Normal 2 24 2 23" xfId="1038"/>
    <cellStyle name="Normal 2 24 2 23 2" xfId="12012"/>
    <cellStyle name="Normal 2 24 2 23 2 2" xfId="23076"/>
    <cellStyle name="Normal 2 24 2 23 2 2 2" xfId="49325"/>
    <cellStyle name="Normal 2 24 2 23 2 3" xfId="38262"/>
    <cellStyle name="Normal 2 24 2 23 3" xfId="15615"/>
    <cellStyle name="Normal 2 24 2 23 3 2" xfId="26679"/>
    <cellStyle name="Normal 2 24 2 23 3 2 2" xfId="52928"/>
    <cellStyle name="Normal 2 24 2 23 3 3" xfId="41865"/>
    <cellStyle name="Normal 2 24 2 23 4" xfId="19351"/>
    <cellStyle name="Normal 2 24 2 23 4 2" xfId="45601"/>
    <cellStyle name="Normal 2 24 2 23 5" xfId="8230"/>
    <cellStyle name="Normal 2 24 2 23 5 2" xfId="34538"/>
    <cellStyle name="Normal 2 24 2 23 6" xfId="28489"/>
    <cellStyle name="Normal 2 24 2 24" xfId="1039"/>
    <cellStyle name="Normal 2 24 2 24 2" xfId="12126"/>
    <cellStyle name="Normal 2 24 2 24 2 2" xfId="23190"/>
    <cellStyle name="Normal 2 24 2 24 2 2 2" xfId="49439"/>
    <cellStyle name="Normal 2 24 2 24 2 3" xfId="38376"/>
    <cellStyle name="Normal 2 24 2 24 3" xfId="15729"/>
    <cellStyle name="Normal 2 24 2 24 3 2" xfId="26793"/>
    <cellStyle name="Normal 2 24 2 24 3 2 2" xfId="53042"/>
    <cellStyle name="Normal 2 24 2 24 3 3" xfId="41979"/>
    <cellStyle name="Normal 2 24 2 24 4" xfId="19465"/>
    <cellStyle name="Normal 2 24 2 24 4 2" xfId="45715"/>
    <cellStyle name="Normal 2 24 2 24 5" xfId="8345"/>
    <cellStyle name="Normal 2 24 2 24 5 2" xfId="34652"/>
    <cellStyle name="Normal 2 24 2 24 6" xfId="28490"/>
    <cellStyle name="Normal 2 24 2 25" xfId="1040"/>
    <cellStyle name="Normal 2 24 2 25 2" xfId="12243"/>
    <cellStyle name="Normal 2 24 2 25 2 2" xfId="23307"/>
    <cellStyle name="Normal 2 24 2 25 2 2 2" xfId="49556"/>
    <cellStyle name="Normal 2 24 2 25 2 3" xfId="38493"/>
    <cellStyle name="Normal 2 24 2 25 3" xfId="15846"/>
    <cellStyle name="Normal 2 24 2 25 3 2" xfId="26910"/>
    <cellStyle name="Normal 2 24 2 25 3 2 2" xfId="53159"/>
    <cellStyle name="Normal 2 24 2 25 3 3" xfId="42096"/>
    <cellStyle name="Normal 2 24 2 25 4" xfId="19582"/>
    <cellStyle name="Normal 2 24 2 25 4 2" xfId="45832"/>
    <cellStyle name="Normal 2 24 2 25 5" xfId="8463"/>
    <cellStyle name="Normal 2 24 2 25 5 2" xfId="34769"/>
    <cellStyle name="Normal 2 24 2 25 6" xfId="28491"/>
    <cellStyle name="Normal 2 24 2 26" xfId="1041"/>
    <cellStyle name="Normal 2 24 2 26 2" xfId="12362"/>
    <cellStyle name="Normal 2 24 2 26 2 2" xfId="23426"/>
    <cellStyle name="Normal 2 24 2 26 2 2 2" xfId="49675"/>
    <cellStyle name="Normal 2 24 2 26 2 3" xfId="38612"/>
    <cellStyle name="Normal 2 24 2 26 3" xfId="15965"/>
    <cellStyle name="Normal 2 24 2 26 3 2" xfId="27029"/>
    <cellStyle name="Normal 2 24 2 26 3 2 2" xfId="53278"/>
    <cellStyle name="Normal 2 24 2 26 3 3" xfId="42215"/>
    <cellStyle name="Normal 2 24 2 26 4" xfId="19701"/>
    <cellStyle name="Normal 2 24 2 26 4 2" xfId="45951"/>
    <cellStyle name="Normal 2 24 2 26 5" xfId="8583"/>
    <cellStyle name="Normal 2 24 2 26 5 2" xfId="34888"/>
    <cellStyle name="Normal 2 24 2 26 6" xfId="28492"/>
    <cellStyle name="Normal 2 24 2 27" xfId="1042"/>
    <cellStyle name="Normal 2 24 2 27 2" xfId="12493"/>
    <cellStyle name="Normal 2 24 2 27 2 2" xfId="23557"/>
    <cellStyle name="Normal 2 24 2 27 2 2 2" xfId="49806"/>
    <cellStyle name="Normal 2 24 2 27 2 3" xfId="38743"/>
    <cellStyle name="Normal 2 24 2 27 3" xfId="16096"/>
    <cellStyle name="Normal 2 24 2 27 3 2" xfId="27160"/>
    <cellStyle name="Normal 2 24 2 27 3 2 2" xfId="53409"/>
    <cellStyle name="Normal 2 24 2 27 3 3" xfId="42346"/>
    <cellStyle name="Normal 2 24 2 27 4" xfId="19832"/>
    <cellStyle name="Normal 2 24 2 27 4 2" xfId="46082"/>
    <cellStyle name="Normal 2 24 2 27 5" xfId="8715"/>
    <cellStyle name="Normal 2 24 2 27 5 2" xfId="35019"/>
    <cellStyle name="Normal 2 24 2 27 6" xfId="28493"/>
    <cellStyle name="Normal 2 24 2 28" xfId="1043"/>
    <cellStyle name="Normal 2 24 2 28 2" xfId="12608"/>
    <cellStyle name="Normal 2 24 2 28 2 2" xfId="23672"/>
    <cellStyle name="Normal 2 24 2 28 2 2 2" xfId="49921"/>
    <cellStyle name="Normal 2 24 2 28 2 3" xfId="38858"/>
    <cellStyle name="Normal 2 24 2 28 3" xfId="16211"/>
    <cellStyle name="Normal 2 24 2 28 3 2" xfId="27275"/>
    <cellStyle name="Normal 2 24 2 28 3 2 2" xfId="53524"/>
    <cellStyle name="Normal 2 24 2 28 3 3" xfId="42461"/>
    <cellStyle name="Normal 2 24 2 28 4" xfId="19947"/>
    <cellStyle name="Normal 2 24 2 28 4 2" xfId="46197"/>
    <cellStyle name="Normal 2 24 2 28 5" xfId="8831"/>
    <cellStyle name="Normal 2 24 2 28 5 2" xfId="35134"/>
    <cellStyle name="Normal 2 24 2 28 6" xfId="28494"/>
    <cellStyle name="Normal 2 24 2 29" xfId="1044"/>
    <cellStyle name="Normal 2 24 2 29 2" xfId="12722"/>
    <cellStyle name="Normal 2 24 2 29 2 2" xfId="23786"/>
    <cellStyle name="Normal 2 24 2 29 2 2 2" xfId="50035"/>
    <cellStyle name="Normal 2 24 2 29 2 3" xfId="38972"/>
    <cellStyle name="Normal 2 24 2 29 3" xfId="16325"/>
    <cellStyle name="Normal 2 24 2 29 3 2" xfId="27389"/>
    <cellStyle name="Normal 2 24 2 29 3 2 2" xfId="53638"/>
    <cellStyle name="Normal 2 24 2 29 3 3" xfId="42575"/>
    <cellStyle name="Normal 2 24 2 29 4" xfId="20061"/>
    <cellStyle name="Normal 2 24 2 29 4 2" xfId="46311"/>
    <cellStyle name="Normal 2 24 2 29 5" xfId="8946"/>
    <cellStyle name="Normal 2 24 2 29 5 2" xfId="35248"/>
    <cellStyle name="Normal 2 24 2 29 6" xfId="28495"/>
    <cellStyle name="Normal 2 24 2 3" xfId="1045"/>
    <cellStyle name="Normal 2 24 2 3 2" xfId="9632"/>
    <cellStyle name="Normal 2 24 2 3 2 2" xfId="20696"/>
    <cellStyle name="Normal 2 24 2 3 2 2 2" xfId="46945"/>
    <cellStyle name="Normal 2 24 2 3 2 3" xfId="35882"/>
    <cellStyle name="Normal 2 24 2 3 3" xfId="13235"/>
    <cellStyle name="Normal 2 24 2 3 3 2" xfId="24299"/>
    <cellStyle name="Normal 2 24 2 3 3 2 2" xfId="50548"/>
    <cellStyle name="Normal 2 24 2 3 3 3" xfId="39485"/>
    <cellStyle name="Normal 2 24 2 3 4" xfId="16971"/>
    <cellStyle name="Normal 2 24 2 3 4 2" xfId="43221"/>
    <cellStyle name="Normal 2 24 2 3 5" xfId="5830"/>
    <cellStyle name="Normal 2 24 2 3 5 2" xfId="32158"/>
    <cellStyle name="Normal 2 24 2 3 6" xfId="28496"/>
    <cellStyle name="Normal 2 24 2 30" xfId="1046"/>
    <cellStyle name="Normal 2 24 2 30 2" xfId="9360"/>
    <cellStyle name="Normal 2 24 2 30 2 2" xfId="20424"/>
    <cellStyle name="Normal 2 24 2 30 2 2 2" xfId="46673"/>
    <cellStyle name="Normal 2 24 2 30 2 3" xfId="35610"/>
    <cellStyle name="Normal 2 24 2 30 3" xfId="12963"/>
    <cellStyle name="Normal 2 24 2 30 3 2" xfId="24027"/>
    <cellStyle name="Normal 2 24 2 30 3 2 2" xfId="50276"/>
    <cellStyle name="Normal 2 24 2 30 3 3" xfId="39213"/>
    <cellStyle name="Normal 2 24 2 30 4" xfId="16699"/>
    <cellStyle name="Normal 2 24 2 30 4 2" xfId="42949"/>
    <cellStyle name="Normal 2 24 2 30 5" xfId="5555"/>
    <cellStyle name="Normal 2 24 2 30 5 2" xfId="31886"/>
    <cellStyle name="Normal 2 24 2 30 6" xfId="28497"/>
    <cellStyle name="Normal 2 24 2 31" xfId="1047"/>
    <cellStyle name="Normal 2 24 2 31 2" xfId="20304"/>
    <cellStyle name="Normal 2 24 2 31 2 2" xfId="46553"/>
    <cellStyle name="Normal 2 24 2 31 3" xfId="9240"/>
    <cellStyle name="Normal 2 24 2 31 3 2" xfId="35490"/>
    <cellStyle name="Normal 2 24 2 31 4" xfId="28498"/>
    <cellStyle name="Normal 2 24 2 32" xfId="1048"/>
    <cellStyle name="Normal 2 24 2 32 2" xfId="23907"/>
    <cellStyle name="Normal 2 24 2 32 2 2" xfId="50156"/>
    <cellStyle name="Normal 2 24 2 32 3" xfId="12843"/>
    <cellStyle name="Normal 2 24 2 32 3 2" xfId="39093"/>
    <cellStyle name="Normal 2 24 2 32 4" xfId="28499"/>
    <cellStyle name="Normal 2 24 2 33" xfId="1049"/>
    <cellStyle name="Normal 2 24 2 33 2" xfId="16579"/>
    <cellStyle name="Normal 2 24 2 33 2 2" xfId="42829"/>
    <cellStyle name="Normal 2 24 2 33 3" xfId="28500"/>
    <cellStyle name="Normal 2 24 2 34" xfId="1050"/>
    <cellStyle name="Normal 2 24 2 34 2" xfId="28501"/>
    <cellStyle name="Normal 2 24 2 35" xfId="1051"/>
    <cellStyle name="Normal 2 24 2 35 2" xfId="28502"/>
    <cellStyle name="Normal 2 24 2 36" xfId="1052"/>
    <cellStyle name="Normal 2 24 2 36 2" xfId="28503"/>
    <cellStyle name="Normal 2 24 2 37" xfId="1053"/>
    <cellStyle name="Normal 2 24 2 37 2" xfId="28504"/>
    <cellStyle name="Normal 2 24 2 38" xfId="1054"/>
    <cellStyle name="Normal 2 24 2 38 2" xfId="28505"/>
    <cellStyle name="Normal 2 24 2 39" xfId="1055"/>
    <cellStyle name="Normal 2 24 2 39 2" xfId="28506"/>
    <cellStyle name="Normal 2 24 2 4" xfId="1056"/>
    <cellStyle name="Normal 2 24 2 4 2" xfId="9748"/>
    <cellStyle name="Normal 2 24 2 4 2 2" xfId="20812"/>
    <cellStyle name="Normal 2 24 2 4 2 2 2" xfId="47061"/>
    <cellStyle name="Normal 2 24 2 4 2 3" xfId="35998"/>
    <cellStyle name="Normal 2 24 2 4 3" xfId="13351"/>
    <cellStyle name="Normal 2 24 2 4 3 2" xfId="24415"/>
    <cellStyle name="Normal 2 24 2 4 3 2 2" xfId="50664"/>
    <cellStyle name="Normal 2 24 2 4 3 3" xfId="39601"/>
    <cellStyle name="Normal 2 24 2 4 4" xfId="17087"/>
    <cellStyle name="Normal 2 24 2 4 4 2" xfId="43337"/>
    <cellStyle name="Normal 2 24 2 4 5" xfId="5947"/>
    <cellStyle name="Normal 2 24 2 4 5 2" xfId="32274"/>
    <cellStyle name="Normal 2 24 2 4 6" xfId="28507"/>
    <cellStyle name="Normal 2 24 2 40" xfId="1057"/>
    <cellStyle name="Normal 2 24 2 40 2" xfId="28508"/>
    <cellStyle name="Normal 2 24 2 41" xfId="1022"/>
    <cellStyle name="Normal 2 24 2 41 2" xfId="28473"/>
    <cellStyle name="Normal 2 24 2 42" xfId="5434"/>
    <cellStyle name="Normal 2 24 2 42 2" xfId="31766"/>
    <cellStyle name="Normal 2 24 2 43" xfId="27598"/>
    <cellStyle name="Normal 2 24 2 5" xfId="1058"/>
    <cellStyle name="Normal 2 24 2 5 2" xfId="9863"/>
    <cellStyle name="Normal 2 24 2 5 2 2" xfId="20927"/>
    <cellStyle name="Normal 2 24 2 5 2 2 2" xfId="47176"/>
    <cellStyle name="Normal 2 24 2 5 2 3" xfId="36113"/>
    <cellStyle name="Normal 2 24 2 5 3" xfId="13466"/>
    <cellStyle name="Normal 2 24 2 5 3 2" xfId="24530"/>
    <cellStyle name="Normal 2 24 2 5 3 2 2" xfId="50779"/>
    <cellStyle name="Normal 2 24 2 5 3 3" xfId="39716"/>
    <cellStyle name="Normal 2 24 2 5 4" xfId="17202"/>
    <cellStyle name="Normal 2 24 2 5 4 2" xfId="43452"/>
    <cellStyle name="Normal 2 24 2 5 5" xfId="6063"/>
    <cellStyle name="Normal 2 24 2 5 5 2" xfId="32389"/>
    <cellStyle name="Normal 2 24 2 5 6" xfId="28509"/>
    <cellStyle name="Normal 2 24 2 6" xfId="1059"/>
    <cellStyle name="Normal 2 24 2 6 2" xfId="9978"/>
    <cellStyle name="Normal 2 24 2 6 2 2" xfId="21042"/>
    <cellStyle name="Normal 2 24 2 6 2 2 2" xfId="47291"/>
    <cellStyle name="Normal 2 24 2 6 2 3" xfId="36228"/>
    <cellStyle name="Normal 2 24 2 6 3" xfId="13581"/>
    <cellStyle name="Normal 2 24 2 6 3 2" xfId="24645"/>
    <cellStyle name="Normal 2 24 2 6 3 2 2" xfId="50894"/>
    <cellStyle name="Normal 2 24 2 6 3 3" xfId="39831"/>
    <cellStyle name="Normal 2 24 2 6 4" xfId="17317"/>
    <cellStyle name="Normal 2 24 2 6 4 2" xfId="43567"/>
    <cellStyle name="Normal 2 24 2 6 5" xfId="6179"/>
    <cellStyle name="Normal 2 24 2 6 5 2" xfId="32504"/>
    <cellStyle name="Normal 2 24 2 6 6" xfId="28510"/>
    <cellStyle name="Normal 2 24 2 7" xfId="1060"/>
    <cellStyle name="Normal 2 24 2 7 2" xfId="10092"/>
    <cellStyle name="Normal 2 24 2 7 2 2" xfId="21156"/>
    <cellStyle name="Normal 2 24 2 7 2 2 2" xfId="47405"/>
    <cellStyle name="Normal 2 24 2 7 2 3" xfId="36342"/>
    <cellStyle name="Normal 2 24 2 7 3" xfId="13695"/>
    <cellStyle name="Normal 2 24 2 7 3 2" xfId="24759"/>
    <cellStyle name="Normal 2 24 2 7 3 2 2" xfId="51008"/>
    <cellStyle name="Normal 2 24 2 7 3 3" xfId="39945"/>
    <cellStyle name="Normal 2 24 2 7 4" xfId="17431"/>
    <cellStyle name="Normal 2 24 2 7 4 2" xfId="43681"/>
    <cellStyle name="Normal 2 24 2 7 5" xfId="6294"/>
    <cellStyle name="Normal 2 24 2 7 5 2" xfId="32618"/>
    <cellStyle name="Normal 2 24 2 7 6" xfId="28511"/>
    <cellStyle name="Normal 2 24 2 8" xfId="1061"/>
    <cellStyle name="Normal 2 24 2 8 2" xfId="10206"/>
    <cellStyle name="Normal 2 24 2 8 2 2" xfId="21270"/>
    <cellStyle name="Normal 2 24 2 8 2 2 2" xfId="47519"/>
    <cellStyle name="Normal 2 24 2 8 2 3" xfId="36456"/>
    <cellStyle name="Normal 2 24 2 8 3" xfId="13809"/>
    <cellStyle name="Normal 2 24 2 8 3 2" xfId="24873"/>
    <cellStyle name="Normal 2 24 2 8 3 2 2" xfId="51122"/>
    <cellStyle name="Normal 2 24 2 8 3 3" xfId="40059"/>
    <cellStyle name="Normal 2 24 2 8 4" xfId="17545"/>
    <cellStyle name="Normal 2 24 2 8 4 2" xfId="43795"/>
    <cellStyle name="Normal 2 24 2 8 5" xfId="6409"/>
    <cellStyle name="Normal 2 24 2 8 5 2" xfId="32732"/>
    <cellStyle name="Normal 2 24 2 8 6" xfId="28512"/>
    <cellStyle name="Normal 2 24 2 9" xfId="1062"/>
    <cellStyle name="Normal 2 24 2 9 2" xfId="10320"/>
    <cellStyle name="Normal 2 24 2 9 2 2" xfId="21384"/>
    <cellStyle name="Normal 2 24 2 9 2 2 2" xfId="47633"/>
    <cellStyle name="Normal 2 24 2 9 2 3" xfId="36570"/>
    <cellStyle name="Normal 2 24 2 9 3" xfId="13923"/>
    <cellStyle name="Normal 2 24 2 9 3 2" xfId="24987"/>
    <cellStyle name="Normal 2 24 2 9 3 2 2" xfId="51236"/>
    <cellStyle name="Normal 2 24 2 9 3 3" xfId="40173"/>
    <cellStyle name="Normal 2 24 2 9 4" xfId="17659"/>
    <cellStyle name="Normal 2 24 2 9 4 2" xfId="43909"/>
    <cellStyle name="Normal 2 24 2 9 5" xfId="6524"/>
    <cellStyle name="Normal 2 24 2 9 5 2" xfId="32846"/>
    <cellStyle name="Normal 2 24 2 9 6" xfId="28513"/>
    <cellStyle name="Normal 2 24 20" xfId="1063"/>
    <cellStyle name="Normal 2 24 20 2" xfId="11502"/>
    <cellStyle name="Normal 2 24 20 2 2" xfId="22566"/>
    <cellStyle name="Normal 2 24 20 2 2 2" xfId="48815"/>
    <cellStyle name="Normal 2 24 20 2 3" xfId="37752"/>
    <cellStyle name="Normal 2 24 20 3" xfId="15105"/>
    <cellStyle name="Normal 2 24 20 3 2" xfId="26169"/>
    <cellStyle name="Normal 2 24 20 3 2 2" xfId="52418"/>
    <cellStyle name="Normal 2 24 20 3 3" xfId="41355"/>
    <cellStyle name="Normal 2 24 20 4" xfId="18841"/>
    <cellStyle name="Normal 2 24 20 4 2" xfId="45091"/>
    <cellStyle name="Normal 2 24 20 5" xfId="7716"/>
    <cellStyle name="Normal 2 24 20 5 2" xfId="34028"/>
    <cellStyle name="Normal 2 24 20 6" xfId="28514"/>
    <cellStyle name="Normal 2 24 21" xfId="1064"/>
    <cellStyle name="Normal 2 24 21 2" xfId="11616"/>
    <cellStyle name="Normal 2 24 21 2 2" xfId="22680"/>
    <cellStyle name="Normal 2 24 21 2 2 2" xfId="48929"/>
    <cellStyle name="Normal 2 24 21 2 3" xfId="37866"/>
    <cellStyle name="Normal 2 24 21 3" xfId="15219"/>
    <cellStyle name="Normal 2 24 21 3 2" xfId="26283"/>
    <cellStyle name="Normal 2 24 21 3 2 2" xfId="52532"/>
    <cellStyle name="Normal 2 24 21 3 3" xfId="41469"/>
    <cellStyle name="Normal 2 24 21 4" xfId="18955"/>
    <cellStyle name="Normal 2 24 21 4 2" xfId="45205"/>
    <cellStyle name="Normal 2 24 21 5" xfId="7831"/>
    <cellStyle name="Normal 2 24 21 5 2" xfId="34142"/>
    <cellStyle name="Normal 2 24 21 6" xfId="28515"/>
    <cellStyle name="Normal 2 24 22" xfId="1065"/>
    <cellStyle name="Normal 2 24 22 2" xfId="11730"/>
    <cellStyle name="Normal 2 24 22 2 2" xfId="22794"/>
    <cellStyle name="Normal 2 24 22 2 2 2" xfId="49043"/>
    <cellStyle name="Normal 2 24 22 2 3" xfId="37980"/>
    <cellStyle name="Normal 2 24 22 3" xfId="15333"/>
    <cellStyle name="Normal 2 24 22 3 2" xfId="26397"/>
    <cellStyle name="Normal 2 24 22 3 2 2" xfId="52646"/>
    <cellStyle name="Normal 2 24 22 3 3" xfId="41583"/>
    <cellStyle name="Normal 2 24 22 4" xfId="19069"/>
    <cellStyle name="Normal 2 24 22 4 2" xfId="45319"/>
    <cellStyle name="Normal 2 24 22 5" xfId="7946"/>
    <cellStyle name="Normal 2 24 22 5 2" xfId="34256"/>
    <cellStyle name="Normal 2 24 22 6" xfId="28516"/>
    <cellStyle name="Normal 2 24 23" xfId="1066"/>
    <cellStyle name="Normal 2 24 23 2" xfId="11844"/>
    <cellStyle name="Normal 2 24 23 2 2" xfId="22908"/>
    <cellStyle name="Normal 2 24 23 2 2 2" xfId="49157"/>
    <cellStyle name="Normal 2 24 23 2 3" xfId="38094"/>
    <cellStyle name="Normal 2 24 23 3" xfId="15447"/>
    <cellStyle name="Normal 2 24 23 3 2" xfId="26511"/>
    <cellStyle name="Normal 2 24 23 3 2 2" xfId="52760"/>
    <cellStyle name="Normal 2 24 23 3 3" xfId="41697"/>
    <cellStyle name="Normal 2 24 23 4" xfId="19183"/>
    <cellStyle name="Normal 2 24 23 4 2" xfId="45433"/>
    <cellStyle name="Normal 2 24 23 5" xfId="8061"/>
    <cellStyle name="Normal 2 24 23 5 2" xfId="34370"/>
    <cellStyle name="Normal 2 24 23 6" xfId="28517"/>
    <cellStyle name="Normal 2 24 24" xfId="1067"/>
    <cellStyle name="Normal 2 24 24 2" xfId="11958"/>
    <cellStyle name="Normal 2 24 24 2 2" xfId="23022"/>
    <cellStyle name="Normal 2 24 24 2 2 2" xfId="49271"/>
    <cellStyle name="Normal 2 24 24 2 3" xfId="38208"/>
    <cellStyle name="Normal 2 24 24 3" xfId="15561"/>
    <cellStyle name="Normal 2 24 24 3 2" xfId="26625"/>
    <cellStyle name="Normal 2 24 24 3 2 2" xfId="52874"/>
    <cellStyle name="Normal 2 24 24 3 3" xfId="41811"/>
    <cellStyle name="Normal 2 24 24 4" xfId="19297"/>
    <cellStyle name="Normal 2 24 24 4 2" xfId="45547"/>
    <cellStyle name="Normal 2 24 24 5" xfId="8176"/>
    <cellStyle name="Normal 2 24 24 5 2" xfId="34484"/>
    <cellStyle name="Normal 2 24 24 6" xfId="28518"/>
    <cellStyle name="Normal 2 24 25" xfId="1068"/>
    <cellStyle name="Normal 2 24 25 2" xfId="12072"/>
    <cellStyle name="Normal 2 24 25 2 2" xfId="23136"/>
    <cellStyle name="Normal 2 24 25 2 2 2" xfId="49385"/>
    <cellStyle name="Normal 2 24 25 2 3" xfId="38322"/>
    <cellStyle name="Normal 2 24 25 3" xfId="15675"/>
    <cellStyle name="Normal 2 24 25 3 2" xfId="26739"/>
    <cellStyle name="Normal 2 24 25 3 2 2" xfId="52988"/>
    <cellStyle name="Normal 2 24 25 3 3" xfId="41925"/>
    <cellStyle name="Normal 2 24 25 4" xfId="19411"/>
    <cellStyle name="Normal 2 24 25 4 2" xfId="45661"/>
    <cellStyle name="Normal 2 24 25 5" xfId="8291"/>
    <cellStyle name="Normal 2 24 25 5 2" xfId="34598"/>
    <cellStyle name="Normal 2 24 25 6" xfId="28519"/>
    <cellStyle name="Normal 2 24 26" xfId="1069"/>
    <cellStyle name="Normal 2 24 26 2" xfId="12189"/>
    <cellStyle name="Normal 2 24 26 2 2" xfId="23253"/>
    <cellStyle name="Normal 2 24 26 2 2 2" xfId="49502"/>
    <cellStyle name="Normal 2 24 26 2 3" xfId="38439"/>
    <cellStyle name="Normal 2 24 26 3" xfId="15792"/>
    <cellStyle name="Normal 2 24 26 3 2" xfId="26856"/>
    <cellStyle name="Normal 2 24 26 3 2 2" xfId="53105"/>
    <cellStyle name="Normal 2 24 26 3 3" xfId="42042"/>
    <cellStyle name="Normal 2 24 26 4" xfId="19528"/>
    <cellStyle name="Normal 2 24 26 4 2" xfId="45778"/>
    <cellStyle name="Normal 2 24 26 5" xfId="8409"/>
    <cellStyle name="Normal 2 24 26 5 2" xfId="34715"/>
    <cellStyle name="Normal 2 24 26 6" xfId="28520"/>
    <cellStyle name="Normal 2 24 27" xfId="1070"/>
    <cellStyle name="Normal 2 24 27 2" xfId="12308"/>
    <cellStyle name="Normal 2 24 27 2 2" xfId="23372"/>
    <cellStyle name="Normal 2 24 27 2 2 2" xfId="49621"/>
    <cellStyle name="Normal 2 24 27 2 3" xfId="38558"/>
    <cellStyle name="Normal 2 24 27 3" xfId="15911"/>
    <cellStyle name="Normal 2 24 27 3 2" xfId="26975"/>
    <cellStyle name="Normal 2 24 27 3 2 2" xfId="53224"/>
    <cellStyle name="Normal 2 24 27 3 3" xfId="42161"/>
    <cellStyle name="Normal 2 24 27 4" xfId="19647"/>
    <cellStyle name="Normal 2 24 27 4 2" xfId="45897"/>
    <cellStyle name="Normal 2 24 27 5" xfId="8529"/>
    <cellStyle name="Normal 2 24 27 5 2" xfId="34834"/>
    <cellStyle name="Normal 2 24 27 6" xfId="28521"/>
    <cellStyle name="Normal 2 24 28" xfId="1071"/>
    <cellStyle name="Normal 2 24 28 2" xfId="12439"/>
    <cellStyle name="Normal 2 24 28 2 2" xfId="23503"/>
    <cellStyle name="Normal 2 24 28 2 2 2" xfId="49752"/>
    <cellStyle name="Normal 2 24 28 2 3" xfId="38689"/>
    <cellStyle name="Normal 2 24 28 3" xfId="16042"/>
    <cellStyle name="Normal 2 24 28 3 2" xfId="27106"/>
    <cellStyle name="Normal 2 24 28 3 2 2" xfId="53355"/>
    <cellStyle name="Normal 2 24 28 3 3" xfId="42292"/>
    <cellStyle name="Normal 2 24 28 4" xfId="19778"/>
    <cellStyle name="Normal 2 24 28 4 2" xfId="46028"/>
    <cellStyle name="Normal 2 24 28 5" xfId="8661"/>
    <cellStyle name="Normal 2 24 28 5 2" xfId="34965"/>
    <cellStyle name="Normal 2 24 28 6" xfId="28522"/>
    <cellStyle name="Normal 2 24 29" xfId="1072"/>
    <cellStyle name="Normal 2 24 29 2" xfId="12554"/>
    <cellStyle name="Normal 2 24 29 2 2" xfId="23618"/>
    <cellStyle name="Normal 2 24 29 2 2 2" xfId="49867"/>
    <cellStyle name="Normal 2 24 29 2 3" xfId="38804"/>
    <cellStyle name="Normal 2 24 29 3" xfId="16157"/>
    <cellStyle name="Normal 2 24 29 3 2" xfId="27221"/>
    <cellStyle name="Normal 2 24 29 3 2 2" xfId="53470"/>
    <cellStyle name="Normal 2 24 29 3 3" xfId="42407"/>
    <cellStyle name="Normal 2 24 29 4" xfId="19893"/>
    <cellStyle name="Normal 2 24 29 4 2" xfId="46143"/>
    <cellStyle name="Normal 2 24 29 5" xfId="8777"/>
    <cellStyle name="Normal 2 24 29 5 2" xfId="35080"/>
    <cellStyle name="Normal 2 24 29 6" xfId="28523"/>
    <cellStyle name="Normal 2 24 3" xfId="96"/>
    <cellStyle name="Normal 2 24 3 2" xfId="1074"/>
    <cellStyle name="Normal 2 24 3 2 2" xfId="16393"/>
    <cellStyle name="Normal 2 24 3 2 2 2" xfId="27457"/>
    <cellStyle name="Normal 2 24 3 2 2 2 2" xfId="53706"/>
    <cellStyle name="Normal 2 24 3 2 2 3" xfId="42643"/>
    <cellStyle name="Normal 2 24 3 2 3" xfId="20129"/>
    <cellStyle name="Normal 2 24 3 2 3 2" xfId="46379"/>
    <cellStyle name="Normal 2 24 3 2 4" xfId="9056"/>
    <cellStyle name="Normal 2 24 3 2 4 2" xfId="35316"/>
    <cellStyle name="Normal 2 24 3 2 5" xfId="28525"/>
    <cellStyle name="Normal 2 24 3 3" xfId="1073"/>
    <cellStyle name="Normal 2 24 3 3 2" xfId="20500"/>
    <cellStyle name="Normal 2 24 3 3 2 2" xfId="46749"/>
    <cellStyle name="Normal 2 24 3 3 3" xfId="9436"/>
    <cellStyle name="Normal 2 24 3 3 3 2" xfId="35686"/>
    <cellStyle name="Normal 2 24 3 3 4" xfId="28524"/>
    <cellStyle name="Normal 2 24 3 4" xfId="13039"/>
    <cellStyle name="Normal 2 24 3 4 2" xfId="24103"/>
    <cellStyle name="Normal 2 24 3 4 2 2" xfId="50352"/>
    <cellStyle name="Normal 2 24 3 4 3" xfId="39289"/>
    <cellStyle name="Normal 2 24 3 5" xfId="16775"/>
    <cellStyle name="Normal 2 24 3 5 2" xfId="43025"/>
    <cellStyle name="Normal 2 24 3 6" xfId="5632"/>
    <cellStyle name="Normal 2 24 3 6 2" xfId="31962"/>
    <cellStyle name="Normal 2 24 3 7" xfId="27600"/>
    <cellStyle name="Normal 2 24 30" xfId="1075"/>
    <cellStyle name="Normal 2 24 30 2" xfId="12668"/>
    <cellStyle name="Normal 2 24 30 2 2" xfId="23732"/>
    <cellStyle name="Normal 2 24 30 2 2 2" xfId="49981"/>
    <cellStyle name="Normal 2 24 30 2 3" xfId="38918"/>
    <cellStyle name="Normal 2 24 30 3" xfId="16271"/>
    <cellStyle name="Normal 2 24 30 3 2" xfId="27335"/>
    <cellStyle name="Normal 2 24 30 3 2 2" xfId="53584"/>
    <cellStyle name="Normal 2 24 30 3 3" xfId="42521"/>
    <cellStyle name="Normal 2 24 30 4" xfId="20007"/>
    <cellStyle name="Normal 2 24 30 4 2" xfId="46257"/>
    <cellStyle name="Normal 2 24 30 5" xfId="8892"/>
    <cellStyle name="Normal 2 24 30 5 2" xfId="35194"/>
    <cellStyle name="Normal 2 24 30 6" xfId="28526"/>
    <cellStyle name="Normal 2 24 31" xfId="1076"/>
    <cellStyle name="Normal 2 24 31 2" xfId="9306"/>
    <cellStyle name="Normal 2 24 31 2 2" xfId="20370"/>
    <cellStyle name="Normal 2 24 31 2 2 2" xfId="46619"/>
    <cellStyle name="Normal 2 24 31 2 3" xfId="35556"/>
    <cellStyle name="Normal 2 24 31 3" xfId="12909"/>
    <cellStyle name="Normal 2 24 31 3 2" xfId="23973"/>
    <cellStyle name="Normal 2 24 31 3 2 2" xfId="50222"/>
    <cellStyle name="Normal 2 24 31 3 3" xfId="39159"/>
    <cellStyle name="Normal 2 24 31 4" xfId="16645"/>
    <cellStyle name="Normal 2 24 31 4 2" xfId="42895"/>
    <cellStyle name="Normal 2 24 31 5" xfId="5501"/>
    <cellStyle name="Normal 2 24 31 5 2" xfId="31832"/>
    <cellStyle name="Normal 2 24 31 6" xfId="28527"/>
    <cellStyle name="Normal 2 24 32" xfId="1077"/>
    <cellStyle name="Normal 2 24 32 2" xfId="20250"/>
    <cellStyle name="Normal 2 24 32 2 2" xfId="46499"/>
    <cellStyle name="Normal 2 24 32 3" xfId="9186"/>
    <cellStyle name="Normal 2 24 32 3 2" xfId="35436"/>
    <cellStyle name="Normal 2 24 32 4" xfId="28528"/>
    <cellStyle name="Normal 2 24 33" xfId="1078"/>
    <cellStyle name="Normal 2 24 33 2" xfId="23853"/>
    <cellStyle name="Normal 2 24 33 2 2" xfId="50102"/>
    <cellStyle name="Normal 2 24 33 3" xfId="12789"/>
    <cellStyle name="Normal 2 24 33 3 2" xfId="39039"/>
    <cellStyle name="Normal 2 24 33 4" xfId="28529"/>
    <cellStyle name="Normal 2 24 34" xfId="1079"/>
    <cellStyle name="Normal 2 24 34 2" xfId="16525"/>
    <cellStyle name="Normal 2 24 34 2 2" xfId="42775"/>
    <cellStyle name="Normal 2 24 34 3" xfId="28530"/>
    <cellStyle name="Normal 2 24 35" xfId="1080"/>
    <cellStyle name="Normal 2 24 35 2" xfId="28531"/>
    <cellStyle name="Normal 2 24 36" xfId="1081"/>
    <cellStyle name="Normal 2 24 36 2" xfId="28532"/>
    <cellStyle name="Normal 2 24 37" xfId="1082"/>
    <cellStyle name="Normal 2 24 37 2" xfId="28533"/>
    <cellStyle name="Normal 2 24 38" xfId="1083"/>
    <cellStyle name="Normal 2 24 38 2" xfId="28534"/>
    <cellStyle name="Normal 2 24 39" xfId="1084"/>
    <cellStyle name="Normal 2 24 39 2" xfId="28535"/>
    <cellStyle name="Normal 2 24 4" xfId="1085"/>
    <cellStyle name="Normal 2 24 4 2" xfId="9578"/>
    <cellStyle name="Normal 2 24 4 2 2" xfId="20642"/>
    <cellStyle name="Normal 2 24 4 2 2 2" xfId="46891"/>
    <cellStyle name="Normal 2 24 4 2 3" xfId="35828"/>
    <cellStyle name="Normal 2 24 4 3" xfId="13181"/>
    <cellStyle name="Normal 2 24 4 3 2" xfId="24245"/>
    <cellStyle name="Normal 2 24 4 3 2 2" xfId="50494"/>
    <cellStyle name="Normal 2 24 4 3 3" xfId="39431"/>
    <cellStyle name="Normal 2 24 4 4" xfId="16917"/>
    <cellStyle name="Normal 2 24 4 4 2" xfId="43167"/>
    <cellStyle name="Normal 2 24 4 5" xfId="5776"/>
    <cellStyle name="Normal 2 24 4 5 2" xfId="32104"/>
    <cellStyle name="Normal 2 24 4 6" xfId="28536"/>
    <cellStyle name="Normal 2 24 40" xfId="1086"/>
    <cellStyle name="Normal 2 24 40 2" xfId="28537"/>
    <cellStyle name="Normal 2 24 41" xfId="1087"/>
    <cellStyle name="Normal 2 24 41 2" xfId="28538"/>
    <cellStyle name="Normal 2 24 42" xfId="1011"/>
    <cellStyle name="Normal 2 24 42 2" xfId="28462"/>
    <cellStyle name="Normal 2 24 43" xfId="5380"/>
    <cellStyle name="Normal 2 24 43 2" xfId="31712"/>
    <cellStyle name="Normal 2 24 44" xfId="27597"/>
    <cellStyle name="Normal 2 24 5" xfId="1088"/>
    <cellStyle name="Normal 2 24 5 2" xfId="9694"/>
    <cellStyle name="Normal 2 24 5 2 2" xfId="20758"/>
    <cellStyle name="Normal 2 24 5 2 2 2" xfId="47007"/>
    <cellStyle name="Normal 2 24 5 2 3" xfId="35944"/>
    <cellStyle name="Normal 2 24 5 3" xfId="13297"/>
    <cellStyle name="Normal 2 24 5 3 2" xfId="24361"/>
    <cellStyle name="Normal 2 24 5 3 2 2" xfId="50610"/>
    <cellStyle name="Normal 2 24 5 3 3" xfId="39547"/>
    <cellStyle name="Normal 2 24 5 4" xfId="17033"/>
    <cellStyle name="Normal 2 24 5 4 2" xfId="43283"/>
    <cellStyle name="Normal 2 24 5 5" xfId="5893"/>
    <cellStyle name="Normal 2 24 5 5 2" xfId="32220"/>
    <cellStyle name="Normal 2 24 5 6" xfId="28539"/>
    <cellStyle name="Normal 2 24 6" xfId="1089"/>
    <cellStyle name="Normal 2 24 6 2" xfId="9809"/>
    <cellStyle name="Normal 2 24 6 2 2" xfId="20873"/>
    <cellStyle name="Normal 2 24 6 2 2 2" xfId="47122"/>
    <cellStyle name="Normal 2 24 6 2 3" xfId="36059"/>
    <cellStyle name="Normal 2 24 6 3" xfId="13412"/>
    <cellStyle name="Normal 2 24 6 3 2" xfId="24476"/>
    <cellStyle name="Normal 2 24 6 3 2 2" xfId="50725"/>
    <cellStyle name="Normal 2 24 6 3 3" xfId="39662"/>
    <cellStyle name="Normal 2 24 6 4" xfId="17148"/>
    <cellStyle name="Normal 2 24 6 4 2" xfId="43398"/>
    <cellStyle name="Normal 2 24 6 5" xfId="6009"/>
    <cellStyle name="Normal 2 24 6 5 2" xfId="32335"/>
    <cellStyle name="Normal 2 24 6 6" xfId="28540"/>
    <cellStyle name="Normal 2 24 7" xfId="1090"/>
    <cellStyle name="Normal 2 24 7 2" xfId="9924"/>
    <cellStyle name="Normal 2 24 7 2 2" xfId="20988"/>
    <cellStyle name="Normal 2 24 7 2 2 2" xfId="47237"/>
    <cellStyle name="Normal 2 24 7 2 3" xfId="36174"/>
    <cellStyle name="Normal 2 24 7 3" xfId="13527"/>
    <cellStyle name="Normal 2 24 7 3 2" xfId="24591"/>
    <cellStyle name="Normal 2 24 7 3 2 2" xfId="50840"/>
    <cellStyle name="Normal 2 24 7 3 3" xfId="39777"/>
    <cellStyle name="Normal 2 24 7 4" xfId="17263"/>
    <cellStyle name="Normal 2 24 7 4 2" xfId="43513"/>
    <cellStyle name="Normal 2 24 7 5" xfId="6125"/>
    <cellStyle name="Normal 2 24 7 5 2" xfId="32450"/>
    <cellStyle name="Normal 2 24 7 6" xfId="28541"/>
    <cellStyle name="Normal 2 24 8" xfId="1091"/>
    <cellStyle name="Normal 2 24 8 2" xfId="10038"/>
    <cellStyle name="Normal 2 24 8 2 2" xfId="21102"/>
    <cellStyle name="Normal 2 24 8 2 2 2" xfId="47351"/>
    <cellStyle name="Normal 2 24 8 2 3" xfId="36288"/>
    <cellStyle name="Normal 2 24 8 3" xfId="13641"/>
    <cellStyle name="Normal 2 24 8 3 2" xfId="24705"/>
    <cellStyle name="Normal 2 24 8 3 2 2" xfId="50954"/>
    <cellStyle name="Normal 2 24 8 3 3" xfId="39891"/>
    <cellStyle name="Normal 2 24 8 4" xfId="17377"/>
    <cellStyle name="Normal 2 24 8 4 2" xfId="43627"/>
    <cellStyle name="Normal 2 24 8 5" xfId="6240"/>
    <cellStyle name="Normal 2 24 8 5 2" xfId="32564"/>
    <cellStyle name="Normal 2 24 8 6" xfId="28542"/>
    <cellStyle name="Normal 2 24 9" xfId="1092"/>
    <cellStyle name="Normal 2 24 9 2" xfId="10152"/>
    <cellStyle name="Normal 2 24 9 2 2" xfId="21216"/>
    <cellStyle name="Normal 2 24 9 2 2 2" xfId="47465"/>
    <cellStyle name="Normal 2 24 9 2 3" xfId="36402"/>
    <cellStyle name="Normal 2 24 9 3" xfId="13755"/>
    <cellStyle name="Normal 2 24 9 3 2" xfId="24819"/>
    <cellStyle name="Normal 2 24 9 3 2 2" xfId="51068"/>
    <cellStyle name="Normal 2 24 9 3 3" xfId="40005"/>
    <cellStyle name="Normal 2 24 9 4" xfId="17491"/>
    <cellStyle name="Normal 2 24 9 4 2" xfId="43741"/>
    <cellStyle name="Normal 2 24 9 5" xfId="6355"/>
    <cellStyle name="Normal 2 24 9 5 2" xfId="32678"/>
    <cellStyle name="Normal 2 24 9 6" xfId="28543"/>
    <cellStyle name="Normal 2 25" xfId="97"/>
    <cellStyle name="Normal 2 25 10" xfId="1094"/>
    <cellStyle name="Normal 2 25 10 2" xfId="10265"/>
    <cellStyle name="Normal 2 25 10 2 2" xfId="21329"/>
    <cellStyle name="Normal 2 25 10 2 2 2" xfId="47578"/>
    <cellStyle name="Normal 2 25 10 2 3" xfId="36515"/>
    <cellStyle name="Normal 2 25 10 3" xfId="13868"/>
    <cellStyle name="Normal 2 25 10 3 2" xfId="24932"/>
    <cellStyle name="Normal 2 25 10 3 2 2" xfId="51181"/>
    <cellStyle name="Normal 2 25 10 3 3" xfId="40118"/>
    <cellStyle name="Normal 2 25 10 4" xfId="17604"/>
    <cellStyle name="Normal 2 25 10 4 2" xfId="43854"/>
    <cellStyle name="Normal 2 25 10 5" xfId="6469"/>
    <cellStyle name="Normal 2 25 10 5 2" xfId="32791"/>
    <cellStyle name="Normal 2 25 10 6" xfId="28545"/>
    <cellStyle name="Normal 2 25 11" xfId="1095"/>
    <cellStyle name="Normal 2 25 11 2" xfId="10392"/>
    <cellStyle name="Normal 2 25 11 2 2" xfId="21456"/>
    <cellStyle name="Normal 2 25 11 2 2 2" xfId="47705"/>
    <cellStyle name="Normal 2 25 11 2 3" xfId="36642"/>
    <cellStyle name="Normal 2 25 11 3" xfId="13995"/>
    <cellStyle name="Normal 2 25 11 3 2" xfId="25059"/>
    <cellStyle name="Normal 2 25 11 3 2 2" xfId="51308"/>
    <cellStyle name="Normal 2 25 11 3 3" xfId="40245"/>
    <cellStyle name="Normal 2 25 11 4" xfId="17731"/>
    <cellStyle name="Normal 2 25 11 4 2" xfId="43981"/>
    <cellStyle name="Normal 2 25 11 5" xfId="6597"/>
    <cellStyle name="Normal 2 25 11 5 2" xfId="32918"/>
    <cellStyle name="Normal 2 25 11 6" xfId="28546"/>
    <cellStyle name="Normal 2 25 12" xfId="1096"/>
    <cellStyle name="Normal 2 25 12 2" xfId="10507"/>
    <cellStyle name="Normal 2 25 12 2 2" xfId="21571"/>
    <cellStyle name="Normal 2 25 12 2 2 2" xfId="47820"/>
    <cellStyle name="Normal 2 25 12 2 3" xfId="36757"/>
    <cellStyle name="Normal 2 25 12 3" xfId="14110"/>
    <cellStyle name="Normal 2 25 12 3 2" xfId="25174"/>
    <cellStyle name="Normal 2 25 12 3 2 2" xfId="51423"/>
    <cellStyle name="Normal 2 25 12 3 3" xfId="40360"/>
    <cellStyle name="Normal 2 25 12 4" xfId="17846"/>
    <cellStyle name="Normal 2 25 12 4 2" xfId="44096"/>
    <cellStyle name="Normal 2 25 12 5" xfId="6713"/>
    <cellStyle name="Normal 2 25 12 5 2" xfId="33033"/>
    <cellStyle name="Normal 2 25 12 6" xfId="28547"/>
    <cellStyle name="Normal 2 25 13" xfId="1097"/>
    <cellStyle name="Normal 2 25 13 2" xfId="10680"/>
    <cellStyle name="Normal 2 25 13 2 2" xfId="21744"/>
    <cellStyle name="Normal 2 25 13 2 2 2" xfId="47993"/>
    <cellStyle name="Normal 2 25 13 2 3" xfId="36930"/>
    <cellStyle name="Normal 2 25 13 3" xfId="14283"/>
    <cellStyle name="Normal 2 25 13 3 2" xfId="25347"/>
    <cellStyle name="Normal 2 25 13 3 2 2" xfId="51596"/>
    <cellStyle name="Normal 2 25 13 3 3" xfId="40533"/>
    <cellStyle name="Normal 2 25 13 4" xfId="18019"/>
    <cellStyle name="Normal 2 25 13 4 2" xfId="44269"/>
    <cellStyle name="Normal 2 25 13 5" xfId="6887"/>
    <cellStyle name="Normal 2 25 13 5 2" xfId="33206"/>
    <cellStyle name="Normal 2 25 13 6" xfId="28548"/>
    <cellStyle name="Normal 2 25 14" xfId="1098"/>
    <cellStyle name="Normal 2 25 14 2" xfId="10797"/>
    <cellStyle name="Normal 2 25 14 2 2" xfId="21861"/>
    <cellStyle name="Normal 2 25 14 2 2 2" xfId="48110"/>
    <cellStyle name="Normal 2 25 14 2 3" xfId="37047"/>
    <cellStyle name="Normal 2 25 14 3" xfId="14400"/>
    <cellStyle name="Normal 2 25 14 3 2" xfId="25464"/>
    <cellStyle name="Normal 2 25 14 3 2 2" xfId="51713"/>
    <cellStyle name="Normal 2 25 14 3 3" xfId="40650"/>
    <cellStyle name="Normal 2 25 14 4" xfId="18136"/>
    <cellStyle name="Normal 2 25 14 4 2" xfId="44386"/>
    <cellStyle name="Normal 2 25 14 5" xfId="7005"/>
    <cellStyle name="Normal 2 25 14 5 2" xfId="33323"/>
    <cellStyle name="Normal 2 25 14 6" xfId="28549"/>
    <cellStyle name="Normal 2 25 15" xfId="1099"/>
    <cellStyle name="Normal 2 25 15 2" xfId="10913"/>
    <cellStyle name="Normal 2 25 15 2 2" xfId="21977"/>
    <cellStyle name="Normal 2 25 15 2 2 2" xfId="48226"/>
    <cellStyle name="Normal 2 25 15 2 3" xfId="37163"/>
    <cellStyle name="Normal 2 25 15 3" xfId="14516"/>
    <cellStyle name="Normal 2 25 15 3 2" xfId="25580"/>
    <cellStyle name="Normal 2 25 15 3 2 2" xfId="51829"/>
    <cellStyle name="Normal 2 25 15 3 3" xfId="40766"/>
    <cellStyle name="Normal 2 25 15 4" xfId="18252"/>
    <cellStyle name="Normal 2 25 15 4 2" xfId="44502"/>
    <cellStyle name="Normal 2 25 15 5" xfId="7122"/>
    <cellStyle name="Normal 2 25 15 5 2" xfId="33439"/>
    <cellStyle name="Normal 2 25 15 6" xfId="28550"/>
    <cellStyle name="Normal 2 25 16" xfId="1100"/>
    <cellStyle name="Normal 2 25 16 2" xfId="11031"/>
    <cellStyle name="Normal 2 25 16 2 2" xfId="22095"/>
    <cellStyle name="Normal 2 25 16 2 2 2" xfId="48344"/>
    <cellStyle name="Normal 2 25 16 2 3" xfId="37281"/>
    <cellStyle name="Normal 2 25 16 3" xfId="14634"/>
    <cellStyle name="Normal 2 25 16 3 2" xfId="25698"/>
    <cellStyle name="Normal 2 25 16 3 2 2" xfId="51947"/>
    <cellStyle name="Normal 2 25 16 3 3" xfId="40884"/>
    <cellStyle name="Normal 2 25 16 4" xfId="18370"/>
    <cellStyle name="Normal 2 25 16 4 2" xfId="44620"/>
    <cellStyle name="Normal 2 25 16 5" xfId="7241"/>
    <cellStyle name="Normal 2 25 16 5 2" xfId="33557"/>
    <cellStyle name="Normal 2 25 16 6" xfId="28551"/>
    <cellStyle name="Normal 2 25 17" xfId="1101"/>
    <cellStyle name="Normal 2 25 17 2" xfId="11149"/>
    <cellStyle name="Normal 2 25 17 2 2" xfId="22213"/>
    <cellStyle name="Normal 2 25 17 2 2 2" xfId="48462"/>
    <cellStyle name="Normal 2 25 17 2 3" xfId="37399"/>
    <cellStyle name="Normal 2 25 17 3" xfId="14752"/>
    <cellStyle name="Normal 2 25 17 3 2" xfId="25816"/>
    <cellStyle name="Normal 2 25 17 3 2 2" xfId="52065"/>
    <cellStyle name="Normal 2 25 17 3 3" xfId="41002"/>
    <cellStyle name="Normal 2 25 17 4" xfId="18488"/>
    <cellStyle name="Normal 2 25 17 4 2" xfId="44738"/>
    <cellStyle name="Normal 2 25 17 5" xfId="7360"/>
    <cellStyle name="Normal 2 25 17 5 2" xfId="33675"/>
    <cellStyle name="Normal 2 25 17 6" xfId="28552"/>
    <cellStyle name="Normal 2 25 18" xfId="1102"/>
    <cellStyle name="Normal 2 25 18 2" xfId="11265"/>
    <cellStyle name="Normal 2 25 18 2 2" xfId="22329"/>
    <cellStyle name="Normal 2 25 18 2 2 2" xfId="48578"/>
    <cellStyle name="Normal 2 25 18 2 3" xfId="37515"/>
    <cellStyle name="Normal 2 25 18 3" xfId="14868"/>
    <cellStyle name="Normal 2 25 18 3 2" xfId="25932"/>
    <cellStyle name="Normal 2 25 18 3 2 2" xfId="52181"/>
    <cellStyle name="Normal 2 25 18 3 3" xfId="41118"/>
    <cellStyle name="Normal 2 25 18 4" xfId="18604"/>
    <cellStyle name="Normal 2 25 18 4 2" xfId="44854"/>
    <cellStyle name="Normal 2 25 18 5" xfId="7477"/>
    <cellStyle name="Normal 2 25 18 5 2" xfId="33791"/>
    <cellStyle name="Normal 2 25 18 6" xfId="28553"/>
    <cellStyle name="Normal 2 25 19" xfId="1103"/>
    <cellStyle name="Normal 2 25 19 2" xfId="11382"/>
    <cellStyle name="Normal 2 25 19 2 2" xfId="22446"/>
    <cellStyle name="Normal 2 25 19 2 2 2" xfId="48695"/>
    <cellStyle name="Normal 2 25 19 2 3" xfId="37632"/>
    <cellStyle name="Normal 2 25 19 3" xfId="14985"/>
    <cellStyle name="Normal 2 25 19 3 2" xfId="26049"/>
    <cellStyle name="Normal 2 25 19 3 2 2" xfId="52298"/>
    <cellStyle name="Normal 2 25 19 3 3" xfId="41235"/>
    <cellStyle name="Normal 2 25 19 4" xfId="18721"/>
    <cellStyle name="Normal 2 25 19 4 2" xfId="44971"/>
    <cellStyle name="Normal 2 25 19 5" xfId="7595"/>
    <cellStyle name="Normal 2 25 19 5 2" xfId="33908"/>
    <cellStyle name="Normal 2 25 19 6" xfId="28554"/>
    <cellStyle name="Normal 2 25 2" xfId="98"/>
    <cellStyle name="Normal 2 25 2 10" xfId="1105"/>
    <cellStyle name="Normal 2 25 2 10 2" xfId="10448"/>
    <cellStyle name="Normal 2 25 2 10 2 2" xfId="21512"/>
    <cellStyle name="Normal 2 25 2 10 2 2 2" xfId="47761"/>
    <cellStyle name="Normal 2 25 2 10 2 3" xfId="36698"/>
    <cellStyle name="Normal 2 25 2 10 3" xfId="14051"/>
    <cellStyle name="Normal 2 25 2 10 3 2" xfId="25115"/>
    <cellStyle name="Normal 2 25 2 10 3 2 2" xfId="51364"/>
    <cellStyle name="Normal 2 25 2 10 3 3" xfId="40301"/>
    <cellStyle name="Normal 2 25 2 10 4" xfId="17787"/>
    <cellStyle name="Normal 2 25 2 10 4 2" xfId="44037"/>
    <cellStyle name="Normal 2 25 2 10 5" xfId="6653"/>
    <cellStyle name="Normal 2 25 2 10 5 2" xfId="32974"/>
    <cellStyle name="Normal 2 25 2 10 6" xfId="28556"/>
    <cellStyle name="Normal 2 25 2 11" xfId="1106"/>
    <cellStyle name="Normal 2 25 2 11 2" xfId="10563"/>
    <cellStyle name="Normal 2 25 2 11 2 2" xfId="21627"/>
    <cellStyle name="Normal 2 25 2 11 2 2 2" xfId="47876"/>
    <cellStyle name="Normal 2 25 2 11 2 3" xfId="36813"/>
    <cellStyle name="Normal 2 25 2 11 3" xfId="14166"/>
    <cellStyle name="Normal 2 25 2 11 3 2" xfId="25230"/>
    <cellStyle name="Normal 2 25 2 11 3 2 2" xfId="51479"/>
    <cellStyle name="Normal 2 25 2 11 3 3" xfId="40416"/>
    <cellStyle name="Normal 2 25 2 11 4" xfId="17902"/>
    <cellStyle name="Normal 2 25 2 11 4 2" xfId="44152"/>
    <cellStyle name="Normal 2 25 2 11 5" xfId="6769"/>
    <cellStyle name="Normal 2 25 2 11 5 2" xfId="33089"/>
    <cellStyle name="Normal 2 25 2 11 6" xfId="28557"/>
    <cellStyle name="Normal 2 25 2 12" xfId="1107"/>
    <cellStyle name="Normal 2 25 2 12 2" xfId="10736"/>
    <cellStyle name="Normal 2 25 2 12 2 2" xfId="21800"/>
    <cellStyle name="Normal 2 25 2 12 2 2 2" xfId="48049"/>
    <cellStyle name="Normal 2 25 2 12 2 3" xfId="36986"/>
    <cellStyle name="Normal 2 25 2 12 3" xfId="14339"/>
    <cellStyle name="Normal 2 25 2 12 3 2" xfId="25403"/>
    <cellStyle name="Normal 2 25 2 12 3 2 2" xfId="51652"/>
    <cellStyle name="Normal 2 25 2 12 3 3" xfId="40589"/>
    <cellStyle name="Normal 2 25 2 12 4" xfId="18075"/>
    <cellStyle name="Normal 2 25 2 12 4 2" xfId="44325"/>
    <cellStyle name="Normal 2 25 2 12 5" xfId="6943"/>
    <cellStyle name="Normal 2 25 2 12 5 2" xfId="33262"/>
    <cellStyle name="Normal 2 25 2 12 6" xfId="28558"/>
    <cellStyle name="Normal 2 25 2 13" xfId="1108"/>
    <cellStyle name="Normal 2 25 2 13 2" xfId="10853"/>
    <cellStyle name="Normal 2 25 2 13 2 2" xfId="21917"/>
    <cellStyle name="Normal 2 25 2 13 2 2 2" xfId="48166"/>
    <cellStyle name="Normal 2 25 2 13 2 3" xfId="37103"/>
    <cellStyle name="Normal 2 25 2 13 3" xfId="14456"/>
    <cellStyle name="Normal 2 25 2 13 3 2" xfId="25520"/>
    <cellStyle name="Normal 2 25 2 13 3 2 2" xfId="51769"/>
    <cellStyle name="Normal 2 25 2 13 3 3" xfId="40706"/>
    <cellStyle name="Normal 2 25 2 13 4" xfId="18192"/>
    <cellStyle name="Normal 2 25 2 13 4 2" xfId="44442"/>
    <cellStyle name="Normal 2 25 2 13 5" xfId="7061"/>
    <cellStyle name="Normal 2 25 2 13 5 2" xfId="33379"/>
    <cellStyle name="Normal 2 25 2 13 6" xfId="28559"/>
    <cellStyle name="Normal 2 25 2 14" xfId="1109"/>
    <cellStyle name="Normal 2 25 2 14 2" xfId="10969"/>
    <cellStyle name="Normal 2 25 2 14 2 2" xfId="22033"/>
    <cellStyle name="Normal 2 25 2 14 2 2 2" xfId="48282"/>
    <cellStyle name="Normal 2 25 2 14 2 3" xfId="37219"/>
    <cellStyle name="Normal 2 25 2 14 3" xfId="14572"/>
    <cellStyle name="Normal 2 25 2 14 3 2" xfId="25636"/>
    <cellStyle name="Normal 2 25 2 14 3 2 2" xfId="51885"/>
    <cellStyle name="Normal 2 25 2 14 3 3" xfId="40822"/>
    <cellStyle name="Normal 2 25 2 14 4" xfId="18308"/>
    <cellStyle name="Normal 2 25 2 14 4 2" xfId="44558"/>
    <cellStyle name="Normal 2 25 2 14 5" xfId="7178"/>
    <cellStyle name="Normal 2 25 2 14 5 2" xfId="33495"/>
    <cellStyle name="Normal 2 25 2 14 6" xfId="28560"/>
    <cellStyle name="Normal 2 25 2 15" xfId="1110"/>
    <cellStyle name="Normal 2 25 2 15 2" xfId="11087"/>
    <cellStyle name="Normal 2 25 2 15 2 2" xfId="22151"/>
    <cellStyle name="Normal 2 25 2 15 2 2 2" xfId="48400"/>
    <cellStyle name="Normal 2 25 2 15 2 3" xfId="37337"/>
    <cellStyle name="Normal 2 25 2 15 3" xfId="14690"/>
    <cellStyle name="Normal 2 25 2 15 3 2" xfId="25754"/>
    <cellStyle name="Normal 2 25 2 15 3 2 2" xfId="52003"/>
    <cellStyle name="Normal 2 25 2 15 3 3" xfId="40940"/>
    <cellStyle name="Normal 2 25 2 15 4" xfId="18426"/>
    <cellStyle name="Normal 2 25 2 15 4 2" xfId="44676"/>
    <cellStyle name="Normal 2 25 2 15 5" xfId="7297"/>
    <cellStyle name="Normal 2 25 2 15 5 2" xfId="33613"/>
    <cellStyle name="Normal 2 25 2 15 6" xfId="28561"/>
    <cellStyle name="Normal 2 25 2 16" xfId="1111"/>
    <cellStyle name="Normal 2 25 2 16 2" xfId="11205"/>
    <cellStyle name="Normal 2 25 2 16 2 2" xfId="22269"/>
    <cellStyle name="Normal 2 25 2 16 2 2 2" xfId="48518"/>
    <cellStyle name="Normal 2 25 2 16 2 3" xfId="37455"/>
    <cellStyle name="Normal 2 25 2 16 3" xfId="14808"/>
    <cellStyle name="Normal 2 25 2 16 3 2" xfId="25872"/>
    <cellStyle name="Normal 2 25 2 16 3 2 2" xfId="52121"/>
    <cellStyle name="Normal 2 25 2 16 3 3" xfId="41058"/>
    <cellStyle name="Normal 2 25 2 16 4" xfId="18544"/>
    <cellStyle name="Normal 2 25 2 16 4 2" xfId="44794"/>
    <cellStyle name="Normal 2 25 2 16 5" xfId="7416"/>
    <cellStyle name="Normal 2 25 2 16 5 2" xfId="33731"/>
    <cellStyle name="Normal 2 25 2 16 6" xfId="28562"/>
    <cellStyle name="Normal 2 25 2 17" xfId="1112"/>
    <cellStyle name="Normal 2 25 2 17 2" xfId="11321"/>
    <cellStyle name="Normal 2 25 2 17 2 2" xfId="22385"/>
    <cellStyle name="Normal 2 25 2 17 2 2 2" xfId="48634"/>
    <cellStyle name="Normal 2 25 2 17 2 3" xfId="37571"/>
    <cellStyle name="Normal 2 25 2 17 3" xfId="14924"/>
    <cellStyle name="Normal 2 25 2 17 3 2" xfId="25988"/>
    <cellStyle name="Normal 2 25 2 17 3 2 2" xfId="52237"/>
    <cellStyle name="Normal 2 25 2 17 3 3" xfId="41174"/>
    <cellStyle name="Normal 2 25 2 17 4" xfId="18660"/>
    <cellStyle name="Normal 2 25 2 17 4 2" xfId="44910"/>
    <cellStyle name="Normal 2 25 2 17 5" xfId="7533"/>
    <cellStyle name="Normal 2 25 2 17 5 2" xfId="33847"/>
    <cellStyle name="Normal 2 25 2 17 6" xfId="28563"/>
    <cellStyle name="Normal 2 25 2 18" xfId="1113"/>
    <cellStyle name="Normal 2 25 2 18 2" xfId="11438"/>
    <cellStyle name="Normal 2 25 2 18 2 2" xfId="22502"/>
    <cellStyle name="Normal 2 25 2 18 2 2 2" xfId="48751"/>
    <cellStyle name="Normal 2 25 2 18 2 3" xfId="37688"/>
    <cellStyle name="Normal 2 25 2 18 3" xfId="15041"/>
    <cellStyle name="Normal 2 25 2 18 3 2" xfId="26105"/>
    <cellStyle name="Normal 2 25 2 18 3 2 2" xfId="52354"/>
    <cellStyle name="Normal 2 25 2 18 3 3" xfId="41291"/>
    <cellStyle name="Normal 2 25 2 18 4" xfId="18777"/>
    <cellStyle name="Normal 2 25 2 18 4 2" xfId="45027"/>
    <cellStyle name="Normal 2 25 2 18 5" xfId="7651"/>
    <cellStyle name="Normal 2 25 2 18 5 2" xfId="33964"/>
    <cellStyle name="Normal 2 25 2 18 6" xfId="28564"/>
    <cellStyle name="Normal 2 25 2 19" xfId="1114"/>
    <cellStyle name="Normal 2 25 2 19 2" xfId="11557"/>
    <cellStyle name="Normal 2 25 2 19 2 2" xfId="22621"/>
    <cellStyle name="Normal 2 25 2 19 2 2 2" xfId="48870"/>
    <cellStyle name="Normal 2 25 2 19 2 3" xfId="37807"/>
    <cellStyle name="Normal 2 25 2 19 3" xfId="15160"/>
    <cellStyle name="Normal 2 25 2 19 3 2" xfId="26224"/>
    <cellStyle name="Normal 2 25 2 19 3 2 2" xfId="52473"/>
    <cellStyle name="Normal 2 25 2 19 3 3" xfId="41410"/>
    <cellStyle name="Normal 2 25 2 19 4" xfId="18896"/>
    <cellStyle name="Normal 2 25 2 19 4 2" xfId="45146"/>
    <cellStyle name="Normal 2 25 2 19 5" xfId="7771"/>
    <cellStyle name="Normal 2 25 2 19 5 2" xfId="34083"/>
    <cellStyle name="Normal 2 25 2 19 6" xfId="28565"/>
    <cellStyle name="Normal 2 25 2 2" xfId="99"/>
    <cellStyle name="Normal 2 25 2 2 2" xfId="1116"/>
    <cellStyle name="Normal 2 25 2 2 2 2" xfId="16394"/>
    <cellStyle name="Normal 2 25 2 2 2 2 2" xfId="27458"/>
    <cellStyle name="Normal 2 25 2 2 2 2 2 2" xfId="53707"/>
    <cellStyle name="Normal 2 25 2 2 2 2 3" xfId="42644"/>
    <cellStyle name="Normal 2 25 2 2 2 3" xfId="20130"/>
    <cellStyle name="Normal 2 25 2 2 2 3 2" xfId="46380"/>
    <cellStyle name="Normal 2 25 2 2 2 4" xfId="9057"/>
    <cellStyle name="Normal 2 25 2 2 2 4 2" xfId="35317"/>
    <cellStyle name="Normal 2 25 2 2 2 5" xfId="28567"/>
    <cellStyle name="Normal 2 25 2 2 3" xfId="1115"/>
    <cellStyle name="Normal 2 25 2 2 3 2" xfId="20549"/>
    <cellStyle name="Normal 2 25 2 2 3 2 2" xfId="46798"/>
    <cellStyle name="Normal 2 25 2 2 3 3" xfId="9485"/>
    <cellStyle name="Normal 2 25 2 2 3 3 2" xfId="35735"/>
    <cellStyle name="Normal 2 25 2 2 3 4" xfId="28566"/>
    <cellStyle name="Normal 2 25 2 2 4" xfId="13088"/>
    <cellStyle name="Normal 2 25 2 2 4 2" xfId="24152"/>
    <cellStyle name="Normal 2 25 2 2 4 2 2" xfId="50401"/>
    <cellStyle name="Normal 2 25 2 2 4 3" xfId="39338"/>
    <cellStyle name="Normal 2 25 2 2 5" xfId="16824"/>
    <cellStyle name="Normal 2 25 2 2 5 2" xfId="43074"/>
    <cellStyle name="Normal 2 25 2 2 6" xfId="5682"/>
    <cellStyle name="Normal 2 25 2 2 6 2" xfId="32011"/>
    <cellStyle name="Normal 2 25 2 2 7" xfId="27603"/>
    <cellStyle name="Normal 2 25 2 20" xfId="1117"/>
    <cellStyle name="Normal 2 25 2 20 2" xfId="11671"/>
    <cellStyle name="Normal 2 25 2 20 2 2" xfId="22735"/>
    <cellStyle name="Normal 2 25 2 20 2 2 2" xfId="48984"/>
    <cellStyle name="Normal 2 25 2 20 2 3" xfId="37921"/>
    <cellStyle name="Normal 2 25 2 20 3" xfId="15274"/>
    <cellStyle name="Normal 2 25 2 20 3 2" xfId="26338"/>
    <cellStyle name="Normal 2 25 2 20 3 2 2" xfId="52587"/>
    <cellStyle name="Normal 2 25 2 20 3 3" xfId="41524"/>
    <cellStyle name="Normal 2 25 2 20 4" xfId="19010"/>
    <cellStyle name="Normal 2 25 2 20 4 2" xfId="45260"/>
    <cellStyle name="Normal 2 25 2 20 5" xfId="7886"/>
    <cellStyle name="Normal 2 25 2 20 5 2" xfId="34197"/>
    <cellStyle name="Normal 2 25 2 20 6" xfId="28568"/>
    <cellStyle name="Normal 2 25 2 21" xfId="1118"/>
    <cellStyle name="Normal 2 25 2 21 2" xfId="11785"/>
    <cellStyle name="Normal 2 25 2 21 2 2" xfId="22849"/>
    <cellStyle name="Normal 2 25 2 21 2 2 2" xfId="49098"/>
    <cellStyle name="Normal 2 25 2 21 2 3" xfId="38035"/>
    <cellStyle name="Normal 2 25 2 21 3" xfId="15388"/>
    <cellStyle name="Normal 2 25 2 21 3 2" xfId="26452"/>
    <cellStyle name="Normal 2 25 2 21 3 2 2" xfId="52701"/>
    <cellStyle name="Normal 2 25 2 21 3 3" xfId="41638"/>
    <cellStyle name="Normal 2 25 2 21 4" xfId="19124"/>
    <cellStyle name="Normal 2 25 2 21 4 2" xfId="45374"/>
    <cellStyle name="Normal 2 25 2 21 5" xfId="8001"/>
    <cellStyle name="Normal 2 25 2 21 5 2" xfId="34311"/>
    <cellStyle name="Normal 2 25 2 21 6" xfId="28569"/>
    <cellStyle name="Normal 2 25 2 22" xfId="1119"/>
    <cellStyle name="Normal 2 25 2 22 2" xfId="11899"/>
    <cellStyle name="Normal 2 25 2 22 2 2" xfId="22963"/>
    <cellStyle name="Normal 2 25 2 22 2 2 2" xfId="49212"/>
    <cellStyle name="Normal 2 25 2 22 2 3" xfId="38149"/>
    <cellStyle name="Normal 2 25 2 22 3" xfId="15502"/>
    <cellStyle name="Normal 2 25 2 22 3 2" xfId="26566"/>
    <cellStyle name="Normal 2 25 2 22 3 2 2" xfId="52815"/>
    <cellStyle name="Normal 2 25 2 22 3 3" xfId="41752"/>
    <cellStyle name="Normal 2 25 2 22 4" xfId="19238"/>
    <cellStyle name="Normal 2 25 2 22 4 2" xfId="45488"/>
    <cellStyle name="Normal 2 25 2 22 5" xfId="8116"/>
    <cellStyle name="Normal 2 25 2 22 5 2" xfId="34425"/>
    <cellStyle name="Normal 2 25 2 22 6" xfId="28570"/>
    <cellStyle name="Normal 2 25 2 23" xfId="1120"/>
    <cellStyle name="Normal 2 25 2 23 2" xfId="12013"/>
    <cellStyle name="Normal 2 25 2 23 2 2" xfId="23077"/>
    <cellStyle name="Normal 2 25 2 23 2 2 2" xfId="49326"/>
    <cellStyle name="Normal 2 25 2 23 2 3" xfId="38263"/>
    <cellStyle name="Normal 2 25 2 23 3" xfId="15616"/>
    <cellStyle name="Normal 2 25 2 23 3 2" xfId="26680"/>
    <cellStyle name="Normal 2 25 2 23 3 2 2" xfId="52929"/>
    <cellStyle name="Normal 2 25 2 23 3 3" xfId="41866"/>
    <cellStyle name="Normal 2 25 2 23 4" xfId="19352"/>
    <cellStyle name="Normal 2 25 2 23 4 2" xfId="45602"/>
    <cellStyle name="Normal 2 25 2 23 5" xfId="8231"/>
    <cellStyle name="Normal 2 25 2 23 5 2" xfId="34539"/>
    <cellStyle name="Normal 2 25 2 23 6" xfId="28571"/>
    <cellStyle name="Normal 2 25 2 24" xfId="1121"/>
    <cellStyle name="Normal 2 25 2 24 2" xfId="12127"/>
    <cellStyle name="Normal 2 25 2 24 2 2" xfId="23191"/>
    <cellStyle name="Normal 2 25 2 24 2 2 2" xfId="49440"/>
    <cellStyle name="Normal 2 25 2 24 2 3" xfId="38377"/>
    <cellStyle name="Normal 2 25 2 24 3" xfId="15730"/>
    <cellStyle name="Normal 2 25 2 24 3 2" xfId="26794"/>
    <cellStyle name="Normal 2 25 2 24 3 2 2" xfId="53043"/>
    <cellStyle name="Normal 2 25 2 24 3 3" xfId="41980"/>
    <cellStyle name="Normal 2 25 2 24 4" xfId="19466"/>
    <cellStyle name="Normal 2 25 2 24 4 2" xfId="45716"/>
    <cellStyle name="Normal 2 25 2 24 5" xfId="8346"/>
    <cellStyle name="Normal 2 25 2 24 5 2" xfId="34653"/>
    <cellStyle name="Normal 2 25 2 24 6" xfId="28572"/>
    <cellStyle name="Normal 2 25 2 25" xfId="1122"/>
    <cellStyle name="Normal 2 25 2 25 2" xfId="12244"/>
    <cellStyle name="Normal 2 25 2 25 2 2" xfId="23308"/>
    <cellStyle name="Normal 2 25 2 25 2 2 2" xfId="49557"/>
    <cellStyle name="Normal 2 25 2 25 2 3" xfId="38494"/>
    <cellStyle name="Normal 2 25 2 25 3" xfId="15847"/>
    <cellStyle name="Normal 2 25 2 25 3 2" xfId="26911"/>
    <cellStyle name="Normal 2 25 2 25 3 2 2" xfId="53160"/>
    <cellStyle name="Normal 2 25 2 25 3 3" xfId="42097"/>
    <cellStyle name="Normal 2 25 2 25 4" xfId="19583"/>
    <cellStyle name="Normal 2 25 2 25 4 2" xfId="45833"/>
    <cellStyle name="Normal 2 25 2 25 5" xfId="8464"/>
    <cellStyle name="Normal 2 25 2 25 5 2" xfId="34770"/>
    <cellStyle name="Normal 2 25 2 25 6" xfId="28573"/>
    <cellStyle name="Normal 2 25 2 26" xfId="1123"/>
    <cellStyle name="Normal 2 25 2 26 2" xfId="12363"/>
    <cellStyle name="Normal 2 25 2 26 2 2" xfId="23427"/>
    <cellStyle name="Normal 2 25 2 26 2 2 2" xfId="49676"/>
    <cellStyle name="Normal 2 25 2 26 2 3" xfId="38613"/>
    <cellStyle name="Normal 2 25 2 26 3" xfId="15966"/>
    <cellStyle name="Normal 2 25 2 26 3 2" xfId="27030"/>
    <cellStyle name="Normal 2 25 2 26 3 2 2" xfId="53279"/>
    <cellStyle name="Normal 2 25 2 26 3 3" xfId="42216"/>
    <cellStyle name="Normal 2 25 2 26 4" xfId="19702"/>
    <cellStyle name="Normal 2 25 2 26 4 2" xfId="45952"/>
    <cellStyle name="Normal 2 25 2 26 5" xfId="8584"/>
    <cellStyle name="Normal 2 25 2 26 5 2" xfId="34889"/>
    <cellStyle name="Normal 2 25 2 26 6" xfId="28574"/>
    <cellStyle name="Normal 2 25 2 27" xfId="1124"/>
    <cellStyle name="Normal 2 25 2 27 2" xfId="12494"/>
    <cellStyle name="Normal 2 25 2 27 2 2" xfId="23558"/>
    <cellStyle name="Normal 2 25 2 27 2 2 2" xfId="49807"/>
    <cellStyle name="Normal 2 25 2 27 2 3" xfId="38744"/>
    <cellStyle name="Normal 2 25 2 27 3" xfId="16097"/>
    <cellStyle name="Normal 2 25 2 27 3 2" xfId="27161"/>
    <cellStyle name="Normal 2 25 2 27 3 2 2" xfId="53410"/>
    <cellStyle name="Normal 2 25 2 27 3 3" xfId="42347"/>
    <cellStyle name="Normal 2 25 2 27 4" xfId="19833"/>
    <cellStyle name="Normal 2 25 2 27 4 2" xfId="46083"/>
    <cellStyle name="Normal 2 25 2 27 5" xfId="8716"/>
    <cellStyle name="Normal 2 25 2 27 5 2" xfId="35020"/>
    <cellStyle name="Normal 2 25 2 27 6" xfId="28575"/>
    <cellStyle name="Normal 2 25 2 28" xfId="1125"/>
    <cellStyle name="Normal 2 25 2 28 2" xfId="12609"/>
    <cellStyle name="Normal 2 25 2 28 2 2" xfId="23673"/>
    <cellStyle name="Normal 2 25 2 28 2 2 2" xfId="49922"/>
    <cellStyle name="Normal 2 25 2 28 2 3" xfId="38859"/>
    <cellStyle name="Normal 2 25 2 28 3" xfId="16212"/>
    <cellStyle name="Normal 2 25 2 28 3 2" xfId="27276"/>
    <cellStyle name="Normal 2 25 2 28 3 2 2" xfId="53525"/>
    <cellStyle name="Normal 2 25 2 28 3 3" xfId="42462"/>
    <cellStyle name="Normal 2 25 2 28 4" xfId="19948"/>
    <cellStyle name="Normal 2 25 2 28 4 2" xfId="46198"/>
    <cellStyle name="Normal 2 25 2 28 5" xfId="8832"/>
    <cellStyle name="Normal 2 25 2 28 5 2" xfId="35135"/>
    <cellStyle name="Normal 2 25 2 28 6" xfId="28576"/>
    <cellStyle name="Normal 2 25 2 29" xfId="1126"/>
    <cellStyle name="Normal 2 25 2 29 2" xfId="12723"/>
    <cellStyle name="Normal 2 25 2 29 2 2" xfId="23787"/>
    <cellStyle name="Normal 2 25 2 29 2 2 2" xfId="50036"/>
    <cellStyle name="Normal 2 25 2 29 2 3" xfId="38973"/>
    <cellStyle name="Normal 2 25 2 29 3" xfId="16326"/>
    <cellStyle name="Normal 2 25 2 29 3 2" xfId="27390"/>
    <cellStyle name="Normal 2 25 2 29 3 2 2" xfId="53639"/>
    <cellStyle name="Normal 2 25 2 29 3 3" xfId="42576"/>
    <cellStyle name="Normal 2 25 2 29 4" xfId="20062"/>
    <cellStyle name="Normal 2 25 2 29 4 2" xfId="46312"/>
    <cellStyle name="Normal 2 25 2 29 5" xfId="8947"/>
    <cellStyle name="Normal 2 25 2 29 5 2" xfId="35249"/>
    <cellStyle name="Normal 2 25 2 29 6" xfId="28577"/>
    <cellStyle name="Normal 2 25 2 3" xfId="1127"/>
    <cellStyle name="Normal 2 25 2 3 2" xfId="9633"/>
    <cellStyle name="Normal 2 25 2 3 2 2" xfId="20697"/>
    <cellStyle name="Normal 2 25 2 3 2 2 2" xfId="46946"/>
    <cellStyle name="Normal 2 25 2 3 2 3" xfId="35883"/>
    <cellStyle name="Normal 2 25 2 3 3" xfId="13236"/>
    <cellStyle name="Normal 2 25 2 3 3 2" xfId="24300"/>
    <cellStyle name="Normal 2 25 2 3 3 2 2" xfId="50549"/>
    <cellStyle name="Normal 2 25 2 3 3 3" xfId="39486"/>
    <cellStyle name="Normal 2 25 2 3 4" xfId="16972"/>
    <cellStyle name="Normal 2 25 2 3 4 2" xfId="43222"/>
    <cellStyle name="Normal 2 25 2 3 5" xfId="5831"/>
    <cellStyle name="Normal 2 25 2 3 5 2" xfId="32159"/>
    <cellStyle name="Normal 2 25 2 3 6" xfId="28578"/>
    <cellStyle name="Normal 2 25 2 30" xfId="1128"/>
    <cellStyle name="Normal 2 25 2 30 2" xfId="9361"/>
    <cellStyle name="Normal 2 25 2 30 2 2" xfId="20425"/>
    <cellStyle name="Normal 2 25 2 30 2 2 2" xfId="46674"/>
    <cellStyle name="Normal 2 25 2 30 2 3" xfId="35611"/>
    <cellStyle name="Normal 2 25 2 30 3" xfId="12964"/>
    <cellStyle name="Normal 2 25 2 30 3 2" xfId="24028"/>
    <cellStyle name="Normal 2 25 2 30 3 2 2" xfId="50277"/>
    <cellStyle name="Normal 2 25 2 30 3 3" xfId="39214"/>
    <cellStyle name="Normal 2 25 2 30 4" xfId="16700"/>
    <cellStyle name="Normal 2 25 2 30 4 2" xfId="42950"/>
    <cellStyle name="Normal 2 25 2 30 5" xfId="5556"/>
    <cellStyle name="Normal 2 25 2 30 5 2" xfId="31887"/>
    <cellStyle name="Normal 2 25 2 30 6" xfId="28579"/>
    <cellStyle name="Normal 2 25 2 31" xfId="1129"/>
    <cellStyle name="Normal 2 25 2 31 2" xfId="20305"/>
    <cellStyle name="Normal 2 25 2 31 2 2" xfId="46554"/>
    <cellStyle name="Normal 2 25 2 31 3" xfId="9241"/>
    <cellStyle name="Normal 2 25 2 31 3 2" xfId="35491"/>
    <cellStyle name="Normal 2 25 2 31 4" xfId="28580"/>
    <cellStyle name="Normal 2 25 2 32" xfId="1130"/>
    <cellStyle name="Normal 2 25 2 32 2" xfId="23908"/>
    <cellStyle name="Normal 2 25 2 32 2 2" xfId="50157"/>
    <cellStyle name="Normal 2 25 2 32 3" xfId="12844"/>
    <cellStyle name="Normal 2 25 2 32 3 2" xfId="39094"/>
    <cellStyle name="Normal 2 25 2 32 4" xfId="28581"/>
    <cellStyle name="Normal 2 25 2 33" xfId="1131"/>
    <cellStyle name="Normal 2 25 2 33 2" xfId="16580"/>
    <cellStyle name="Normal 2 25 2 33 2 2" xfId="42830"/>
    <cellStyle name="Normal 2 25 2 33 3" xfId="28582"/>
    <cellStyle name="Normal 2 25 2 34" xfId="1132"/>
    <cellStyle name="Normal 2 25 2 34 2" xfId="28583"/>
    <cellStyle name="Normal 2 25 2 35" xfId="1133"/>
    <cellStyle name="Normal 2 25 2 35 2" xfId="28584"/>
    <cellStyle name="Normal 2 25 2 36" xfId="1134"/>
    <cellStyle name="Normal 2 25 2 36 2" xfId="28585"/>
    <cellStyle name="Normal 2 25 2 37" xfId="1135"/>
    <cellStyle name="Normal 2 25 2 37 2" xfId="28586"/>
    <cellStyle name="Normal 2 25 2 38" xfId="1136"/>
    <cellStyle name="Normal 2 25 2 38 2" xfId="28587"/>
    <cellStyle name="Normal 2 25 2 39" xfId="1137"/>
    <cellStyle name="Normal 2 25 2 39 2" xfId="28588"/>
    <cellStyle name="Normal 2 25 2 4" xfId="1138"/>
    <cellStyle name="Normal 2 25 2 4 2" xfId="9749"/>
    <cellStyle name="Normal 2 25 2 4 2 2" xfId="20813"/>
    <cellStyle name="Normal 2 25 2 4 2 2 2" xfId="47062"/>
    <cellStyle name="Normal 2 25 2 4 2 3" xfId="35999"/>
    <cellStyle name="Normal 2 25 2 4 3" xfId="13352"/>
    <cellStyle name="Normal 2 25 2 4 3 2" xfId="24416"/>
    <cellStyle name="Normal 2 25 2 4 3 2 2" xfId="50665"/>
    <cellStyle name="Normal 2 25 2 4 3 3" xfId="39602"/>
    <cellStyle name="Normal 2 25 2 4 4" xfId="17088"/>
    <cellStyle name="Normal 2 25 2 4 4 2" xfId="43338"/>
    <cellStyle name="Normal 2 25 2 4 5" xfId="5948"/>
    <cellStyle name="Normal 2 25 2 4 5 2" xfId="32275"/>
    <cellStyle name="Normal 2 25 2 4 6" xfId="28589"/>
    <cellStyle name="Normal 2 25 2 40" xfId="1139"/>
    <cellStyle name="Normal 2 25 2 40 2" xfId="28590"/>
    <cellStyle name="Normal 2 25 2 41" xfId="1104"/>
    <cellStyle name="Normal 2 25 2 41 2" xfId="28555"/>
    <cellStyle name="Normal 2 25 2 42" xfId="5435"/>
    <cellStyle name="Normal 2 25 2 42 2" xfId="31767"/>
    <cellStyle name="Normal 2 25 2 43" xfId="27602"/>
    <cellStyle name="Normal 2 25 2 5" xfId="1140"/>
    <cellStyle name="Normal 2 25 2 5 2" xfId="9864"/>
    <cellStyle name="Normal 2 25 2 5 2 2" xfId="20928"/>
    <cellStyle name="Normal 2 25 2 5 2 2 2" xfId="47177"/>
    <cellStyle name="Normal 2 25 2 5 2 3" xfId="36114"/>
    <cellStyle name="Normal 2 25 2 5 3" xfId="13467"/>
    <cellStyle name="Normal 2 25 2 5 3 2" xfId="24531"/>
    <cellStyle name="Normal 2 25 2 5 3 2 2" xfId="50780"/>
    <cellStyle name="Normal 2 25 2 5 3 3" xfId="39717"/>
    <cellStyle name="Normal 2 25 2 5 4" xfId="17203"/>
    <cellStyle name="Normal 2 25 2 5 4 2" xfId="43453"/>
    <cellStyle name="Normal 2 25 2 5 5" xfId="6064"/>
    <cellStyle name="Normal 2 25 2 5 5 2" xfId="32390"/>
    <cellStyle name="Normal 2 25 2 5 6" xfId="28591"/>
    <cellStyle name="Normal 2 25 2 6" xfId="1141"/>
    <cellStyle name="Normal 2 25 2 6 2" xfId="9979"/>
    <cellStyle name="Normal 2 25 2 6 2 2" xfId="21043"/>
    <cellStyle name="Normal 2 25 2 6 2 2 2" xfId="47292"/>
    <cellStyle name="Normal 2 25 2 6 2 3" xfId="36229"/>
    <cellStyle name="Normal 2 25 2 6 3" xfId="13582"/>
    <cellStyle name="Normal 2 25 2 6 3 2" xfId="24646"/>
    <cellStyle name="Normal 2 25 2 6 3 2 2" xfId="50895"/>
    <cellStyle name="Normal 2 25 2 6 3 3" xfId="39832"/>
    <cellStyle name="Normal 2 25 2 6 4" xfId="17318"/>
    <cellStyle name="Normal 2 25 2 6 4 2" xfId="43568"/>
    <cellStyle name="Normal 2 25 2 6 5" xfId="6180"/>
    <cellStyle name="Normal 2 25 2 6 5 2" xfId="32505"/>
    <cellStyle name="Normal 2 25 2 6 6" xfId="28592"/>
    <cellStyle name="Normal 2 25 2 7" xfId="1142"/>
    <cellStyle name="Normal 2 25 2 7 2" xfId="10093"/>
    <cellStyle name="Normal 2 25 2 7 2 2" xfId="21157"/>
    <cellStyle name="Normal 2 25 2 7 2 2 2" xfId="47406"/>
    <cellStyle name="Normal 2 25 2 7 2 3" xfId="36343"/>
    <cellStyle name="Normal 2 25 2 7 3" xfId="13696"/>
    <cellStyle name="Normal 2 25 2 7 3 2" xfId="24760"/>
    <cellStyle name="Normal 2 25 2 7 3 2 2" xfId="51009"/>
    <cellStyle name="Normal 2 25 2 7 3 3" xfId="39946"/>
    <cellStyle name="Normal 2 25 2 7 4" xfId="17432"/>
    <cellStyle name="Normal 2 25 2 7 4 2" xfId="43682"/>
    <cellStyle name="Normal 2 25 2 7 5" xfId="6295"/>
    <cellStyle name="Normal 2 25 2 7 5 2" xfId="32619"/>
    <cellStyle name="Normal 2 25 2 7 6" xfId="28593"/>
    <cellStyle name="Normal 2 25 2 8" xfId="1143"/>
    <cellStyle name="Normal 2 25 2 8 2" xfId="10207"/>
    <cellStyle name="Normal 2 25 2 8 2 2" xfId="21271"/>
    <cellStyle name="Normal 2 25 2 8 2 2 2" xfId="47520"/>
    <cellStyle name="Normal 2 25 2 8 2 3" xfId="36457"/>
    <cellStyle name="Normal 2 25 2 8 3" xfId="13810"/>
    <cellStyle name="Normal 2 25 2 8 3 2" xfId="24874"/>
    <cellStyle name="Normal 2 25 2 8 3 2 2" xfId="51123"/>
    <cellStyle name="Normal 2 25 2 8 3 3" xfId="40060"/>
    <cellStyle name="Normal 2 25 2 8 4" xfId="17546"/>
    <cellStyle name="Normal 2 25 2 8 4 2" xfId="43796"/>
    <cellStyle name="Normal 2 25 2 8 5" xfId="6410"/>
    <cellStyle name="Normal 2 25 2 8 5 2" xfId="32733"/>
    <cellStyle name="Normal 2 25 2 8 6" xfId="28594"/>
    <cellStyle name="Normal 2 25 2 9" xfId="1144"/>
    <cellStyle name="Normal 2 25 2 9 2" xfId="10321"/>
    <cellStyle name="Normal 2 25 2 9 2 2" xfId="21385"/>
    <cellStyle name="Normal 2 25 2 9 2 2 2" xfId="47634"/>
    <cellStyle name="Normal 2 25 2 9 2 3" xfId="36571"/>
    <cellStyle name="Normal 2 25 2 9 3" xfId="13924"/>
    <cellStyle name="Normal 2 25 2 9 3 2" xfId="24988"/>
    <cellStyle name="Normal 2 25 2 9 3 2 2" xfId="51237"/>
    <cellStyle name="Normal 2 25 2 9 3 3" xfId="40174"/>
    <cellStyle name="Normal 2 25 2 9 4" xfId="17660"/>
    <cellStyle name="Normal 2 25 2 9 4 2" xfId="43910"/>
    <cellStyle name="Normal 2 25 2 9 5" xfId="6525"/>
    <cellStyle name="Normal 2 25 2 9 5 2" xfId="32847"/>
    <cellStyle name="Normal 2 25 2 9 6" xfId="28595"/>
    <cellStyle name="Normal 2 25 20" xfId="1145"/>
    <cellStyle name="Normal 2 25 20 2" xfId="11501"/>
    <cellStyle name="Normal 2 25 20 2 2" xfId="22565"/>
    <cellStyle name="Normal 2 25 20 2 2 2" xfId="48814"/>
    <cellStyle name="Normal 2 25 20 2 3" xfId="37751"/>
    <cellStyle name="Normal 2 25 20 3" xfId="15104"/>
    <cellStyle name="Normal 2 25 20 3 2" xfId="26168"/>
    <cellStyle name="Normal 2 25 20 3 2 2" xfId="52417"/>
    <cellStyle name="Normal 2 25 20 3 3" xfId="41354"/>
    <cellStyle name="Normal 2 25 20 4" xfId="18840"/>
    <cellStyle name="Normal 2 25 20 4 2" xfId="45090"/>
    <cellStyle name="Normal 2 25 20 5" xfId="7715"/>
    <cellStyle name="Normal 2 25 20 5 2" xfId="34027"/>
    <cellStyle name="Normal 2 25 20 6" xfId="28596"/>
    <cellStyle name="Normal 2 25 21" xfId="1146"/>
    <cellStyle name="Normal 2 25 21 2" xfId="11615"/>
    <cellStyle name="Normal 2 25 21 2 2" xfId="22679"/>
    <cellStyle name="Normal 2 25 21 2 2 2" xfId="48928"/>
    <cellStyle name="Normal 2 25 21 2 3" xfId="37865"/>
    <cellStyle name="Normal 2 25 21 3" xfId="15218"/>
    <cellStyle name="Normal 2 25 21 3 2" xfId="26282"/>
    <cellStyle name="Normal 2 25 21 3 2 2" xfId="52531"/>
    <cellStyle name="Normal 2 25 21 3 3" xfId="41468"/>
    <cellStyle name="Normal 2 25 21 4" xfId="18954"/>
    <cellStyle name="Normal 2 25 21 4 2" xfId="45204"/>
    <cellStyle name="Normal 2 25 21 5" xfId="7830"/>
    <cellStyle name="Normal 2 25 21 5 2" xfId="34141"/>
    <cellStyle name="Normal 2 25 21 6" xfId="28597"/>
    <cellStyle name="Normal 2 25 22" xfId="1147"/>
    <cellStyle name="Normal 2 25 22 2" xfId="11729"/>
    <cellStyle name="Normal 2 25 22 2 2" xfId="22793"/>
    <cellStyle name="Normal 2 25 22 2 2 2" xfId="49042"/>
    <cellStyle name="Normal 2 25 22 2 3" xfId="37979"/>
    <cellStyle name="Normal 2 25 22 3" xfId="15332"/>
    <cellStyle name="Normal 2 25 22 3 2" xfId="26396"/>
    <cellStyle name="Normal 2 25 22 3 2 2" xfId="52645"/>
    <cellStyle name="Normal 2 25 22 3 3" xfId="41582"/>
    <cellStyle name="Normal 2 25 22 4" xfId="19068"/>
    <cellStyle name="Normal 2 25 22 4 2" xfId="45318"/>
    <cellStyle name="Normal 2 25 22 5" xfId="7945"/>
    <cellStyle name="Normal 2 25 22 5 2" xfId="34255"/>
    <cellStyle name="Normal 2 25 22 6" xfId="28598"/>
    <cellStyle name="Normal 2 25 23" xfId="1148"/>
    <cellStyle name="Normal 2 25 23 2" xfId="11843"/>
    <cellStyle name="Normal 2 25 23 2 2" xfId="22907"/>
    <cellStyle name="Normal 2 25 23 2 2 2" xfId="49156"/>
    <cellStyle name="Normal 2 25 23 2 3" xfId="38093"/>
    <cellStyle name="Normal 2 25 23 3" xfId="15446"/>
    <cellStyle name="Normal 2 25 23 3 2" xfId="26510"/>
    <cellStyle name="Normal 2 25 23 3 2 2" xfId="52759"/>
    <cellStyle name="Normal 2 25 23 3 3" xfId="41696"/>
    <cellStyle name="Normal 2 25 23 4" xfId="19182"/>
    <cellStyle name="Normal 2 25 23 4 2" xfId="45432"/>
    <cellStyle name="Normal 2 25 23 5" xfId="8060"/>
    <cellStyle name="Normal 2 25 23 5 2" xfId="34369"/>
    <cellStyle name="Normal 2 25 23 6" xfId="28599"/>
    <cellStyle name="Normal 2 25 24" xfId="1149"/>
    <cellStyle name="Normal 2 25 24 2" xfId="11957"/>
    <cellStyle name="Normal 2 25 24 2 2" xfId="23021"/>
    <cellStyle name="Normal 2 25 24 2 2 2" xfId="49270"/>
    <cellStyle name="Normal 2 25 24 2 3" xfId="38207"/>
    <cellStyle name="Normal 2 25 24 3" xfId="15560"/>
    <cellStyle name="Normal 2 25 24 3 2" xfId="26624"/>
    <cellStyle name="Normal 2 25 24 3 2 2" xfId="52873"/>
    <cellStyle name="Normal 2 25 24 3 3" xfId="41810"/>
    <cellStyle name="Normal 2 25 24 4" xfId="19296"/>
    <cellStyle name="Normal 2 25 24 4 2" xfId="45546"/>
    <cellStyle name="Normal 2 25 24 5" xfId="8175"/>
    <cellStyle name="Normal 2 25 24 5 2" xfId="34483"/>
    <cellStyle name="Normal 2 25 24 6" xfId="28600"/>
    <cellStyle name="Normal 2 25 25" xfId="1150"/>
    <cellStyle name="Normal 2 25 25 2" xfId="12071"/>
    <cellStyle name="Normal 2 25 25 2 2" xfId="23135"/>
    <cellStyle name="Normal 2 25 25 2 2 2" xfId="49384"/>
    <cellStyle name="Normal 2 25 25 2 3" xfId="38321"/>
    <cellStyle name="Normal 2 25 25 3" xfId="15674"/>
    <cellStyle name="Normal 2 25 25 3 2" xfId="26738"/>
    <cellStyle name="Normal 2 25 25 3 2 2" xfId="52987"/>
    <cellStyle name="Normal 2 25 25 3 3" xfId="41924"/>
    <cellStyle name="Normal 2 25 25 4" xfId="19410"/>
    <cellStyle name="Normal 2 25 25 4 2" xfId="45660"/>
    <cellStyle name="Normal 2 25 25 5" xfId="8290"/>
    <cellStyle name="Normal 2 25 25 5 2" xfId="34597"/>
    <cellStyle name="Normal 2 25 25 6" xfId="28601"/>
    <cellStyle name="Normal 2 25 26" xfId="1151"/>
    <cellStyle name="Normal 2 25 26 2" xfId="12188"/>
    <cellStyle name="Normal 2 25 26 2 2" xfId="23252"/>
    <cellStyle name="Normal 2 25 26 2 2 2" xfId="49501"/>
    <cellStyle name="Normal 2 25 26 2 3" xfId="38438"/>
    <cellStyle name="Normal 2 25 26 3" xfId="15791"/>
    <cellStyle name="Normal 2 25 26 3 2" xfId="26855"/>
    <cellStyle name="Normal 2 25 26 3 2 2" xfId="53104"/>
    <cellStyle name="Normal 2 25 26 3 3" xfId="42041"/>
    <cellStyle name="Normal 2 25 26 4" xfId="19527"/>
    <cellStyle name="Normal 2 25 26 4 2" xfId="45777"/>
    <cellStyle name="Normal 2 25 26 5" xfId="8408"/>
    <cellStyle name="Normal 2 25 26 5 2" xfId="34714"/>
    <cellStyle name="Normal 2 25 26 6" xfId="28602"/>
    <cellStyle name="Normal 2 25 27" xfId="1152"/>
    <cellStyle name="Normal 2 25 27 2" xfId="12307"/>
    <cellStyle name="Normal 2 25 27 2 2" xfId="23371"/>
    <cellStyle name="Normal 2 25 27 2 2 2" xfId="49620"/>
    <cellStyle name="Normal 2 25 27 2 3" xfId="38557"/>
    <cellStyle name="Normal 2 25 27 3" xfId="15910"/>
    <cellStyle name="Normal 2 25 27 3 2" xfId="26974"/>
    <cellStyle name="Normal 2 25 27 3 2 2" xfId="53223"/>
    <cellStyle name="Normal 2 25 27 3 3" xfId="42160"/>
    <cellStyle name="Normal 2 25 27 4" xfId="19646"/>
    <cellStyle name="Normal 2 25 27 4 2" xfId="45896"/>
    <cellStyle name="Normal 2 25 27 5" xfId="8528"/>
    <cellStyle name="Normal 2 25 27 5 2" xfId="34833"/>
    <cellStyle name="Normal 2 25 27 6" xfId="28603"/>
    <cellStyle name="Normal 2 25 28" xfId="1153"/>
    <cellStyle name="Normal 2 25 28 2" xfId="12438"/>
    <cellStyle name="Normal 2 25 28 2 2" xfId="23502"/>
    <cellStyle name="Normal 2 25 28 2 2 2" xfId="49751"/>
    <cellStyle name="Normal 2 25 28 2 3" xfId="38688"/>
    <cellStyle name="Normal 2 25 28 3" xfId="16041"/>
    <cellStyle name="Normal 2 25 28 3 2" xfId="27105"/>
    <cellStyle name="Normal 2 25 28 3 2 2" xfId="53354"/>
    <cellStyle name="Normal 2 25 28 3 3" xfId="42291"/>
    <cellStyle name="Normal 2 25 28 4" xfId="19777"/>
    <cellStyle name="Normal 2 25 28 4 2" xfId="46027"/>
    <cellStyle name="Normal 2 25 28 5" xfId="8660"/>
    <cellStyle name="Normal 2 25 28 5 2" xfId="34964"/>
    <cellStyle name="Normal 2 25 28 6" xfId="28604"/>
    <cellStyle name="Normal 2 25 29" xfId="1154"/>
    <cellStyle name="Normal 2 25 29 2" xfId="12553"/>
    <cellStyle name="Normal 2 25 29 2 2" xfId="23617"/>
    <cellStyle name="Normal 2 25 29 2 2 2" xfId="49866"/>
    <cellStyle name="Normal 2 25 29 2 3" xfId="38803"/>
    <cellStyle name="Normal 2 25 29 3" xfId="16156"/>
    <cellStyle name="Normal 2 25 29 3 2" xfId="27220"/>
    <cellStyle name="Normal 2 25 29 3 2 2" xfId="53469"/>
    <cellStyle name="Normal 2 25 29 3 3" xfId="42406"/>
    <cellStyle name="Normal 2 25 29 4" xfId="19892"/>
    <cellStyle name="Normal 2 25 29 4 2" xfId="46142"/>
    <cellStyle name="Normal 2 25 29 5" xfId="8776"/>
    <cellStyle name="Normal 2 25 29 5 2" xfId="35079"/>
    <cellStyle name="Normal 2 25 29 6" xfId="28605"/>
    <cellStyle name="Normal 2 25 3" xfId="100"/>
    <cellStyle name="Normal 2 25 3 2" xfId="1156"/>
    <cellStyle name="Normal 2 25 3 2 2" xfId="16395"/>
    <cellStyle name="Normal 2 25 3 2 2 2" xfId="27459"/>
    <cellStyle name="Normal 2 25 3 2 2 2 2" xfId="53708"/>
    <cellStyle name="Normal 2 25 3 2 2 3" xfId="42645"/>
    <cellStyle name="Normal 2 25 3 2 3" xfId="20131"/>
    <cellStyle name="Normal 2 25 3 2 3 2" xfId="46381"/>
    <cellStyle name="Normal 2 25 3 2 4" xfId="9058"/>
    <cellStyle name="Normal 2 25 3 2 4 2" xfId="35318"/>
    <cellStyle name="Normal 2 25 3 2 5" xfId="28607"/>
    <cellStyle name="Normal 2 25 3 3" xfId="1155"/>
    <cellStyle name="Normal 2 25 3 3 2" xfId="20499"/>
    <cellStyle name="Normal 2 25 3 3 2 2" xfId="46748"/>
    <cellStyle name="Normal 2 25 3 3 3" xfId="9435"/>
    <cellStyle name="Normal 2 25 3 3 3 2" xfId="35685"/>
    <cellStyle name="Normal 2 25 3 3 4" xfId="28606"/>
    <cellStyle name="Normal 2 25 3 4" xfId="13038"/>
    <cellStyle name="Normal 2 25 3 4 2" xfId="24102"/>
    <cellStyle name="Normal 2 25 3 4 2 2" xfId="50351"/>
    <cellStyle name="Normal 2 25 3 4 3" xfId="39288"/>
    <cellStyle name="Normal 2 25 3 5" xfId="16774"/>
    <cellStyle name="Normal 2 25 3 5 2" xfId="43024"/>
    <cellStyle name="Normal 2 25 3 6" xfId="5631"/>
    <cellStyle name="Normal 2 25 3 6 2" xfId="31961"/>
    <cellStyle name="Normal 2 25 3 7" xfId="27604"/>
    <cellStyle name="Normal 2 25 30" xfId="1157"/>
    <cellStyle name="Normal 2 25 30 2" xfId="12667"/>
    <cellStyle name="Normal 2 25 30 2 2" xfId="23731"/>
    <cellStyle name="Normal 2 25 30 2 2 2" xfId="49980"/>
    <cellStyle name="Normal 2 25 30 2 3" xfId="38917"/>
    <cellStyle name="Normal 2 25 30 3" xfId="16270"/>
    <cellStyle name="Normal 2 25 30 3 2" xfId="27334"/>
    <cellStyle name="Normal 2 25 30 3 2 2" xfId="53583"/>
    <cellStyle name="Normal 2 25 30 3 3" xfId="42520"/>
    <cellStyle name="Normal 2 25 30 4" xfId="20006"/>
    <cellStyle name="Normal 2 25 30 4 2" xfId="46256"/>
    <cellStyle name="Normal 2 25 30 5" xfId="8891"/>
    <cellStyle name="Normal 2 25 30 5 2" xfId="35193"/>
    <cellStyle name="Normal 2 25 30 6" xfId="28608"/>
    <cellStyle name="Normal 2 25 31" xfId="1158"/>
    <cellStyle name="Normal 2 25 31 2" xfId="9305"/>
    <cellStyle name="Normal 2 25 31 2 2" xfId="20369"/>
    <cellStyle name="Normal 2 25 31 2 2 2" xfId="46618"/>
    <cellStyle name="Normal 2 25 31 2 3" xfId="35555"/>
    <cellStyle name="Normal 2 25 31 3" xfId="12908"/>
    <cellStyle name="Normal 2 25 31 3 2" xfId="23972"/>
    <cellStyle name="Normal 2 25 31 3 2 2" xfId="50221"/>
    <cellStyle name="Normal 2 25 31 3 3" xfId="39158"/>
    <cellStyle name="Normal 2 25 31 4" xfId="16644"/>
    <cellStyle name="Normal 2 25 31 4 2" xfId="42894"/>
    <cellStyle name="Normal 2 25 31 5" xfId="5500"/>
    <cellStyle name="Normal 2 25 31 5 2" xfId="31831"/>
    <cellStyle name="Normal 2 25 31 6" xfId="28609"/>
    <cellStyle name="Normal 2 25 32" xfId="1159"/>
    <cellStyle name="Normal 2 25 32 2" xfId="20249"/>
    <cellStyle name="Normal 2 25 32 2 2" xfId="46498"/>
    <cellStyle name="Normal 2 25 32 3" xfId="9185"/>
    <cellStyle name="Normal 2 25 32 3 2" xfId="35435"/>
    <cellStyle name="Normal 2 25 32 4" xfId="28610"/>
    <cellStyle name="Normal 2 25 33" xfId="1160"/>
    <cellStyle name="Normal 2 25 33 2" xfId="23852"/>
    <cellStyle name="Normal 2 25 33 2 2" xfId="50101"/>
    <cellStyle name="Normal 2 25 33 3" xfId="12788"/>
    <cellStyle name="Normal 2 25 33 3 2" xfId="39038"/>
    <cellStyle name="Normal 2 25 33 4" xfId="28611"/>
    <cellStyle name="Normal 2 25 34" xfId="1161"/>
    <cellStyle name="Normal 2 25 34 2" xfId="16524"/>
    <cellStyle name="Normal 2 25 34 2 2" xfId="42774"/>
    <cellStyle name="Normal 2 25 34 3" xfId="28612"/>
    <cellStyle name="Normal 2 25 35" xfId="1162"/>
    <cellStyle name="Normal 2 25 35 2" xfId="28613"/>
    <cellStyle name="Normal 2 25 36" xfId="1163"/>
    <cellStyle name="Normal 2 25 36 2" xfId="28614"/>
    <cellStyle name="Normal 2 25 37" xfId="1164"/>
    <cellStyle name="Normal 2 25 37 2" xfId="28615"/>
    <cellStyle name="Normal 2 25 38" xfId="1165"/>
    <cellStyle name="Normal 2 25 38 2" xfId="28616"/>
    <cellStyle name="Normal 2 25 39" xfId="1166"/>
    <cellStyle name="Normal 2 25 39 2" xfId="28617"/>
    <cellStyle name="Normal 2 25 4" xfId="1167"/>
    <cellStyle name="Normal 2 25 4 2" xfId="9577"/>
    <cellStyle name="Normal 2 25 4 2 2" xfId="20641"/>
    <cellStyle name="Normal 2 25 4 2 2 2" xfId="46890"/>
    <cellStyle name="Normal 2 25 4 2 3" xfId="35827"/>
    <cellStyle name="Normal 2 25 4 3" xfId="13180"/>
    <cellStyle name="Normal 2 25 4 3 2" xfId="24244"/>
    <cellStyle name="Normal 2 25 4 3 2 2" xfId="50493"/>
    <cellStyle name="Normal 2 25 4 3 3" xfId="39430"/>
    <cellStyle name="Normal 2 25 4 4" xfId="16916"/>
    <cellStyle name="Normal 2 25 4 4 2" xfId="43166"/>
    <cellStyle name="Normal 2 25 4 5" xfId="5775"/>
    <cellStyle name="Normal 2 25 4 5 2" xfId="32103"/>
    <cellStyle name="Normal 2 25 4 6" xfId="28618"/>
    <cellStyle name="Normal 2 25 40" xfId="1168"/>
    <cellStyle name="Normal 2 25 40 2" xfId="28619"/>
    <cellStyle name="Normal 2 25 41" xfId="1169"/>
    <cellStyle name="Normal 2 25 41 2" xfId="28620"/>
    <cellStyle name="Normal 2 25 42" xfId="1093"/>
    <cellStyle name="Normal 2 25 42 2" xfId="28544"/>
    <cellStyle name="Normal 2 25 43" xfId="5379"/>
    <cellStyle name="Normal 2 25 43 2" xfId="31711"/>
    <cellStyle name="Normal 2 25 44" xfId="27601"/>
    <cellStyle name="Normal 2 25 5" xfId="1170"/>
    <cellStyle name="Normal 2 25 5 2" xfId="9693"/>
    <cellStyle name="Normal 2 25 5 2 2" xfId="20757"/>
    <cellStyle name="Normal 2 25 5 2 2 2" xfId="47006"/>
    <cellStyle name="Normal 2 25 5 2 3" xfId="35943"/>
    <cellStyle name="Normal 2 25 5 3" xfId="13296"/>
    <cellStyle name="Normal 2 25 5 3 2" xfId="24360"/>
    <cellStyle name="Normal 2 25 5 3 2 2" xfId="50609"/>
    <cellStyle name="Normal 2 25 5 3 3" xfId="39546"/>
    <cellStyle name="Normal 2 25 5 4" xfId="17032"/>
    <cellStyle name="Normal 2 25 5 4 2" xfId="43282"/>
    <cellStyle name="Normal 2 25 5 5" xfId="5892"/>
    <cellStyle name="Normal 2 25 5 5 2" xfId="32219"/>
    <cellStyle name="Normal 2 25 5 6" xfId="28621"/>
    <cellStyle name="Normal 2 25 6" xfId="1171"/>
    <cellStyle name="Normal 2 25 6 2" xfId="9808"/>
    <cellStyle name="Normal 2 25 6 2 2" xfId="20872"/>
    <cellStyle name="Normal 2 25 6 2 2 2" xfId="47121"/>
    <cellStyle name="Normal 2 25 6 2 3" xfId="36058"/>
    <cellStyle name="Normal 2 25 6 3" xfId="13411"/>
    <cellStyle name="Normal 2 25 6 3 2" xfId="24475"/>
    <cellStyle name="Normal 2 25 6 3 2 2" xfId="50724"/>
    <cellStyle name="Normal 2 25 6 3 3" xfId="39661"/>
    <cellStyle name="Normal 2 25 6 4" xfId="17147"/>
    <cellStyle name="Normal 2 25 6 4 2" xfId="43397"/>
    <cellStyle name="Normal 2 25 6 5" xfId="6008"/>
    <cellStyle name="Normal 2 25 6 5 2" xfId="32334"/>
    <cellStyle name="Normal 2 25 6 6" xfId="28622"/>
    <cellStyle name="Normal 2 25 7" xfId="1172"/>
    <cellStyle name="Normal 2 25 7 2" xfId="9923"/>
    <cellStyle name="Normal 2 25 7 2 2" xfId="20987"/>
    <cellStyle name="Normal 2 25 7 2 2 2" xfId="47236"/>
    <cellStyle name="Normal 2 25 7 2 3" xfId="36173"/>
    <cellStyle name="Normal 2 25 7 3" xfId="13526"/>
    <cellStyle name="Normal 2 25 7 3 2" xfId="24590"/>
    <cellStyle name="Normal 2 25 7 3 2 2" xfId="50839"/>
    <cellStyle name="Normal 2 25 7 3 3" xfId="39776"/>
    <cellStyle name="Normal 2 25 7 4" xfId="17262"/>
    <cellStyle name="Normal 2 25 7 4 2" xfId="43512"/>
    <cellStyle name="Normal 2 25 7 5" xfId="6124"/>
    <cellStyle name="Normal 2 25 7 5 2" xfId="32449"/>
    <cellStyle name="Normal 2 25 7 6" xfId="28623"/>
    <cellStyle name="Normal 2 25 8" xfId="1173"/>
    <cellStyle name="Normal 2 25 8 2" xfId="10037"/>
    <cellStyle name="Normal 2 25 8 2 2" xfId="21101"/>
    <cellStyle name="Normal 2 25 8 2 2 2" xfId="47350"/>
    <cellStyle name="Normal 2 25 8 2 3" xfId="36287"/>
    <cellStyle name="Normal 2 25 8 3" xfId="13640"/>
    <cellStyle name="Normal 2 25 8 3 2" xfId="24704"/>
    <cellStyle name="Normal 2 25 8 3 2 2" xfId="50953"/>
    <cellStyle name="Normal 2 25 8 3 3" xfId="39890"/>
    <cellStyle name="Normal 2 25 8 4" xfId="17376"/>
    <cellStyle name="Normal 2 25 8 4 2" xfId="43626"/>
    <cellStyle name="Normal 2 25 8 5" xfId="6239"/>
    <cellStyle name="Normal 2 25 8 5 2" xfId="32563"/>
    <cellStyle name="Normal 2 25 8 6" xfId="28624"/>
    <cellStyle name="Normal 2 25 9" xfId="1174"/>
    <cellStyle name="Normal 2 25 9 2" xfId="10151"/>
    <cellStyle name="Normal 2 25 9 2 2" xfId="21215"/>
    <cellStyle name="Normal 2 25 9 2 2 2" xfId="47464"/>
    <cellStyle name="Normal 2 25 9 2 3" xfId="36401"/>
    <cellStyle name="Normal 2 25 9 3" xfId="13754"/>
    <cellStyle name="Normal 2 25 9 3 2" xfId="24818"/>
    <cellStyle name="Normal 2 25 9 3 2 2" xfId="51067"/>
    <cellStyle name="Normal 2 25 9 3 3" xfId="40004"/>
    <cellStyle name="Normal 2 25 9 4" xfId="17490"/>
    <cellStyle name="Normal 2 25 9 4 2" xfId="43740"/>
    <cellStyle name="Normal 2 25 9 5" xfId="6354"/>
    <cellStyle name="Normal 2 25 9 5 2" xfId="32677"/>
    <cellStyle name="Normal 2 25 9 6" xfId="28625"/>
    <cellStyle name="Normal 2 26" xfId="101"/>
    <cellStyle name="Normal 2 26 10" xfId="1176"/>
    <cellStyle name="Normal 2 26 10 2" xfId="10301"/>
    <cellStyle name="Normal 2 26 10 2 2" xfId="21365"/>
    <cellStyle name="Normal 2 26 10 2 2 2" xfId="47614"/>
    <cellStyle name="Normal 2 26 10 2 3" xfId="36551"/>
    <cellStyle name="Normal 2 26 10 3" xfId="13904"/>
    <cellStyle name="Normal 2 26 10 3 2" xfId="24968"/>
    <cellStyle name="Normal 2 26 10 3 2 2" xfId="51217"/>
    <cellStyle name="Normal 2 26 10 3 3" xfId="40154"/>
    <cellStyle name="Normal 2 26 10 4" xfId="17640"/>
    <cellStyle name="Normal 2 26 10 4 2" xfId="43890"/>
    <cellStyle name="Normal 2 26 10 5" xfId="6505"/>
    <cellStyle name="Normal 2 26 10 5 2" xfId="32827"/>
    <cellStyle name="Normal 2 26 10 6" xfId="28627"/>
    <cellStyle name="Normal 2 26 11" xfId="1177"/>
    <cellStyle name="Normal 2 26 11 2" xfId="10428"/>
    <cellStyle name="Normal 2 26 11 2 2" xfId="21492"/>
    <cellStyle name="Normal 2 26 11 2 2 2" xfId="47741"/>
    <cellStyle name="Normal 2 26 11 2 3" xfId="36678"/>
    <cellStyle name="Normal 2 26 11 3" xfId="14031"/>
    <cellStyle name="Normal 2 26 11 3 2" xfId="25095"/>
    <cellStyle name="Normal 2 26 11 3 2 2" xfId="51344"/>
    <cellStyle name="Normal 2 26 11 3 3" xfId="40281"/>
    <cellStyle name="Normal 2 26 11 4" xfId="17767"/>
    <cellStyle name="Normal 2 26 11 4 2" xfId="44017"/>
    <cellStyle name="Normal 2 26 11 5" xfId="6633"/>
    <cellStyle name="Normal 2 26 11 5 2" xfId="32954"/>
    <cellStyle name="Normal 2 26 11 6" xfId="28628"/>
    <cellStyle name="Normal 2 26 12" xfId="1178"/>
    <cellStyle name="Normal 2 26 12 2" xfId="10543"/>
    <cellStyle name="Normal 2 26 12 2 2" xfId="21607"/>
    <cellStyle name="Normal 2 26 12 2 2 2" xfId="47856"/>
    <cellStyle name="Normal 2 26 12 2 3" xfId="36793"/>
    <cellStyle name="Normal 2 26 12 3" xfId="14146"/>
    <cellStyle name="Normal 2 26 12 3 2" xfId="25210"/>
    <cellStyle name="Normal 2 26 12 3 2 2" xfId="51459"/>
    <cellStyle name="Normal 2 26 12 3 3" xfId="40396"/>
    <cellStyle name="Normal 2 26 12 4" xfId="17882"/>
    <cellStyle name="Normal 2 26 12 4 2" xfId="44132"/>
    <cellStyle name="Normal 2 26 12 5" xfId="6749"/>
    <cellStyle name="Normal 2 26 12 5 2" xfId="33069"/>
    <cellStyle name="Normal 2 26 12 6" xfId="28629"/>
    <cellStyle name="Normal 2 26 13" xfId="1179"/>
    <cellStyle name="Normal 2 26 13 2" xfId="10716"/>
    <cellStyle name="Normal 2 26 13 2 2" xfId="21780"/>
    <cellStyle name="Normal 2 26 13 2 2 2" xfId="48029"/>
    <cellStyle name="Normal 2 26 13 2 3" xfId="36966"/>
    <cellStyle name="Normal 2 26 13 3" xfId="14319"/>
    <cellStyle name="Normal 2 26 13 3 2" xfId="25383"/>
    <cellStyle name="Normal 2 26 13 3 2 2" xfId="51632"/>
    <cellStyle name="Normal 2 26 13 3 3" xfId="40569"/>
    <cellStyle name="Normal 2 26 13 4" xfId="18055"/>
    <cellStyle name="Normal 2 26 13 4 2" xfId="44305"/>
    <cellStyle name="Normal 2 26 13 5" xfId="6923"/>
    <cellStyle name="Normal 2 26 13 5 2" xfId="33242"/>
    <cellStyle name="Normal 2 26 13 6" xfId="28630"/>
    <cellStyle name="Normal 2 26 14" xfId="1180"/>
    <cellStyle name="Normal 2 26 14 2" xfId="10833"/>
    <cellStyle name="Normal 2 26 14 2 2" xfId="21897"/>
    <cellStyle name="Normal 2 26 14 2 2 2" xfId="48146"/>
    <cellStyle name="Normal 2 26 14 2 3" xfId="37083"/>
    <cellStyle name="Normal 2 26 14 3" xfId="14436"/>
    <cellStyle name="Normal 2 26 14 3 2" xfId="25500"/>
    <cellStyle name="Normal 2 26 14 3 2 2" xfId="51749"/>
    <cellStyle name="Normal 2 26 14 3 3" xfId="40686"/>
    <cellStyle name="Normal 2 26 14 4" xfId="18172"/>
    <cellStyle name="Normal 2 26 14 4 2" xfId="44422"/>
    <cellStyle name="Normal 2 26 14 5" xfId="7041"/>
    <cellStyle name="Normal 2 26 14 5 2" xfId="33359"/>
    <cellStyle name="Normal 2 26 14 6" xfId="28631"/>
    <cellStyle name="Normal 2 26 15" xfId="1181"/>
    <cellStyle name="Normal 2 26 15 2" xfId="10949"/>
    <cellStyle name="Normal 2 26 15 2 2" xfId="22013"/>
    <cellStyle name="Normal 2 26 15 2 2 2" xfId="48262"/>
    <cellStyle name="Normal 2 26 15 2 3" xfId="37199"/>
    <cellStyle name="Normal 2 26 15 3" xfId="14552"/>
    <cellStyle name="Normal 2 26 15 3 2" xfId="25616"/>
    <cellStyle name="Normal 2 26 15 3 2 2" xfId="51865"/>
    <cellStyle name="Normal 2 26 15 3 3" xfId="40802"/>
    <cellStyle name="Normal 2 26 15 4" xfId="18288"/>
    <cellStyle name="Normal 2 26 15 4 2" xfId="44538"/>
    <cellStyle name="Normal 2 26 15 5" xfId="7158"/>
    <cellStyle name="Normal 2 26 15 5 2" xfId="33475"/>
    <cellStyle name="Normal 2 26 15 6" xfId="28632"/>
    <cellStyle name="Normal 2 26 16" xfId="1182"/>
    <cellStyle name="Normal 2 26 16 2" xfId="11067"/>
    <cellStyle name="Normal 2 26 16 2 2" xfId="22131"/>
    <cellStyle name="Normal 2 26 16 2 2 2" xfId="48380"/>
    <cellStyle name="Normal 2 26 16 2 3" xfId="37317"/>
    <cellStyle name="Normal 2 26 16 3" xfId="14670"/>
    <cellStyle name="Normal 2 26 16 3 2" xfId="25734"/>
    <cellStyle name="Normal 2 26 16 3 2 2" xfId="51983"/>
    <cellStyle name="Normal 2 26 16 3 3" xfId="40920"/>
    <cellStyle name="Normal 2 26 16 4" xfId="18406"/>
    <cellStyle name="Normal 2 26 16 4 2" xfId="44656"/>
    <cellStyle name="Normal 2 26 16 5" xfId="7277"/>
    <cellStyle name="Normal 2 26 16 5 2" xfId="33593"/>
    <cellStyle name="Normal 2 26 16 6" xfId="28633"/>
    <cellStyle name="Normal 2 26 17" xfId="1183"/>
    <cellStyle name="Normal 2 26 17 2" xfId="11185"/>
    <cellStyle name="Normal 2 26 17 2 2" xfId="22249"/>
    <cellStyle name="Normal 2 26 17 2 2 2" xfId="48498"/>
    <cellStyle name="Normal 2 26 17 2 3" xfId="37435"/>
    <cellStyle name="Normal 2 26 17 3" xfId="14788"/>
    <cellStyle name="Normal 2 26 17 3 2" xfId="25852"/>
    <cellStyle name="Normal 2 26 17 3 2 2" xfId="52101"/>
    <cellStyle name="Normal 2 26 17 3 3" xfId="41038"/>
    <cellStyle name="Normal 2 26 17 4" xfId="18524"/>
    <cellStyle name="Normal 2 26 17 4 2" xfId="44774"/>
    <cellStyle name="Normal 2 26 17 5" xfId="7396"/>
    <cellStyle name="Normal 2 26 17 5 2" xfId="33711"/>
    <cellStyle name="Normal 2 26 17 6" xfId="28634"/>
    <cellStyle name="Normal 2 26 18" xfId="1184"/>
    <cellStyle name="Normal 2 26 18 2" xfId="11301"/>
    <cellStyle name="Normal 2 26 18 2 2" xfId="22365"/>
    <cellStyle name="Normal 2 26 18 2 2 2" xfId="48614"/>
    <cellStyle name="Normal 2 26 18 2 3" xfId="37551"/>
    <cellStyle name="Normal 2 26 18 3" xfId="14904"/>
    <cellStyle name="Normal 2 26 18 3 2" xfId="25968"/>
    <cellStyle name="Normal 2 26 18 3 2 2" xfId="52217"/>
    <cellStyle name="Normal 2 26 18 3 3" xfId="41154"/>
    <cellStyle name="Normal 2 26 18 4" xfId="18640"/>
    <cellStyle name="Normal 2 26 18 4 2" xfId="44890"/>
    <cellStyle name="Normal 2 26 18 5" xfId="7513"/>
    <cellStyle name="Normal 2 26 18 5 2" xfId="33827"/>
    <cellStyle name="Normal 2 26 18 6" xfId="28635"/>
    <cellStyle name="Normal 2 26 19" xfId="1185"/>
    <cellStyle name="Normal 2 26 19 2" xfId="11418"/>
    <cellStyle name="Normal 2 26 19 2 2" xfId="22482"/>
    <cellStyle name="Normal 2 26 19 2 2 2" xfId="48731"/>
    <cellStyle name="Normal 2 26 19 2 3" xfId="37668"/>
    <cellStyle name="Normal 2 26 19 3" xfId="15021"/>
    <cellStyle name="Normal 2 26 19 3 2" xfId="26085"/>
    <cellStyle name="Normal 2 26 19 3 2 2" xfId="52334"/>
    <cellStyle name="Normal 2 26 19 3 3" xfId="41271"/>
    <cellStyle name="Normal 2 26 19 4" xfId="18757"/>
    <cellStyle name="Normal 2 26 19 4 2" xfId="45007"/>
    <cellStyle name="Normal 2 26 19 5" xfId="7631"/>
    <cellStyle name="Normal 2 26 19 5 2" xfId="33944"/>
    <cellStyle name="Normal 2 26 19 6" xfId="28636"/>
    <cellStyle name="Normal 2 26 2" xfId="102"/>
    <cellStyle name="Normal 2 26 2 10" xfId="1187"/>
    <cellStyle name="Normal 2 26 2 10 2" xfId="10449"/>
    <cellStyle name="Normal 2 26 2 10 2 2" xfId="21513"/>
    <cellStyle name="Normal 2 26 2 10 2 2 2" xfId="47762"/>
    <cellStyle name="Normal 2 26 2 10 2 3" xfId="36699"/>
    <cellStyle name="Normal 2 26 2 10 3" xfId="14052"/>
    <cellStyle name="Normal 2 26 2 10 3 2" xfId="25116"/>
    <cellStyle name="Normal 2 26 2 10 3 2 2" xfId="51365"/>
    <cellStyle name="Normal 2 26 2 10 3 3" xfId="40302"/>
    <cellStyle name="Normal 2 26 2 10 4" xfId="17788"/>
    <cellStyle name="Normal 2 26 2 10 4 2" xfId="44038"/>
    <cellStyle name="Normal 2 26 2 10 5" xfId="6654"/>
    <cellStyle name="Normal 2 26 2 10 5 2" xfId="32975"/>
    <cellStyle name="Normal 2 26 2 10 6" xfId="28638"/>
    <cellStyle name="Normal 2 26 2 11" xfId="1188"/>
    <cellStyle name="Normal 2 26 2 11 2" xfId="10564"/>
    <cellStyle name="Normal 2 26 2 11 2 2" xfId="21628"/>
    <cellStyle name="Normal 2 26 2 11 2 2 2" xfId="47877"/>
    <cellStyle name="Normal 2 26 2 11 2 3" xfId="36814"/>
    <cellStyle name="Normal 2 26 2 11 3" xfId="14167"/>
    <cellStyle name="Normal 2 26 2 11 3 2" xfId="25231"/>
    <cellStyle name="Normal 2 26 2 11 3 2 2" xfId="51480"/>
    <cellStyle name="Normal 2 26 2 11 3 3" xfId="40417"/>
    <cellStyle name="Normal 2 26 2 11 4" xfId="17903"/>
    <cellStyle name="Normal 2 26 2 11 4 2" xfId="44153"/>
    <cellStyle name="Normal 2 26 2 11 5" xfId="6770"/>
    <cellStyle name="Normal 2 26 2 11 5 2" xfId="33090"/>
    <cellStyle name="Normal 2 26 2 11 6" xfId="28639"/>
    <cellStyle name="Normal 2 26 2 12" xfId="1189"/>
    <cellStyle name="Normal 2 26 2 12 2" xfId="10737"/>
    <cellStyle name="Normal 2 26 2 12 2 2" xfId="21801"/>
    <cellStyle name="Normal 2 26 2 12 2 2 2" xfId="48050"/>
    <cellStyle name="Normal 2 26 2 12 2 3" xfId="36987"/>
    <cellStyle name="Normal 2 26 2 12 3" xfId="14340"/>
    <cellStyle name="Normal 2 26 2 12 3 2" xfId="25404"/>
    <cellStyle name="Normal 2 26 2 12 3 2 2" xfId="51653"/>
    <cellStyle name="Normal 2 26 2 12 3 3" xfId="40590"/>
    <cellStyle name="Normal 2 26 2 12 4" xfId="18076"/>
    <cellStyle name="Normal 2 26 2 12 4 2" xfId="44326"/>
    <cellStyle name="Normal 2 26 2 12 5" xfId="6944"/>
    <cellStyle name="Normal 2 26 2 12 5 2" xfId="33263"/>
    <cellStyle name="Normal 2 26 2 12 6" xfId="28640"/>
    <cellStyle name="Normal 2 26 2 13" xfId="1190"/>
    <cellStyle name="Normal 2 26 2 13 2" xfId="10854"/>
    <cellStyle name="Normal 2 26 2 13 2 2" xfId="21918"/>
    <cellStyle name="Normal 2 26 2 13 2 2 2" xfId="48167"/>
    <cellStyle name="Normal 2 26 2 13 2 3" xfId="37104"/>
    <cellStyle name="Normal 2 26 2 13 3" xfId="14457"/>
    <cellStyle name="Normal 2 26 2 13 3 2" xfId="25521"/>
    <cellStyle name="Normal 2 26 2 13 3 2 2" xfId="51770"/>
    <cellStyle name="Normal 2 26 2 13 3 3" xfId="40707"/>
    <cellStyle name="Normal 2 26 2 13 4" xfId="18193"/>
    <cellStyle name="Normal 2 26 2 13 4 2" xfId="44443"/>
    <cellStyle name="Normal 2 26 2 13 5" xfId="7062"/>
    <cellStyle name="Normal 2 26 2 13 5 2" xfId="33380"/>
    <cellStyle name="Normal 2 26 2 13 6" xfId="28641"/>
    <cellStyle name="Normal 2 26 2 14" xfId="1191"/>
    <cellStyle name="Normal 2 26 2 14 2" xfId="10970"/>
    <cellStyle name="Normal 2 26 2 14 2 2" xfId="22034"/>
    <cellStyle name="Normal 2 26 2 14 2 2 2" xfId="48283"/>
    <cellStyle name="Normal 2 26 2 14 2 3" xfId="37220"/>
    <cellStyle name="Normal 2 26 2 14 3" xfId="14573"/>
    <cellStyle name="Normal 2 26 2 14 3 2" xfId="25637"/>
    <cellStyle name="Normal 2 26 2 14 3 2 2" xfId="51886"/>
    <cellStyle name="Normal 2 26 2 14 3 3" xfId="40823"/>
    <cellStyle name="Normal 2 26 2 14 4" xfId="18309"/>
    <cellStyle name="Normal 2 26 2 14 4 2" xfId="44559"/>
    <cellStyle name="Normal 2 26 2 14 5" xfId="7179"/>
    <cellStyle name="Normal 2 26 2 14 5 2" xfId="33496"/>
    <cellStyle name="Normal 2 26 2 14 6" xfId="28642"/>
    <cellStyle name="Normal 2 26 2 15" xfId="1192"/>
    <cellStyle name="Normal 2 26 2 15 2" xfId="11088"/>
    <cellStyle name="Normal 2 26 2 15 2 2" xfId="22152"/>
    <cellStyle name="Normal 2 26 2 15 2 2 2" xfId="48401"/>
    <cellStyle name="Normal 2 26 2 15 2 3" xfId="37338"/>
    <cellStyle name="Normal 2 26 2 15 3" xfId="14691"/>
    <cellStyle name="Normal 2 26 2 15 3 2" xfId="25755"/>
    <cellStyle name="Normal 2 26 2 15 3 2 2" xfId="52004"/>
    <cellStyle name="Normal 2 26 2 15 3 3" xfId="40941"/>
    <cellStyle name="Normal 2 26 2 15 4" xfId="18427"/>
    <cellStyle name="Normal 2 26 2 15 4 2" xfId="44677"/>
    <cellStyle name="Normal 2 26 2 15 5" xfId="7298"/>
    <cellStyle name="Normal 2 26 2 15 5 2" xfId="33614"/>
    <cellStyle name="Normal 2 26 2 15 6" xfId="28643"/>
    <cellStyle name="Normal 2 26 2 16" xfId="1193"/>
    <cellStyle name="Normal 2 26 2 16 2" xfId="11206"/>
    <cellStyle name="Normal 2 26 2 16 2 2" xfId="22270"/>
    <cellStyle name="Normal 2 26 2 16 2 2 2" xfId="48519"/>
    <cellStyle name="Normal 2 26 2 16 2 3" xfId="37456"/>
    <cellStyle name="Normal 2 26 2 16 3" xfId="14809"/>
    <cellStyle name="Normal 2 26 2 16 3 2" xfId="25873"/>
    <cellStyle name="Normal 2 26 2 16 3 2 2" xfId="52122"/>
    <cellStyle name="Normal 2 26 2 16 3 3" xfId="41059"/>
    <cellStyle name="Normal 2 26 2 16 4" xfId="18545"/>
    <cellStyle name="Normal 2 26 2 16 4 2" xfId="44795"/>
    <cellStyle name="Normal 2 26 2 16 5" xfId="7417"/>
    <cellStyle name="Normal 2 26 2 16 5 2" xfId="33732"/>
    <cellStyle name="Normal 2 26 2 16 6" xfId="28644"/>
    <cellStyle name="Normal 2 26 2 17" xfId="1194"/>
    <cellStyle name="Normal 2 26 2 17 2" xfId="11322"/>
    <cellStyle name="Normal 2 26 2 17 2 2" xfId="22386"/>
    <cellStyle name="Normal 2 26 2 17 2 2 2" xfId="48635"/>
    <cellStyle name="Normal 2 26 2 17 2 3" xfId="37572"/>
    <cellStyle name="Normal 2 26 2 17 3" xfId="14925"/>
    <cellStyle name="Normal 2 26 2 17 3 2" xfId="25989"/>
    <cellStyle name="Normal 2 26 2 17 3 2 2" xfId="52238"/>
    <cellStyle name="Normal 2 26 2 17 3 3" xfId="41175"/>
    <cellStyle name="Normal 2 26 2 17 4" xfId="18661"/>
    <cellStyle name="Normal 2 26 2 17 4 2" xfId="44911"/>
    <cellStyle name="Normal 2 26 2 17 5" xfId="7534"/>
    <cellStyle name="Normal 2 26 2 17 5 2" xfId="33848"/>
    <cellStyle name="Normal 2 26 2 17 6" xfId="28645"/>
    <cellStyle name="Normal 2 26 2 18" xfId="1195"/>
    <cellStyle name="Normal 2 26 2 18 2" xfId="11439"/>
    <cellStyle name="Normal 2 26 2 18 2 2" xfId="22503"/>
    <cellStyle name="Normal 2 26 2 18 2 2 2" xfId="48752"/>
    <cellStyle name="Normal 2 26 2 18 2 3" xfId="37689"/>
    <cellStyle name="Normal 2 26 2 18 3" xfId="15042"/>
    <cellStyle name="Normal 2 26 2 18 3 2" xfId="26106"/>
    <cellStyle name="Normal 2 26 2 18 3 2 2" xfId="52355"/>
    <cellStyle name="Normal 2 26 2 18 3 3" xfId="41292"/>
    <cellStyle name="Normal 2 26 2 18 4" xfId="18778"/>
    <cellStyle name="Normal 2 26 2 18 4 2" xfId="45028"/>
    <cellStyle name="Normal 2 26 2 18 5" xfId="7652"/>
    <cellStyle name="Normal 2 26 2 18 5 2" xfId="33965"/>
    <cellStyle name="Normal 2 26 2 18 6" xfId="28646"/>
    <cellStyle name="Normal 2 26 2 19" xfId="1196"/>
    <cellStyle name="Normal 2 26 2 19 2" xfId="11558"/>
    <cellStyle name="Normal 2 26 2 19 2 2" xfId="22622"/>
    <cellStyle name="Normal 2 26 2 19 2 2 2" xfId="48871"/>
    <cellStyle name="Normal 2 26 2 19 2 3" xfId="37808"/>
    <cellStyle name="Normal 2 26 2 19 3" xfId="15161"/>
    <cellStyle name="Normal 2 26 2 19 3 2" xfId="26225"/>
    <cellStyle name="Normal 2 26 2 19 3 2 2" xfId="52474"/>
    <cellStyle name="Normal 2 26 2 19 3 3" xfId="41411"/>
    <cellStyle name="Normal 2 26 2 19 4" xfId="18897"/>
    <cellStyle name="Normal 2 26 2 19 4 2" xfId="45147"/>
    <cellStyle name="Normal 2 26 2 19 5" xfId="7772"/>
    <cellStyle name="Normal 2 26 2 19 5 2" xfId="34084"/>
    <cellStyle name="Normal 2 26 2 19 6" xfId="28647"/>
    <cellStyle name="Normal 2 26 2 2" xfId="103"/>
    <cellStyle name="Normal 2 26 2 2 2" xfId="1198"/>
    <cellStyle name="Normal 2 26 2 2 2 2" xfId="16396"/>
    <cellStyle name="Normal 2 26 2 2 2 2 2" xfId="27460"/>
    <cellStyle name="Normal 2 26 2 2 2 2 2 2" xfId="53709"/>
    <cellStyle name="Normal 2 26 2 2 2 2 3" xfId="42646"/>
    <cellStyle name="Normal 2 26 2 2 2 3" xfId="20132"/>
    <cellStyle name="Normal 2 26 2 2 2 3 2" xfId="46382"/>
    <cellStyle name="Normal 2 26 2 2 2 4" xfId="9059"/>
    <cellStyle name="Normal 2 26 2 2 2 4 2" xfId="35319"/>
    <cellStyle name="Normal 2 26 2 2 2 5" xfId="28649"/>
    <cellStyle name="Normal 2 26 2 2 3" xfId="1197"/>
    <cellStyle name="Normal 2 26 2 2 3 2" xfId="20585"/>
    <cellStyle name="Normal 2 26 2 2 3 2 2" xfId="46834"/>
    <cellStyle name="Normal 2 26 2 2 3 3" xfId="9521"/>
    <cellStyle name="Normal 2 26 2 2 3 3 2" xfId="35771"/>
    <cellStyle name="Normal 2 26 2 2 3 4" xfId="28648"/>
    <cellStyle name="Normal 2 26 2 2 4" xfId="13124"/>
    <cellStyle name="Normal 2 26 2 2 4 2" xfId="24188"/>
    <cellStyle name="Normal 2 26 2 2 4 2 2" xfId="50437"/>
    <cellStyle name="Normal 2 26 2 2 4 3" xfId="39374"/>
    <cellStyle name="Normal 2 26 2 2 5" xfId="16860"/>
    <cellStyle name="Normal 2 26 2 2 5 2" xfId="43110"/>
    <cellStyle name="Normal 2 26 2 2 6" xfId="5718"/>
    <cellStyle name="Normal 2 26 2 2 6 2" xfId="32047"/>
    <cellStyle name="Normal 2 26 2 2 7" xfId="27607"/>
    <cellStyle name="Normal 2 26 2 20" xfId="1199"/>
    <cellStyle name="Normal 2 26 2 20 2" xfId="11672"/>
    <cellStyle name="Normal 2 26 2 20 2 2" xfId="22736"/>
    <cellStyle name="Normal 2 26 2 20 2 2 2" xfId="48985"/>
    <cellStyle name="Normal 2 26 2 20 2 3" xfId="37922"/>
    <cellStyle name="Normal 2 26 2 20 3" xfId="15275"/>
    <cellStyle name="Normal 2 26 2 20 3 2" xfId="26339"/>
    <cellStyle name="Normal 2 26 2 20 3 2 2" xfId="52588"/>
    <cellStyle name="Normal 2 26 2 20 3 3" xfId="41525"/>
    <cellStyle name="Normal 2 26 2 20 4" xfId="19011"/>
    <cellStyle name="Normal 2 26 2 20 4 2" xfId="45261"/>
    <cellStyle name="Normal 2 26 2 20 5" xfId="7887"/>
    <cellStyle name="Normal 2 26 2 20 5 2" xfId="34198"/>
    <cellStyle name="Normal 2 26 2 20 6" xfId="28650"/>
    <cellStyle name="Normal 2 26 2 21" xfId="1200"/>
    <cellStyle name="Normal 2 26 2 21 2" xfId="11786"/>
    <cellStyle name="Normal 2 26 2 21 2 2" xfId="22850"/>
    <cellStyle name="Normal 2 26 2 21 2 2 2" xfId="49099"/>
    <cellStyle name="Normal 2 26 2 21 2 3" xfId="38036"/>
    <cellStyle name="Normal 2 26 2 21 3" xfId="15389"/>
    <cellStyle name="Normal 2 26 2 21 3 2" xfId="26453"/>
    <cellStyle name="Normal 2 26 2 21 3 2 2" xfId="52702"/>
    <cellStyle name="Normal 2 26 2 21 3 3" xfId="41639"/>
    <cellStyle name="Normal 2 26 2 21 4" xfId="19125"/>
    <cellStyle name="Normal 2 26 2 21 4 2" xfId="45375"/>
    <cellStyle name="Normal 2 26 2 21 5" xfId="8002"/>
    <cellStyle name="Normal 2 26 2 21 5 2" xfId="34312"/>
    <cellStyle name="Normal 2 26 2 21 6" xfId="28651"/>
    <cellStyle name="Normal 2 26 2 22" xfId="1201"/>
    <cellStyle name="Normal 2 26 2 22 2" xfId="11900"/>
    <cellStyle name="Normal 2 26 2 22 2 2" xfId="22964"/>
    <cellStyle name="Normal 2 26 2 22 2 2 2" xfId="49213"/>
    <cellStyle name="Normal 2 26 2 22 2 3" xfId="38150"/>
    <cellStyle name="Normal 2 26 2 22 3" xfId="15503"/>
    <cellStyle name="Normal 2 26 2 22 3 2" xfId="26567"/>
    <cellStyle name="Normal 2 26 2 22 3 2 2" xfId="52816"/>
    <cellStyle name="Normal 2 26 2 22 3 3" xfId="41753"/>
    <cellStyle name="Normal 2 26 2 22 4" xfId="19239"/>
    <cellStyle name="Normal 2 26 2 22 4 2" xfId="45489"/>
    <cellStyle name="Normal 2 26 2 22 5" xfId="8117"/>
    <cellStyle name="Normal 2 26 2 22 5 2" xfId="34426"/>
    <cellStyle name="Normal 2 26 2 22 6" xfId="28652"/>
    <cellStyle name="Normal 2 26 2 23" xfId="1202"/>
    <cellStyle name="Normal 2 26 2 23 2" xfId="12014"/>
    <cellStyle name="Normal 2 26 2 23 2 2" xfId="23078"/>
    <cellStyle name="Normal 2 26 2 23 2 2 2" xfId="49327"/>
    <cellStyle name="Normal 2 26 2 23 2 3" xfId="38264"/>
    <cellStyle name="Normal 2 26 2 23 3" xfId="15617"/>
    <cellStyle name="Normal 2 26 2 23 3 2" xfId="26681"/>
    <cellStyle name="Normal 2 26 2 23 3 2 2" xfId="52930"/>
    <cellStyle name="Normal 2 26 2 23 3 3" xfId="41867"/>
    <cellStyle name="Normal 2 26 2 23 4" xfId="19353"/>
    <cellStyle name="Normal 2 26 2 23 4 2" xfId="45603"/>
    <cellStyle name="Normal 2 26 2 23 5" xfId="8232"/>
    <cellStyle name="Normal 2 26 2 23 5 2" xfId="34540"/>
    <cellStyle name="Normal 2 26 2 23 6" xfId="28653"/>
    <cellStyle name="Normal 2 26 2 24" xfId="1203"/>
    <cellStyle name="Normal 2 26 2 24 2" xfId="12128"/>
    <cellStyle name="Normal 2 26 2 24 2 2" xfId="23192"/>
    <cellStyle name="Normal 2 26 2 24 2 2 2" xfId="49441"/>
    <cellStyle name="Normal 2 26 2 24 2 3" xfId="38378"/>
    <cellStyle name="Normal 2 26 2 24 3" xfId="15731"/>
    <cellStyle name="Normal 2 26 2 24 3 2" xfId="26795"/>
    <cellStyle name="Normal 2 26 2 24 3 2 2" xfId="53044"/>
    <cellStyle name="Normal 2 26 2 24 3 3" xfId="41981"/>
    <cellStyle name="Normal 2 26 2 24 4" xfId="19467"/>
    <cellStyle name="Normal 2 26 2 24 4 2" xfId="45717"/>
    <cellStyle name="Normal 2 26 2 24 5" xfId="8347"/>
    <cellStyle name="Normal 2 26 2 24 5 2" xfId="34654"/>
    <cellStyle name="Normal 2 26 2 24 6" xfId="28654"/>
    <cellStyle name="Normal 2 26 2 25" xfId="1204"/>
    <cellStyle name="Normal 2 26 2 25 2" xfId="12245"/>
    <cellStyle name="Normal 2 26 2 25 2 2" xfId="23309"/>
    <cellStyle name="Normal 2 26 2 25 2 2 2" xfId="49558"/>
    <cellStyle name="Normal 2 26 2 25 2 3" xfId="38495"/>
    <cellStyle name="Normal 2 26 2 25 3" xfId="15848"/>
    <cellStyle name="Normal 2 26 2 25 3 2" xfId="26912"/>
    <cellStyle name="Normal 2 26 2 25 3 2 2" xfId="53161"/>
    <cellStyle name="Normal 2 26 2 25 3 3" xfId="42098"/>
    <cellStyle name="Normal 2 26 2 25 4" xfId="19584"/>
    <cellStyle name="Normal 2 26 2 25 4 2" xfId="45834"/>
    <cellStyle name="Normal 2 26 2 25 5" xfId="8465"/>
    <cellStyle name="Normal 2 26 2 25 5 2" xfId="34771"/>
    <cellStyle name="Normal 2 26 2 25 6" xfId="28655"/>
    <cellStyle name="Normal 2 26 2 26" xfId="1205"/>
    <cellStyle name="Normal 2 26 2 26 2" xfId="12364"/>
    <cellStyle name="Normal 2 26 2 26 2 2" xfId="23428"/>
    <cellStyle name="Normal 2 26 2 26 2 2 2" xfId="49677"/>
    <cellStyle name="Normal 2 26 2 26 2 3" xfId="38614"/>
    <cellStyle name="Normal 2 26 2 26 3" xfId="15967"/>
    <cellStyle name="Normal 2 26 2 26 3 2" xfId="27031"/>
    <cellStyle name="Normal 2 26 2 26 3 2 2" xfId="53280"/>
    <cellStyle name="Normal 2 26 2 26 3 3" xfId="42217"/>
    <cellStyle name="Normal 2 26 2 26 4" xfId="19703"/>
    <cellStyle name="Normal 2 26 2 26 4 2" xfId="45953"/>
    <cellStyle name="Normal 2 26 2 26 5" xfId="8585"/>
    <cellStyle name="Normal 2 26 2 26 5 2" xfId="34890"/>
    <cellStyle name="Normal 2 26 2 26 6" xfId="28656"/>
    <cellStyle name="Normal 2 26 2 27" xfId="1206"/>
    <cellStyle name="Normal 2 26 2 27 2" xfId="12495"/>
    <cellStyle name="Normal 2 26 2 27 2 2" xfId="23559"/>
    <cellStyle name="Normal 2 26 2 27 2 2 2" xfId="49808"/>
    <cellStyle name="Normal 2 26 2 27 2 3" xfId="38745"/>
    <cellStyle name="Normal 2 26 2 27 3" xfId="16098"/>
    <cellStyle name="Normal 2 26 2 27 3 2" xfId="27162"/>
    <cellStyle name="Normal 2 26 2 27 3 2 2" xfId="53411"/>
    <cellStyle name="Normal 2 26 2 27 3 3" xfId="42348"/>
    <cellStyle name="Normal 2 26 2 27 4" xfId="19834"/>
    <cellStyle name="Normal 2 26 2 27 4 2" xfId="46084"/>
    <cellStyle name="Normal 2 26 2 27 5" xfId="8717"/>
    <cellStyle name="Normal 2 26 2 27 5 2" xfId="35021"/>
    <cellStyle name="Normal 2 26 2 27 6" xfId="28657"/>
    <cellStyle name="Normal 2 26 2 28" xfId="1207"/>
    <cellStyle name="Normal 2 26 2 28 2" xfId="12610"/>
    <cellStyle name="Normal 2 26 2 28 2 2" xfId="23674"/>
    <cellStyle name="Normal 2 26 2 28 2 2 2" xfId="49923"/>
    <cellStyle name="Normal 2 26 2 28 2 3" xfId="38860"/>
    <cellStyle name="Normal 2 26 2 28 3" xfId="16213"/>
    <cellStyle name="Normal 2 26 2 28 3 2" xfId="27277"/>
    <cellStyle name="Normal 2 26 2 28 3 2 2" xfId="53526"/>
    <cellStyle name="Normal 2 26 2 28 3 3" xfId="42463"/>
    <cellStyle name="Normal 2 26 2 28 4" xfId="19949"/>
    <cellStyle name="Normal 2 26 2 28 4 2" xfId="46199"/>
    <cellStyle name="Normal 2 26 2 28 5" xfId="8833"/>
    <cellStyle name="Normal 2 26 2 28 5 2" xfId="35136"/>
    <cellStyle name="Normal 2 26 2 28 6" xfId="28658"/>
    <cellStyle name="Normal 2 26 2 29" xfId="1208"/>
    <cellStyle name="Normal 2 26 2 29 2" xfId="12724"/>
    <cellStyle name="Normal 2 26 2 29 2 2" xfId="23788"/>
    <cellStyle name="Normal 2 26 2 29 2 2 2" xfId="50037"/>
    <cellStyle name="Normal 2 26 2 29 2 3" xfId="38974"/>
    <cellStyle name="Normal 2 26 2 29 3" xfId="16327"/>
    <cellStyle name="Normal 2 26 2 29 3 2" xfId="27391"/>
    <cellStyle name="Normal 2 26 2 29 3 2 2" xfId="53640"/>
    <cellStyle name="Normal 2 26 2 29 3 3" xfId="42577"/>
    <cellStyle name="Normal 2 26 2 29 4" xfId="20063"/>
    <cellStyle name="Normal 2 26 2 29 4 2" xfId="46313"/>
    <cellStyle name="Normal 2 26 2 29 5" xfId="8948"/>
    <cellStyle name="Normal 2 26 2 29 5 2" xfId="35250"/>
    <cellStyle name="Normal 2 26 2 29 6" xfId="28659"/>
    <cellStyle name="Normal 2 26 2 3" xfId="1209"/>
    <cellStyle name="Normal 2 26 2 3 2" xfId="9634"/>
    <cellStyle name="Normal 2 26 2 3 2 2" xfId="20698"/>
    <cellStyle name="Normal 2 26 2 3 2 2 2" xfId="46947"/>
    <cellStyle name="Normal 2 26 2 3 2 3" xfId="35884"/>
    <cellStyle name="Normal 2 26 2 3 3" xfId="13237"/>
    <cellStyle name="Normal 2 26 2 3 3 2" xfId="24301"/>
    <cellStyle name="Normal 2 26 2 3 3 2 2" xfId="50550"/>
    <cellStyle name="Normal 2 26 2 3 3 3" xfId="39487"/>
    <cellStyle name="Normal 2 26 2 3 4" xfId="16973"/>
    <cellStyle name="Normal 2 26 2 3 4 2" xfId="43223"/>
    <cellStyle name="Normal 2 26 2 3 5" xfId="5832"/>
    <cellStyle name="Normal 2 26 2 3 5 2" xfId="32160"/>
    <cellStyle name="Normal 2 26 2 3 6" xfId="28660"/>
    <cellStyle name="Normal 2 26 2 30" xfId="1210"/>
    <cellStyle name="Normal 2 26 2 30 2" xfId="9362"/>
    <cellStyle name="Normal 2 26 2 30 2 2" xfId="20426"/>
    <cellStyle name="Normal 2 26 2 30 2 2 2" xfId="46675"/>
    <cellStyle name="Normal 2 26 2 30 2 3" xfId="35612"/>
    <cellStyle name="Normal 2 26 2 30 3" xfId="12965"/>
    <cellStyle name="Normal 2 26 2 30 3 2" xfId="24029"/>
    <cellStyle name="Normal 2 26 2 30 3 2 2" xfId="50278"/>
    <cellStyle name="Normal 2 26 2 30 3 3" xfId="39215"/>
    <cellStyle name="Normal 2 26 2 30 4" xfId="16701"/>
    <cellStyle name="Normal 2 26 2 30 4 2" xfId="42951"/>
    <cellStyle name="Normal 2 26 2 30 5" xfId="5557"/>
    <cellStyle name="Normal 2 26 2 30 5 2" xfId="31888"/>
    <cellStyle name="Normal 2 26 2 30 6" xfId="28661"/>
    <cellStyle name="Normal 2 26 2 31" xfId="1211"/>
    <cellStyle name="Normal 2 26 2 31 2" xfId="20306"/>
    <cellStyle name="Normal 2 26 2 31 2 2" xfId="46555"/>
    <cellStyle name="Normal 2 26 2 31 3" xfId="9242"/>
    <cellStyle name="Normal 2 26 2 31 3 2" xfId="35492"/>
    <cellStyle name="Normal 2 26 2 31 4" xfId="28662"/>
    <cellStyle name="Normal 2 26 2 32" xfId="1212"/>
    <cellStyle name="Normal 2 26 2 32 2" xfId="23909"/>
    <cellStyle name="Normal 2 26 2 32 2 2" xfId="50158"/>
    <cellStyle name="Normal 2 26 2 32 3" xfId="12845"/>
    <cellStyle name="Normal 2 26 2 32 3 2" xfId="39095"/>
    <cellStyle name="Normal 2 26 2 32 4" xfId="28663"/>
    <cellStyle name="Normal 2 26 2 33" xfId="1213"/>
    <cellStyle name="Normal 2 26 2 33 2" xfId="16581"/>
    <cellStyle name="Normal 2 26 2 33 2 2" xfId="42831"/>
    <cellStyle name="Normal 2 26 2 33 3" xfId="28664"/>
    <cellStyle name="Normal 2 26 2 34" xfId="1214"/>
    <cellStyle name="Normal 2 26 2 34 2" xfId="28665"/>
    <cellStyle name="Normal 2 26 2 35" xfId="1215"/>
    <cellStyle name="Normal 2 26 2 35 2" xfId="28666"/>
    <cellStyle name="Normal 2 26 2 36" xfId="1216"/>
    <cellStyle name="Normal 2 26 2 36 2" xfId="28667"/>
    <cellStyle name="Normal 2 26 2 37" xfId="1217"/>
    <cellStyle name="Normal 2 26 2 37 2" xfId="28668"/>
    <cellStyle name="Normal 2 26 2 38" xfId="1218"/>
    <cellStyle name="Normal 2 26 2 38 2" xfId="28669"/>
    <cellStyle name="Normal 2 26 2 39" xfId="1219"/>
    <cellStyle name="Normal 2 26 2 39 2" xfId="28670"/>
    <cellStyle name="Normal 2 26 2 4" xfId="1220"/>
    <cellStyle name="Normal 2 26 2 4 2" xfId="9750"/>
    <cellStyle name="Normal 2 26 2 4 2 2" xfId="20814"/>
    <cellStyle name="Normal 2 26 2 4 2 2 2" xfId="47063"/>
    <cellStyle name="Normal 2 26 2 4 2 3" xfId="36000"/>
    <cellStyle name="Normal 2 26 2 4 3" xfId="13353"/>
    <cellStyle name="Normal 2 26 2 4 3 2" xfId="24417"/>
    <cellStyle name="Normal 2 26 2 4 3 2 2" xfId="50666"/>
    <cellStyle name="Normal 2 26 2 4 3 3" xfId="39603"/>
    <cellStyle name="Normal 2 26 2 4 4" xfId="17089"/>
    <cellStyle name="Normal 2 26 2 4 4 2" xfId="43339"/>
    <cellStyle name="Normal 2 26 2 4 5" xfId="5949"/>
    <cellStyle name="Normal 2 26 2 4 5 2" xfId="32276"/>
    <cellStyle name="Normal 2 26 2 4 6" xfId="28671"/>
    <cellStyle name="Normal 2 26 2 40" xfId="1221"/>
    <cellStyle name="Normal 2 26 2 40 2" xfId="28672"/>
    <cellStyle name="Normal 2 26 2 41" xfId="1186"/>
    <cellStyle name="Normal 2 26 2 41 2" xfId="28637"/>
    <cellStyle name="Normal 2 26 2 42" xfId="5436"/>
    <cellStyle name="Normal 2 26 2 42 2" xfId="31768"/>
    <cellStyle name="Normal 2 26 2 43" xfId="27606"/>
    <cellStyle name="Normal 2 26 2 5" xfId="1222"/>
    <cellStyle name="Normal 2 26 2 5 2" xfId="9865"/>
    <cellStyle name="Normal 2 26 2 5 2 2" xfId="20929"/>
    <cellStyle name="Normal 2 26 2 5 2 2 2" xfId="47178"/>
    <cellStyle name="Normal 2 26 2 5 2 3" xfId="36115"/>
    <cellStyle name="Normal 2 26 2 5 3" xfId="13468"/>
    <cellStyle name="Normal 2 26 2 5 3 2" xfId="24532"/>
    <cellStyle name="Normal 2 26 2 5 3 2 2" xfId="50781"/>
    <cellStyle name="Normal 2 26 2 5 3 3" xfId="39718"/>
    <cellStyle name="Normal 2 26 2 5 4" xfId="17204"/>
    <cellStyle name="Normal 2 26 2 5 4 2" xfId="43454"/>
    <cellStyle name="Normal 2 26 2 5 5" xfId="6065"/>
    <cellStyle name="Normal 2 26 2 5 5 2" xfId="32391"/>
    <cellStyle name="Normal 2 26 2 5 6" xfId="28673"/>
    <cellStyle name="Normal 2 26 2 6" xfId="1223"/>
    <cellStyle name="Normal 2 26 2 6 2" xfId="9980"/>
    <cellStyle name="Normal 2 26 2 6 2 2" xfId="21044"/>
    <cellStyle name="Normal 2 26 2 6 2 2 2" xfId="47293"/>
    <cellStyle name="Normal 2 26 2 6 2 3" xfId="36230"/>
    <cellStyle name="Normal 2 26 2 6 3" xfId="13583"/>
    <cellStyle name="Normal 2 26 2 6 3 2" xfId="24647"/>
    <cellStyle name="Normal 2 26 2 6 3 2 2" xfId="50896"/>
    <cellStyle name="Normal 2 26 2 6 3 3" xfId="39833"/>
    <cellStyle name="Normal 2 26 2 6 4" xfId="17319"/>
    <cellStyle name="Normal 2 26 2 6 4 2" xfId="43569"/>
    <cellStyle name="Normal 2 26 2 6 5" xfId="6181"/>
    <cellStyle name="Normal 2 26 2 6 5 2" xfId="32506"/>
    <cellStyle name="Normal 2 26 2 6 6" xfId="28674"/>
    <cellStyle name="Normal 2 26 2 7" xfId="1224"/>
    <cellStyle name="Normal 2 26 2 7 2" xfId="10094"/>
    <cellStyle name="Normal 2 26 2 7 2 2" xfId="21158"/>
    <cellStyle name="Normal 2 26 2 7 2 2 2" xfId="47407"/>
    <cellStyle name="Normal 2 26 2 7 2 3" xfId="36344"/>
    <cellStyle name="Normal 2 26 2 7 3" xfId="13697"/>
    <cellStyle name="Normal 2 26 2 7 3 2" xfId="24761"/>
    <cellStyle name="Normal 2 26 2 7 3 2 2" xfId="51010"/>
    <cellStyle name="Normal 2 26 2 7 3 3" xfId="39947"/>
    <cellStyle name="Normal 2 26 2 7 4" xfId="17433"/>
    <cellStyle name="Normal 2 26 2 7 4 2" xfId="43683"/>
    <cellStyle name="Normal 2 26 2 7 5" xfId="6296"/>
    <cellStyle name="Normal 2 26 2 7 5 2" xfId="32620"/>
    <cellStyle name="Normal 2 26 2 7 6" xfId="28675"/>
    <cellStyle name="Normal 2 26 2 8" xfId="1225"/>
    <cellStyle name="Normal 2 26 2 8 2" xfId="10208"/>
    <cellStyle name="Normal 2 26 2 8 2 2" xfId="21272"/>
    <cellStyle name="Normal 2 26 2 8 2 2 2" xfId="47521"/>
    <cellStyle name="Normal 2 26 2 8 2 3" xfId="36458"/>
    <cellStyle name="Normal 2 26 2 8 3" xfId="13811"/>
    <cellStyle name="Normal 2 26 2 8 3 2" xfId="24875"/>
    <cellStyle name="Normal 2 26 2 8 3 2 2" xfId="51124"/>
    <cellStyle name="Normal 2 26 2 8 3 3" xfId="40061"/>
    <cellStyle name="Normal 2 26 2 8 4" xfId="17547"/>
    <cellStyle name="Normal 2 26 2 8 4 2" xfId="43797"/>
    <cellStyle name="Normal 2 26 2 8 5" xfId="6411"/>
    <cellStyle name="Normal 2 26 2 8 5 2" xfId="32734"/>
    <cellStyle name="Normal 2 26 2 8 6" xfId="28676"/>
    <cellStyle name="Normal 2 26 2 9" xfId="1226"/>
    <cellStyle name="Normal 2 26 2 9 2" xfId="10322"/>
    <cellStyle name="Normal 2 26 2 9 2 2" xfId="21386"/>
    <cellStyle name="Normal 2 26 2 9 2 2 2" xfId="47635"/>
    <cellStyle name="Normal 2 26 2 9 2 3" xfId="36572"/>
    <cellStyle name="Normal 2 26 2 9 3" xfId="13925"/>
    <cellStyle name="Normal 2 26 2 9 3 2" xfId="24989"/>
    <cellStyle name="Normal 2 26 2 9 3 2 2" xfId="51238"/>
    <cellStyle name="Normal 2 26 2 9 3 3" xfId="40175"/>
    <cellStyle name="Normal 2 26 2 9 4" xfId="17661"/>
    <cellStyle name="Normal 2 26 2 9 4 2" xfId="43911"/>
    <cellStyle name="Normal 2 26 2 9 5" xfId="6526"/>
    <cellStyle name="Normal 2 26 2 9 5 2" xfId="32848"/>
    <cellStyle name="Normal 2 26 2 9 6" xfId="28677"/>
    <cellStyle name="Normal 2 26 20" xfId="1227"/>
    <cellStyle name="Normal 2 26 20 2" xfId="11537"/>
    <cellStyle name="Normal 2 26 20 2 2" xfId="22601"/>
    <cellStyle name="Normal 2 26 20 2 2 2" xfId="48850"/>
    <cellStyle name="Normal 2 26 20 2 3" xfId="37787"/>
    <cellStyle name="Normal 2 26 20 3" xfId="15140"/>
    <cellStyle name="Normal 2 26 20 3 2" xfId="26204"/>
    <cellStyle name="Normal 2 26 20 3 2 2" xfId="52453"/>
    <cellStyle name="Normal 2 26 20 3 3" xfId="41390"/>
    <cellStyle name="Normal 2 26 20 4" xfId="18876"/>
    <cellStyle name="Normal 2 26 20 4 2" xfId="45126"/>
    <cellStyle name="Normal 2 26 20 5" xfId="7751"/>
    <cellStyle name="Normal 2 26 20 5 2" xfId="34063"/>
    <cellStyle name="Normal 2 26 20 6" xfId="28678"/>
    <cellStyle name="Normal 2 26 21" xfId="1228"/>
    <cellStyle name="Normal 2 26 21 2" xfId="11651"/>
    <cellStyle name="Normal 2 26 21 2 2" xfId="22715"/>
    <cellStyle name="Normal 2 26 21 2 2 2" xfId="48964"/>
    <cellStyle name="Normal 2 26 21 2 3" xfId="37901"/>
    <cellStyle name="Normal 2 26 21 3" xfId="15254"/>
    <cellStyle name="Normal 2 26 21 3 2" xfId="26318"/>
    <cellStyle name="Normal 2 26 21 3 2 2" xfId="52567"/>
    <cellStyle name="Normal 2 26 21 3 3" xfId="41504"/>
    <cellStyle name="Normal 2 26 21 4" xfId="18990"/>
    <cellStyle name="Normal 2 26 21 4 2" xfId="45240"/>
    <cellStyle name="Normal 2 26 21 5" xfId="7866"/>
    <cellStyle name="Normal 2 26 21 5 2" xfId="34177"/>
    <cellStyle name="Normal 2 26 21 6" xfId="28679"/>
    <cellStyle name="Normal 2 26 22" xfId="1229"/>
    <cellStyle name="Normal 2 26 22 2" xfId="11765"/>
    <cellStyle name="Normal 2 26 22 2 2" xfId="22829"/>
    <cellStyle name="Normal 2 26 22 2 2 2" xfId="49078"/>
    <cellStyle name="Normal 2 26 22 2 3" xfId="38015"/>
    <cellStyle name="Normal 2 26 22 3" xfId="15368"/>
    <cellStyle name="Normal 2 26 22 3 2" xfId="26432"/>
    <cellStyle name="Normal 2 26 22 3 2 2" xfId="52681"/>
    <cellStyle name="Normal 2 26 22 3 3" xfId="41618"/>
    <cellStyle name="Normal 2 26 22 4" xfId="19104"/>
    <cellStyle name="Normal 2 26 22 4 2" xfId="45354"/>
    <cellStyle name="Normal 2 26 22 5" xfId="7981"/>
    <cellStyle name="Normal 2 26 22 5 2" xfId="34291"/>
    <cellStyle name="Normal 2 26 22 6" xfId="28680"/>
    <cellStyle name="Normal 2 26 23" xfId="1230"/>
    <cellStyle name="Normal 2 26 23 2" xfId="11879"/>
    <cellStyle name="Normal 2 26 23 2 2" xfId="22943"/>
    <cellStyle name="Normal 2 26 23 2 2 2" xfId="49192"/>
    <cellStyle name="Normal 2 26 23 2 3" xfId="38129"/>
    <cellStyle name="Normal 2 26 23 3" xfId="15482"/>
    <cellStyle name="Normal 2 26 23 3 2" xfId="26546"/>
    <cellStyle name="Normal 2 26 23 3 2 2" xfId="52795"/>
    <cellStyle name="Normal 2 26 23 3 3" xfId="41732"/>
    <cellStyle name="Normal 2 26 23 4" xfId="19218"/>
    <cellStyle name="Normal 2 26 23 4 2" xfId="45468"/>
    <cellStyle name="Normal 2 26 23 5" xfId="8096"/>
    <cellStyle name="Normal 2 26 23 5 2" xfId="34405"/>
    <cellStyle name="Normal 2 26 23 6" xfId="28681"/>
    <cellStyle name="Normal 2 26 24" xfId="1231"/>
    <cellStyle name="Normal 2 26 24 2" xfId="11993"/>
    <cellStyle name="Normal 2 26 24 2 2" xfId="23057"/>
    <cellStyle name="Normal 2 26 24 2 2 2" xfId="49306"/>
    <cellStyle name="Normal 2 26 24 2 3" xfId="38243"/>
    <cellStyle name="Normal 2 26 24 3" xfId="15596"/>
    <cellStyle name="Normal 2 26 24 3 2" xfId="26660"/>
    <cellStyle name="Normal 2 26 24 3 2 2" xfId="52909"/>
    <cellStyle name="Normal 2 26 24 3 3" xfId="41846"/>
    <cellStyle name="Normal 2 26 24 4" xfId="19332"/>
    <cellStyle name="Normal 2 26 24 4 2" xfId="45582"/>
    <cellStyle name="Normal 2 26 24 5" xfId="8211"/>
    <cellStyle name="Normal 2 26 24 5 2" xfId="34519"/>
    <cellStyle name="Normal 2 26 24 6" xfId="28682"/>
    <cellStyle name="Normal 2 26 25" xfId="1232"/>
    <cellStyle name="Normal 2 26 25 2" xfId="12107"/>
    <cellStyle name="Normal 2 26 25 2 2" xfId="23171"/>
    <cellStyle name="Normal 2 26 25 2 2 2" xfId="49420"/>
    <cellStyle name="Normal 2 26 25 2 3" xfId="38357"/>
    <cellStyle name="Normal 2 26 25 3" xfId="15710"/>
    <cellStyle name="Normal 2 26 25 3 2" xfId="26774"/>
    <cellStyle name="Normal 2 26 25 3 2 2" xfId="53023"/>
    <cellStyle name="Normal 2 26 25 3 3" xfId="41960"/>
    <cellStyle name="Normal 2 26 25 4" xfId="19446"/>
    <cellStyle name="Normal 2 26 25 4 2" xfId="45696"/>
    <cellStyle name="Normal 2 26 25 5" xfId="8326"/>
    <cellStyle name="Normal 2 26 25 5 2" xfId="34633"/>
    <cellStyle name="Normal 2 26 25 6" xfId="28683"/>
    <cellStyle name="Normal 2 26 26" xfId="1233"/>
    <cellStyle name="Normal 2 26 26 2" xfId="12224"/>
    <cellStyle name="Normal 2 26 26 2 2" xfId="23288"/>
    <cellStyle name="Normal 2 26 26 2 2 2" xfId="49537"/>
    <cellStyle name="Normal 2 26 26 2 3" xfId="38474"/>
    <cellStyle name="Normal 2 26 26 3" xfId="15827"/>
    <cellStyle name="Normal 2 26 26 3 2" xfId="26891"/>
    <cellStyle name="Normal 2 26 26 3 2 2" xfId="53140"/>
    <cellStyle name="Normal 2 26 26 3 3" xfId="42077"/>
    <cellStyle name="Normal 2 26 26 4" xfId="19563"/>
    <cellStyle name="Normal 2 26 26 4 2" xfId="45813"/>
    <cellStyle name="Normal 2 26 26 5" xfId="8444"/>
    <cellStyle name="Normal 2 26 26 5 2" xfId="34750"/>
    <cellStyle name="Normal 2 26 26 6" xfId="28684"/>
    <cellStyle name="Normal 2 26 27" xfId="1234"/>
    <cellStyle name="Normal 2 26 27 2" xfId="12343"/>
    <cellStyle name="Normal 2 26 27 2 2" xfId="23407"/>
    <cellStyle name="Normal 2 26 27 2 2 2" xfId="49656"/>
    <cellStyle name="Normal 2 26 27 2 3" xfId="38593"/>
    <cellStyle name="Normal 2 26 27 3" xfId="15946"/>
    <cellStyle name="Normal 2 26 27 3 2" xfId="27010"/>
    <cellStyle name="Normal 2 26 27 3 2 2" xfId="53259"/>
    <cellStyle name="Normal 2 26 27 3 3" xfId="42196"/>
    <cellStyle name="Normal 2 26 27 4" xfId="19682"/>
    <cellStyle name="Normal 2 26 27 4 2" xfId="45932"/>
    <cellStyle name="Normal 2 26 27 5" xfId="8564"/>
    <cellStyle name="Normal 2 26 27 5 2" xfId="34869"/>
    <cellStyle name="Normal 2 26 27 6" xfId="28685"/>
    <cellStyle name="Normal 2 26 28" xfId="1235"/>
    <cellStyle name="Normal 2 26 28 2" xfId="12474"/>
    <cellStyle name="Normal 2 26 28 2 2" xfId="23538"/>
    <cellStyle name="Normal 2 26 28 2 2 2" xfId="49787"/>
    <cellStyle name="Normal 2 26 28 2 3" xfId="38724"/>
    <cellStyle name="Normal 2 26 28 3" xfId="16077"/>
    <cellStyle name="Normal 2 26 28 3 2" xfId="27141"/>
    <cellStyle name="Normal 2 26 28 3 2 2" xfId="53390"/>
    <cellStyle name="Normal 2 26 28 3 3" xfId="42327"/>
    <cellStyle name="Normal 2 26 28 4" xfId="19813"/>
    <cellStyle name="Normal 2 26 28 4 2" xfId="46063"/>
    <cellStyle name="Normal 2 26 28 5" xfId="8696"/>
    <cellStyle name="Normal 2 26 28 5 2" xfId="35000"/>
    <cellStyle name="Normal 2 26 28 6" xfId="28686"/>
    <cellStyle name="Normal 2 26 29" xfId="1236"/>
    <cellStyle name="Normal 2 26 29 2" xfId="12589"/>
    <cellStyle name="Normal 2 26 29 2 2" xfId="23653"/>
    <cellStyle name="Normal 2 26 29 2 2 2" xfId="49902"/>
    <cellStyle name="Normal 2 26 29 2 3" xfId="38839"/>
    <cellStyle name="Normal 2 26 29 3" xfId="16192"/>
    <cellStyle name="Normal 2 26 29 3 2" xfId="27256"/>
    <cellStyle name="Normal 2 26 29 3 2 2" xfId="53505"/>
    <cellStyle name="Normal 2 26 29 3 3" xfId="42442"/>
    <cellStyle name="Normal 2 26 29 4" xfId="19928"/>
    <cellStyle name="Normal 2 26 29 4 2" xfId="46178"/>
    <cellStyle name="Normal 2 26 29 5" xfId="8812"/>
    <cellStyle name="Normal 2 26 29 5 2" xfId="35115"/>
    <cellStyle name="Normal 2 26 29 6" xfId="28687"/>
    <cellStyle name="Normal 2 26 3" xfId="104"/>
    <cellStyle name="Normal 2 26 3 2" xfId="1238"/>
    <cellStyle name="Normal 2 26 3 2 2" xfId="16397"/>
    <cellStyle name="Normal 2 26 3 2 2 2" xfId="27461"/>
    <cellStyle name="Normal 2 26 3 2 2 2 2" xfId="53710"/>
    <cellStyle name="Normal 2 26 3 2 2 3" xfId="42647"/>
    <cellStyle name="Normal 2 26 3 2 3" xfId="20133"/>
    <cellStyle name="Normal 2 26 3 2 3 2" xfId="46383"/>
    <cellStyle name="Normal 2 26 3 2 4" xfId="9060"/>
    <cellStyle name="Normal 2 26 3 2 4 2" xfId="35320"/>
    <cellStyle name="Normal 2 26 3 2 5" xfId="28689"/>
    <cellStyle name="Normal 2 26 3 3" xfId="1237"/>
    <cellStyle name="Normal 2 26 3 3 2" xfId="20525"/>
    <cellStyle name="Normal 2 26 3 3 2 2" xfId="46774"/>
    <cellStyle name="Normal 2 26 3 3 3" xfId="9461"/>
    <cellStyle name="Normal 2 26 3 3 3 2" xfId="35711"/>
    <cellStyle name="Normal 2 26 3 3 4" xfId="28688"/>
    <cellStyle name="Normal 2 26 3 4" xfId="13064"/>
    <cellStyle name="Normal 2 26 3 4 2" xfId="24128"/>
    <cellStyle name="Normal 2 26 3 4 2 2" xfId="50377"/>
    <cellStyle name="Normal 2 26 3 4 3" xfId="39314"/>
    <cellStyle name="Normal 2 26 3 5" xfId="16800"/>
    <cellStyle name="Normal 2 26 3 5 2" xfId="43050"/>
    <cellStyle name="Normal 2 26 3 6" xfId="5657"/>
    <cellStyle name="Normal 2 26 3 6 2" xfId="31987"/>
    <cellStyle name="Normal 2 26 3 7" xfId="27608"/>
    <cellStyle name="Normal 2 26 30" xfId="1239"/>
    <cellStyle name="Normal 2 26 30 2" xfId="12703"/>
    <cellStyle name="Normal 2 26 30 2 2" xfId="23767"/>
    <cellStyle name="Normal 2 26 30 2 2 2" xfId="50016"/>
    <cellStyle name="Normal 2 26 30 2 3" xfId="38953"/>
    <cellStyle name="Normal 2 26 30 3" xfId="16306"/>
    <cellStyle name="Normal 2 26 30 3 2" xfId="27370"/>
    <cellStyle name="Normal 2 26 30 3 2 2" xfId="53619"/>
    <cellStyle name="Normal 2 26 30 3 3" xfId="42556"/>
    <cellStyle name="Normal 2 26 30 4" xfId="20042"/>
    <cellStyle name="Normal 2 26 30 4 2" xfId="46292"/>
    <cellStyle name="Normal 2 26 30 5" xfId="8927"/>
    <cellStyle name="Normal 2 26 30 5 2" xfId="35229"/>
    <cellStyle name="Normal 2 26 30 6" xfId="28690"/>
    <cellStyle name="Normal 2 26 31" xfId="1240"/>
    <cellStyle name="Normal 2 26 31 2" xfId="9341"/>
    <cellStyle name="Normal 2 26 31 2 2" xfId="20405"/>
    <cellStyle name="Normal 2 26 31 2 2 2" xfId="46654"/>
    <cellStyle name="Normal 2 26 31 2 3" xfId="35591"/>
    <cellStyle name="Normal 2 26 31 3" xfId="12944"/>
    <cellStyle name="Normal 2 26 31 3 2" xfId="24008"/>
    <cellStyle name="Normal 2 26 31 3 2 2" xfId="50257"/>
    <cellStyle name="Normal 2 26 31 3 3" xfId="39194"/>
    <cellStyle name="Normal 2 26 31 4" xfId="16680"/>
    <cellStyle name="Normal 2 26 31 4 2" xfId="42930"/>
    <cellStyle name="Normal 2 26 31 5" xfId="5536"/>
    <cellStyle name="Normal 2 26 31 5 2" xfId="31867"/>
    <cellStyle name="Normal 2 26 31 6" xfId="28691"/>
    <cellStyle name="Normal 2 26 32" xfId="1241"/>
    <cellStyle name="Normal 2 26 32 2" xfId="20285"/>
    <cellStyle name="Normal 2 26 32 2 2" xfId="46534"/>
    <cellStyle name="Normal 2 26 32 3" xfId="9221"/>
    <cellStyle name="Normal 2 26 32 3 2" xfId="35471"/>
    <cellStyle name="Normal 2 26 32 4" xfId="28692"/>
    <cellStyle name="Normal 2 26 33" xfId="1242"/>
    <cellStyle name="Normal 2 26 33 2" xfId="23888"/>
    <cellStyle name="Normal 2 26 33 2 2" xfId="50137"/>
    <cellStyle name="Normal 2 26 33 3" xfId="12824"/>
    <cellStyle name="Normal 2 26 33 3 2" xfId="39074"/>
    <cellStyle name="Normal 2 26 33 4" xfId="28693"/>
    <cellStyle name="Normal 2 26 34" xfId="1243"/>
    <cellStyle name="Normal 2 26 34 2" xfId="16560"/>
    <cellStyle name="Normal 2 26 34 2 2" xfId="42810"/>
    <cellStyle name="Normal 2 26 34 3" xfId="28694"/>
    <cellStyle name="Normal 2 26 35" xfId="1244"/>
    <cellStyle name="Normal 2 26 35 2" xfId="28695"/>
    <cellStyle name="Normal 2 26 36" xfId="1245"/>
    <cellStyle name="Normal 2 26 36 2" xfId="28696"/>
    <cellStyle name="Normal 2 26 37" xfId="1246"/>
    <cellStyle name="Normal 2 26 37 2" xfId="28697"/>
    <cellStyle name="Normal 2 26 38" xfId="1247"/>
    <cellStyle name="Normal 2 26 38 2" xfId="28698"/>
    <cellStyle name="Normal 2 26 39" xfId="1248"/>
    <cellStyle name="Normal 2 26 39 2" xfId="28699"/>
    <cellStyle name="Normal 2 26 4" xfId="1249"/>
    <cellStyle name="Normal 2 26 4 2" xfId="9613"/>
    <cellStyle name="Normal 2 26 4 2 2" xfId="20677"/>
    <cellStyle name="Normal 2 26 4 2 2 2" xfId="46926"/>
    <cellStyle name="Normal 2 26 4 2 3" xfId="35863"/>
    <cellStyle name="Normal 2 26 4 3" xfId="13216"/>
    <cellStyle name="Normal 2 26 4 3 2" xfId="24280"/>
    <cellStyle name="Normal 2 26 4 3 2 2" xfId="50529"/>
    <cellStyle name="Normal 2 26 4 3 3" xfId="39466"/>
    <cellStyle name="Normal 2 26 4 4" xfId="16952"/>
    <cellStyle name="Normal 2 26 4 4 2" xfId="43202"/>
    <cellStyle name="Normal 2 26 4 5" xfId="5811"/>
    <cellStyle name="Normal 2 26 4 5 2" xfId="32139"/>
    <cellStyle name="Normal 2 26 4 6" xfId="28700"/>
    <cellStyle name="Normal 2 26 40" xfId="1250"/>
    <cellStyle name="Normal 2 26 40 2" xfId="28701"/>
    <cellStyle name="Normal 2 26 41" xfId="1251"/>
    <cellStyle name="Normal 2 26 41 2" xfId="28702"/>
    <cellStyle name="Normal 2 26 42" xfId="1175"/>
    <cellStyle name="Normal 2 26 42 2" xfId="28626"/>
    <cellStyle name="Normal 2 26 43" xfId="5415"/>
    <cellStyle name="Normal 2 26 43 2" xfId="31747"/>
    <cellStyle name="Normal 2 26 44" xfId="27605"/>
    <cellStyle name="Normal 2 26 5" xfId="1252"/>
    <cellStyle name="Normal 2 26 5 2" xfId="9729"/>
    <cellStyle name="Normal 2 26 5 2 2" xfId="20793"/>
    <cellStyle name="Normal 2 26 5 2 2 2" xfId="47042"/>
    <cellStyle name="Normal 2 26 5 2 3" xfId="35979"/>
    <cellStyle name="Normal 2 26 5 3" xfId="13332"/>
    <cellStyle name="Normal 2 26 5 3 2" xfId="24396"/>
    <cellStyle name="Normal 2 26 5 3 2 2" xfId="50645"/>
    <cellStyle name="Normal 2 26 5 3 3" xfId="39582"/>
    <cellStyle name="Normal 2 26 5 4" xfId="17068"/>
    <cellStyle name="Normal 2 26 5 4 2" xfId="43318"/>
    <cellStyle name="Normal 2 26 5 5" xfId="5928"/>
    <cellStyle name="Normal 2 26 5 5 2" xfId="32255"/>
    <cellStyle name="Normal 2 26 5 6" xfId="28703"/>
    <cellStyle name="Normal 2 26 6" xfId="1253"/>
    <cellStyle name="Normal 2 26 6 2" xfId="9844"/>
    <cellStyle name="Normal 2 26 6 2 2" xfId="20908"/>
    <cellStyle name="Normal 2 26 6 2 2 2" xfId="47157"/>
    <cellStyle name="Normal 2 26 6 2 3" xfId="36094"/>
    <cellStyle name="Normal 2 26 6 3" xfId="13447"/>
    <cellStyle name="Normal 2 26 6 3 2" xfId="24511"/>
    <cellStyle name="Normal 2 26 6 3 2 2" xfId="50760"/>
    <cellStyle name="Normal 2 26 6 3 3" xfId="39697"/>
    <cellStyle name="Normal 2 26 6 4" xfId="17183"/>
    <cellStyle name="Normal 2 26 6 4 2" xfId="43433"/>
    <cellStyle name="Normal 2 26 6 5" xfId="6044"/>
    <cellStyle name="Normal 2 26 6 5 2" xfId="32370"/>
    <cellStyle name="Normal 2 26 6 6" xfId="28704"/>
    <cellStyle name="Normal 2 26 7" xfId="1254"/>
    <cellStyle name="Normal 2 26 7 2" xfId="9959"/>
    <cellStyle name="Normal 2 26 7 2 2" xfId="21023"/>
    <cellStyle name="Normal 2 26 7 2 2 2" xfId="47272"/>
    <cellStyle name="Normal 2 26 7 2 3" xfId="36209"/>
    <cellStyle name="Normal 2 26 7 3" xfId="13562"/>
    <cellStyle name="Normal 2 26 7 3 2" xfId="24626"/>
    <cellStyle name="Normal 2 26 7 3 2 2" xfId="50875"/>
    <cellStyle name="Normal 2 26 7 3 3" xfId="39812"/>
    <cellStyle name="Normal 2 26 7 4" xfId="17298"/>
    <cellStyle name="Normal 2 26 7 4 2" xfId="43548"/>
    <cellStyle name="Normal 2 26 7 5" xfId="6160"/>
    <cellStyle name="Normal 2 26 7 5 2" xfId="32485"/>
    <cellStyle name="Normal 2 26 7 6" xfId="28705"/>
    <cellStyle name="Normal 2 26 8" xfId="1255"/>
    <cellStyle name="Normal 2 26 8 2" xfId="10073"/>
    <cellStyle name="Normal 2 26 8 2 2" xfId="21137"/>
    <cellStyle name="Normal 2 26 8 2 2 2" xfId="47386"/>
    <cellStyle name="Normal 2 26 8 2 3" xfId="36323"/>
    <cellStyle name="Normal 2 26 8 3" xfId="13676"/>
    <cellStyle name="Normal 2 26 8 3 2" xfId="24740"/>
    <cellStyle name="Normal 2 26 8 3 2 2" xfId="50989"/>
    <cellStyle name="Normal 2 26 8 3 3" xfId="39926"/>
    <cellStyle name="Normal 2 26 8 4" xfId="17412"/>
    <cellStyle name="Normal 2 26 8 4 2" xfId="43662"/>
    <cellStyle name="Normal 2 26 8 5" xfId="6275"/>
    <cellStyle name="Normal 2 26 8 5 2" xfId="32599"/>
    <cellStyle name="Normal 2 26 8 6" xfId="28706"/>
    <cellStyle name="Normal 2 26 9" xfId="1256"/>
    <cellStyle name="Normal 2 26 9 2" xfId="10187"/>
    <cellStyle name="Normal 2 26 9 2 2" xfId="21251"/>
    <cellStyle name="Normal 2 26 9 2 2 2" xfId="47500"/>
    <cellStyle name="Normal 2 26 9 2 3" xfId="36437"/>
    <cellStyle name="Normal 2 26 9 3" xfId="13790"/>
    <cellStyle name="Normal 2 26 9 3 2" xfId="24854"/>
    <cellStyle name="Normal 2 26 9 3 2 2" xfId="51103"/>
    <cellStyle name="Normal 2 26 9 3 3" xfId="40040"/>
    <cellStyle name="Normal 2 26 9 4" xfId="17526"/>
    <cellStyle name="Normal 2 26 9 4 2" xfId="43776"/>
    <cellStyle name="Normal 2 26 9 5" xfId="6390"/>
    <cellStyle name="Normal 2 26 9 5 2" xfId="32713"/>
    <cellStyle name="Normal 2 26 9 6" xfId="28707"/>
    <cellStyle name="Normal 2 27" xfId="105"/>
    <cellStyle name="Normal 2 27 10" xfId="1258"/>
    <cellStyle name="Normal 2 27 10 2" xfId="10438"/>
    <cellStyle name="Normal 2 27 10 2 2" xfId="21502"/>
    <cellStyle name="Normal 2 27 10 2 2 2" xfId="47751"/>
    <cellStyle name="Normal 2 27 10 2 3" xfId="36688"/>
    <cellStyle name="Normal 2 27 10 3" xfId="14041"/>
    <cellStyle name="Normal 2 27 10 3 2" xfId="25105"/>
    <cellStyle name="Normal 2 27 10 3 2 2" xfId="51354"/>
    <cellStyle name="Normal 2 27 10 3 3" xfId="40291"/>
    <cellStyle name="Normal 2 27 10 4" xfId="17777"/>
    <cellStyle name="Normal 2 27 10 4 2" xfId="44027"/>
    <cellStyle name="Normal 2 27 10 5" xfId="6643"/>
    <cellStyle name="Normal 2 27 10 5 2" xfId="32964"/>
    <cellStyle name="Normal 2 27 10 6" xfId="28709"/>
    <cellStyle name="Normal 2 27 11" xfId="1259"/>
    <cellStyle name="Normal 2 27 11 2" xfId="10553"/>
    <cellStyle name="Normal 2 27 11 2 2" xfId="21617"/>
    <cellStyle name="Normal 2 27 11 2 2 2" xfId="47866"/>
    <cellStyle name="Normal 2 27 11 2 3" xfId="36803"/>
    <cellStyle name="Normal 2 27 11 3" xfId="14156"/>
    <cellStyle name="Normal 2 27 11 3 2" xfId="25220"/>
    <cellStyle name="Normal 2 27 11 3 2 2" xfId="51469"/>
    <cellStyle name="Normal 2 27 11 3 3" xfId="40406"/>
    <cellStyle name="Normal 2 27 11 4" xfId="17892"/>
    <cellStyle name="Normal 2 27 11 4 2" xfId="44142"/>
    <cellStyle name="Normal 2 27 11 5" xfId="6759"/>
    <cellStyle name="Normal 2 27 11 5 2" xfId="33079"/>
    <cellStyle name="Normal 2 27 11 6" xfId="28710"/>
    <cellStyle name="Normal 2 27 12" xfId="1260"/>
    <cellStyle name="Normal 2 27 12 2" xfId="10726"/>
    <cellStyle name="Normal 2 27 12 2 2" xfId="21790"/>
    <cellStyle name="Normal 2 27 12 2 2 2" xfId="48039"/>
    <cellStyle name="Normal 2 27 12 2 3" xfId="36976"/>
    <cellStyle name="Normal 2 27 12 3" xfId="14329"/>
    <cellStyle name="Normal 2 27 12 3 2" xfId="25393"/>
    <cellStyle name="Normal 2 27 12 3 2 2" xfId="51642"/>
    <cellStyle name="Normal 2 27 12 3 3" xfId="40579"/>
    <cellStyle name="Normal 2 27 12 4" xfId="18065"/>
    <cellStyle name="Normal 2 27 12 4 2" xfId="44315"/>
    <cellStyle name="Normal 2 27 12 5" xfId="6933"/>
    <cellStyle name="Normal 2 27 12 5 2" xfId="33252"/>
    <cellStyle name="Normal 2 27 12 6" xfId="28711"/>
    <cellStyle name="Normal 2 27 13" xfId="1261"/>
    <cellStyle name="Normal 2 27 13 2" xfId="10843"/>
    <cellStyle name="Normal 2 27 13 2 2" xfId="21907"/>
    <cellStyle name="Normal 2 27 13 2 2 2" xfId="48156"/>
    <cellStyle name="Normal 2 27 13 2 3" xfId="37093"/>
    <cellStyle name="Normal 2 27 13 3" xfId="14446"/>
    <cellStyle name="Normal 2 27 13 3 2" xfId="25510"/>
    <cellStyle name="Normal 2 27 13 3 2 2" xfId="51759"/>
    <cellStyle name="Normal 2 27 13 3 3" xfId="40696"/>
    <cellStyle name="Normal 2 27 13 4" xfId="18182"/>
    <cellStyle name="Normal 2 27 13 4 2" xfId="44432"/>
    <cellStyle name="Normal 2 27 13 5" xfId="7051"/>
    <cellStyle name="Normal 2 27 13 5 2" xfId="33369"/>
    <cellStyle name="Normal 2 27 13 6" xfId="28712"/>
    <cellStyle name="Normal 2 27 14" xfId="1262"/>
    <cellStyle name="Normal 2 27 14 2" xfId="10959"/>
    <cellStyle name="Normal 2 27 14 2 2" xfId="22023"/>
    <cellStyle name="Normal 2 27 14 2 2 2" xfId="48272"/>
    <cellStyle name="Normal 2 27 14 2 3" xfId="37209"/>
    <cellStyle name="Normal 2 27 14 3" xfId="14562"/>
    <cellStyle name="Normal 2 27 14 3 2" xfId="25626"/>
    <cellStyle name="Normal 2 27 14 3 2 2" xfId="51875"/>
    <cellStyle name="Normal 2 27 14 3 3" xfId="40812"/>
    <cellStyle name="Normal 2 27 14 4" xfId="18298"/>
    <cellStyle name="Normal 2 27 14 4 2" xfId="44548"/>
    <cellStyle name="Normal 2 27 14 5" xfId="7168"/>
    <cellStyle name="Normal 2 27 14 5 2" xfId="33485"/>
    <cellStyle name="Normal 2 27 14 6" xfId="28713"/>
    <cellStyle name="Normal 2 27 15" xfId="1263"/>
    <cellStyle name="Normal 2 27 15 2" xfId="11077"/>
    <cellStyle name="Normal 2 27 15 2 2" xfId="22141"/>
    <cellStyle name="Normal 2 27 15 2 2 2" xfId="48390"/>
    <cellStyle name="Normal 2 27 15 2 3" xfId="37327"/>
    <cellStyle name="Normal 2 27 15 3" xfId="14680"/>
    <cellStyle name="Normal 2 27 15 3 2" xfId="25744"/>
    <cellStyle name="Normal 2 27 15 3 2 2" xfId="51993"/>
    <cellStyle name="Normal 2 27 15 3 3" xfId="40930"/>
    <cellStyle name="Normal 2 27 15 4" xfId="18416"/>
    <cellStyle name="Normal 2 27 15 4 2" xfId="44666"/>
    <cellStyle name="Normal 2 27 15 5" xfId="7287"/>
    <cellStyle name="Normal 2 27 15 5 2" xfId="33603"/>
    <cellStyle name="Normal 2 27 15 6" xfId="28714"/>
    <cellStyle name="Normal 2 27 16" xfId="1264"/>
    <cellStyle name="Normal 2 27 16 2" xfId="11195"/>
    <cellStyle name="Normal 2 27 16 2 2" xfId="22259"/>
    <cellStyle name="Normal 2 27 16 2 2 2" xfId="48508"/>
    <cellStyle name="Normal 2 27 16 2 3" xfId="37445"/>
    <cellStyle name="Normal 2 27 16 3" xfId="14798"/>
    <cellStyle name="Normal 2 27 16 3 2" xfId="25862"/>
    <cellStyle name="Normal 2 27 16 3 2 2" xfId="52111"/>
    <cellStyle name="Normal 2 27 16 3 3" xfId="41048"/>
    <cellStyle name="Normal 2 27 16 4" xfId="18534"/>
    <cellStyle name="Normal 2 27 16 4 2" xfId="44784"/>
    <cellStyle name="Normal 2 27 16 5" xfId="7406"/>
    <cellStyle name="Normal 2 27 16 5 2" xfId="33721"/>
    <cellStyle name="Normal 2 27 16 6" xfId="28715"/>
    <cellStyle name="Normal 2 27 17" xfId="1265"/>
    <cellStyle name="Normal 2 27 17 2" xfId="11311"/>
    <cellStyle name="Normal 2 27 17 2 2" xfId="22375"/>
    <cellStyle name="Normal 2 27 17 2 2 2" xfId="48624"/>
    <cellStyle name="Normal 2 27 17 2 3" xfId="37561"/>
    <cellStyle name="Normal 2 27 17 3" xfId="14914"/>
    <cellStyle name="Normal 2 27 17 3 2" xfId="25978"/>
    <cellStyle name="Normal 2 27 17 3 2 2" xfId="52227"/>
    <cellStyle name="Normal 2 27 17 3 3" xfId="41164"/>
    <cellStyle name="Normal 2 27 17 4" xfId="18650"/>
    <cellStyle name="Normal 2 27 17 4 2" xfId="44900"/>
    <cellStyle name="Normal 2 27 17 5" xfId="7523"/>
    <cellStyle name="Normal 2 27 17 5 2" xfId="33837"/>
    <cellStyle name="Normal 2 27 17 6" xfId="28716"/>
    <cellStyle name="Normal 2 27 18" xfId="1266"/>
    <cellStyle name="Normal 2 27 18 2" xfId="11428"/>
    <cellStyle name="Normal 2 27 18 2 2" xfId="22492"/>
    <cellStyle name="Normal 2 27 18 2 2 2" xfId="48741"/>
    <cellStyle name="Normal 2 27 18 2 3" xfId="37678"/>
    <cellStyle name="Normal 2 27 18 3" xfId="15031"/>
    <cellStyle name="Normal 2 27 18 3 2" xfId="26095"/>
    <cellStyle name="Normal 2 27 18 3 2 2" xfId="52344"/>
    <cellStyle name="Normal 2 27 18 3 3" xfId="41281"/>
    <cellStyle name="Normal 2 27 18 4" xfId="18767"/>
    <cellStyle name="Normal 2 27 18 4 2" xfId="45017"/>
    <cellStyle name="Normal 2 27 18 5" xfId="7641"/>
    <cellStyle name="Normal 2 27 18 5 2" xfId="33954"/>
    <cellStyle name="Normal 2 27 18 6" xfId="28717"/>
    <cellStyle name="Normal 2 27 19" xfId="1267"/>
    <cellStyle name="Normal 2 27 19 2" xfId="11547"/>
    <cellStyle name="Normal 2 27 19 2 2" xfId="22611"/>
    <cellStyle name="Normal 2 27 19 2 2 2" xfId="48860"/>
    <cellStyle name="Normal 2 27 19 2 3" xfId="37797"/>
    <cellStyle name="Normal 2 27 19 3" xfId="15150"/>
    <cellStyle name="Normal 2 27 19 3 2" xfId="26214"/>
    <cellStyle name="Normal 2 27 19 3 2 2" xfId="52463"/>
    <cellStyle name="Normal 2 27 19 3 3" xfId="41400"/>
    <cellStyle name="Normal 2 27 19 4" xfId="18886"/>
    <cellStyle name="Normal 2 27 19 4 2" xfId="45136"/>
    <cellStyle name="Normal 2 27 19 5" xfId="7761"/>
    <cellStyle name="Normal 2 27 19 5 2" xfId="34073"/>
    <cellStyle name="Normal 2 27 19 6" xfId="28718"/>
    <cellStyle name="Normal 2 27 2" xfId="106"/>
    <cellStyle name="Normal 2 27 2 2" xfId="1269"/>
    <cellStyle name="Normal 2 27 2 2 2" xfId="16398"/>
    <cellStyle name="Normal 2 27 2 2 2 2" xfId="27462"/>
    <cellStyle name="Normal 2 27 2 2 2 2 2" xfId="53711"/>
    <cellStyle name="Normal 2 27 2 2 2 3" xfId="42648"/>
    <cellStyle name="Normal 2 27 2 2 3" xfId="20134"/>
    <cellStyle name="Normal 2 27 2 2 3 2" xfId="46384"/>
    <cellStyle name="Normal 2 27 2 2 4" xfId="9061"/>
    <cellStyle name="Normal 2 27 2 2 4 2" xfId="35321"/>
    <cellStyle name="Normal 2 27 2 2 5" xfId="28720"/>
    <cellStyle name="Normal 2 27 2 3" xfId="1268"/>
    <cellStyle name="Normal 2 27 2 3 2" xfId="20535"/>
    <cellStyle name="Normal 2 27 2 3 2 2" xfId="46784"/>
    <cellStyle name="Normal 2 27 2 3 3" xfId="9471"/>
    <cellStyle name="Normal 2 27 2 3 3 2" xfId="35721"/>
    <cellStyle name="Normal 2 27 2 3 4" xfId="28719"/>
    <cellStyle name="Normal 2 27 2 4" xfId="13074"/>
    <cellStyle name="Normal 2 27 2 4 2" xfId="24138"/>
    <cellStyle name="Normal 2 27 2 4 2 2" xfId="50387"/>
    <cellStyle name="Normal 2 27 2 4 3" xfId="39324"/>
    <cellStyle name="Normal 2 27 2 5" xfId="16810"/>
    <cellStyle name="Normal 2 27 2 5 2" xfId="43060"/>
    <cellStyle name="Normal 2 27 2 6" xfId="5667"/>
    <cellStyle name="Normal 2 27 2 6 2" xfId="31997"/>
    <cellStyle name="Normal 2 27 2 7" xfId="27610"/>
    <cellStyle name="Normal 2 27 20" xfId="1270"/>
    <cellStyle name="Normal 2 27 20 2" xfId="11661"/>
    <cellStyle name="Normal 2 27 20 2 2" xfId="22725"/>
    <cellStyle name="Normal 2 27 20 2 2 2" xfId="48974"/>
    <cellStyle name="Normal 2 27 20 2 3" xfId="37911"/>
    <cellStyle name="Normal 2 27 20 3" xfId="15264"/>
    <cellStyle name="Normal 2 27 20 3 2" xfId="26328"/>
    <cellStyle name="Normal 2 27 20 3 2 2" xfId="52577"/>
    <cellStyle name="Normal 2 27 20 3 3" xfId="41514"/>
    <cellStyle name="Normal 2 27 20 4" xfId="19000"/>
    <cellStyle name="Normal 2 27 20 4 2" xfId="45250"/>
    <cellStyle name="Normal 2 27 20 5" xfId="7876"/>
    <cellStyle name="Normal 2 27 20 5 2" xfId="34187"/>
    <cellStyle name="Normal 2 27 20 6" xfId="28721"/>
    <cellStyle name="Normal 2 27 21" xfId="1271"/>
    <cellStyle name="Normal 2 27 21 2" xfId="11775"/>
    <cellStyle name="Normal 2 27 21 2 2" xfId="22839"/>
    <cellStyle name="Normal 2 27 21 2 2 2" xfId="49088"/>
    <cellStyle name="Normal 2 27 21 2 3" xfId="38025"/>
    <cellStyle name="Normal 2 27 21 3" xfId="15378"/>
    <cellStyle name="Normal 2 27 21 3 2" xfId="26442"/>
    <cellStyle name="Normal 2 27 21 3 2 2" xfId="52691"/>
    <cellStyle name="Normal 2 27 21 3 3" xfId="41628"/>
    <cellStyle name="Normal 2 27 21 4" xfId="19114"/>
    <cellStyle name="Normal 2 27 21 4 2" xfId="45364"/>
    <cellStyle name="Normal 2 27 21 5" xfId="7991"/>
    <cellStyle name="Normal 2 27 21 5 2" xfId="34301"/>
    <cellStyle name="Normal 2 27 21 6" xfId="28722"/>
    <cellStyle name="Normal 2 27 22" xfId="1272"/>
    <cellStyle name="Normal 2 27 22 2" xfId="11889"/>
    <cellStyle name="Normal 2 27 22 2 2" xfId="22953"/>
    <cellStyle name="Normal 2 27 22 2 2 2" xfId="49202"/>
    <cellStyle name="Normal 2 27 22 2 3" xfId="38139"/>
    <cellStyle name="Normal 2 27 22 3" xfId="15492"/>
    <cellStyle name="Normal 2 27 22 3 2" xfId="26556"/>
    <cellStyle name="Normal 2 27 22 3 2 2" xfId="52805"/>
    <cellStyle name="Normal 2 27 22 3 3" xfId="41742"/>
    <cellStyle name="Normal 2 27 22 4" xfId="19228"/>
    <cellStyle name="Normal 2 27 22 4 2" xfId="45478"/>
    <cellStyle name="Normal 2 27 22 5" xfId="8106"/>
    <cellStyle name="Normal 2 27 22 5 2" xfId="34415"/>
    <cellStyle name="Normal 2 27 22 6" xfId="28723"/>
    <cellStyle name="Normal 2 27 23" xfId="1273"/>
    <cellStyle name="Normal 2 27 23 2" xfId="12003"/>
    <cellStyle name="Normal 2 27 23 2 2" xfId="23067"/>
    <cellStyle name="Normal 2 27 23 2 2 2" xfId="49316"/>
    <cellStyle name="Normal 2 27 23 2 3" xfId="38253"/>
    <cellStyle name="Normal 2 27 23 3" xfId="15606"/>
    <cellStyle name="Normal 2 27 23 3 2" xfId="26670"/>
    <cellStyle name="Normal 2 27 23 3 2 2" xfId="52919"/>
    <cellStyle name="Normal 2 27 23 3 3" xfId="41856"/>
    <cellStyle name="Normal 2 27 23 4" xfId="19342"/>
    <cellStyle name="Normal 2 27 23 4 2" xfId="45592"/>
    <cellStyle name="Normal 2 27 23 5" xfId="8221"/>
    <cellStyle name="Normal 2 27 23 5 2" xfId="34529"/>
    <cellStyle name="Normal 2 27 23 6" xfId="28724"/>
    <cellStyle name="Normal 2 27 24" xfId="1274"/>
    <cellStyle name="Normal 2 27 24 2" xfId="12117"/>
    <cellStyle name="Normal 2 27 24 2 2" xfId="23181"/>
    <cellStyle name="Normal 2 27 24 2 2 2" xfId="49430"/>
    <cellStyle name="Normal 2 27 24 2 3" xfId="38367"/>
    <cellStyle name="Normal 2 27 24 3" xfId="15720"/>
    <cellStyle name="Normal 2 27 24 3 2" xfId="26784"/>
    <cellStyle name="Normal 2 27 24 3 2 2" xfId="53033"/>
    <cellStyle name="Normal 2 27 24 3 3" xfId="41970"/>
    <cellStyle name="Normal 2 27 24 4" xfId="19456"/>
    <cellStyle name="Normal 2 27 24 4 2" xfId="45706"/>
    <cellStyle name="Normal 2 27 24 5" xfId="8336"/>
    <cellStyle name="Normal 2 27 24 5 2" xfId="34643"/>
    <cellStyle name="Normal 2 27 24 6" xfId="28725"/>
    <cellStyle name="Normal 2 27 25" xfId="1275"/>
    <cellStyle name="Normal 2 27 25 2" xfId="12234"/>
    <cellStyle name="Normal 2 27 25 2 2" xfId="23298"/>
    <cellStyle name="Normal 2 27 25 2 2 2" xfId="49547"/>
    <cellStyle name="Normal 2 27 25 2 3" xfId="38484"/>
    <cellStyle name="Normal 2 27 25 3" xfId="15837"/>
    <cellStyle name="Normal 2 27 25 3 2" xfId="26901"/>
    <cellStyle name="Normal 2 27 25 3 2 2" xfId="53150"/>
    <cellStyle name="Normal 2 27 25 3 3" xfId="42087"/>
    <cellStyle name="Normal 2 27 25 4" xfId="19573"/>
    <cellStyle name="Normal 2 27 25 4 2" xfId="45823"/>
    <cellStyle name="Normal 2 27 25 5" xfId="8454"/>
    <cellStyle name="Normal 2 27 25 5 2" xfId="34760"/>
    <cellStyle name="Normal 2 27 25 6" xfId="28726"/>
    <cellStyle name="Normal 2 27 26" xfId="1276"/>
    <cellStyle name="Normal 2 27 26 2" xfId="12353"/>
    <cellStyle name="Normal 2 27 26 2 2" xfId="23417"/>
    <cellStyle name="Normal 2 27 26 2 2 2" xfId="49666"/>
    <cellStyle name="Normal 2 27 26 2 3" xfId="38603"/>
    <cellStyle name="Normal 2 27 26 3" xfId="15956"/>
    <cellStyle name="Normal 2 27 26 3 2" xfId="27020"/>
    <cellStyle name="Normal 2 27 26 3 2 2" xfId="53269"/>
    <cellStyle name="Normal 2 27 26 3 3" xfId="42206"/>
    <cellStyle name="Normal 2 27 26 4" xfId="19692"/>
    <cellStyle name="Normal 2 27 26 4 2" xfId="45942"/>
    <cellStyle name="Normal 2 27 26 5" xfId="8574"/>
    <cellStyle name="Normal 2 27 26 5 2" xfId="34879"/>
    <cellStyle name="Normal 2 27 26 6" xfId="28727"/>
    <cellStyle name="Normal 2 27 27" xfId="1277"/>
    <cellStyle name="Normal 2 27 27 2" xfId="12484"/>
    <cellStyle name="Normal 2 27 27 2 2" xfId="23548"/>
    <cellStyle name="Normal 2 27 27 2 2 2" xfId="49797"/>
    <cellStyle name="Normal 2 27 27 2 3" xfId="38734"/>
    <cellStyle name="Normal 2 27 27 3" xfId="16087"/>
    <cellStyle name="Normal 2 27 27 3 2" xfId="27151"/>
    <cellStyle name="Normal 2 27 27 3 2 2" xfId="53400"/>
    <cellStyle name="Normal 2 27 27 3 3" xfId="42337"/>
    <cellStyle name="Normal 2 27 27 4" xfId="19823"/>
    <cellStyle name="Normal 2 27 27 4 2" xfId="46073"/>
    <cellStyle name="Normal 2 27 27 5" xfId="8706"/>
    <cellStyle name="Normal 2 27 27 5 2" xfId="35010"/>
    <cellStyle name="Normal 2 27 27 6" xfId="28728"/>
    <cellStyle name="Normal 2 27 28" xfId="1278"/>
    <cellStyle name="Normal 2 27 28 2" xfId="12599"/>
    <cellStyle name="Normal 2 27 28 2 2" xfId="23663"/>
    <cellStyle name="Normal 2 27 28 2 2 2" xfId="49912"/>
    <cellStyle name="Normal 2 27 28 2 3" xfId="38849"/>
    <cellStyle name="Normal 2 27 28 3" xfId="16202"/>
    <cellStyle name="Normal 2 27 28 3 2" xfId="27266"/>
    <cellStyle name="Normal 2 27 28 3 2 2" xfId="53515"/>
    <cellStyle name="Normal 2 27 28 3 3" xfId="42452"/>
    <cellStyle name="Normal 2 27 28 4" xfId="19938"/>
    <cellStyle name="Normal 2 27 28 4 2" xfId="46188"/>
    <cellStyle name="Normal 2 27 28 5" xfId="8822"/>
    <cellStyle name="Normal 2 27 28 5 2" xfId="35125"/>
    <cellStyle name="Normal 2 27 28 6" xfId="28729"/>
    <cellStyle name="Normal 2 27 29" xfId="1279"/>
    <cellStyle name="Normal 2 27 29 2" xfId="12713"/>
    <cellStyle name="Normal 2 27 29 2 2" xfId="23777"/>
    <cellStyle name="Normal 2 27 29 2 2 2" xfId="50026"/>
    <cellStyle name="Normal 2 27 29 2 3" xfId="38963"/>
    <cellStyle name="Normal 2 27 29 3" xfId="16316"/>
    <cellStyle name="Normal 2 27 29 3 2" xfId="27380"/>
    <cellStyle name="Normal 2 27 29 3 2 2" xfId="53629"/>
    <cellStyle name="Normal 2 27 29 3 3" xfId="42566"/>
    <cellStyle name="Normal 2 27 29 4" xfId="20052"/>
    <cellStyle name="Normal 2 27 29 4 2" xfId="46302"/>
    <cellStyle name="Normal 2 27 29 5" xfId="8937"/>
    <cellStyle name="Normal 2 27 29 5 2" xfId="35239"/>
    <cellStyle name="Normal 2 27 29 6" xfId="28730"/>
    <cellStyle name="Normal 2 27 3" xfId="1280"/>
    <cellStyle name="Normal 2 27 3 2" xfId="9623"/>
    <cellStyle name="Normal 2 27 3 2 2" xfId="20687"/>
    <cellStyle name="Normal 2 27 3 2 2 2" xfId="46936"/>
    <cellStyle name="Normal 2 27 3 2 3" xfId="35873"/>
    <cellStyle name="Normal 2 27 3 3" xfId="13226"/>
    <cellStyle name="Normal 2 27 3 3 2" xfId="24290"/>
    <cellStyle name="Normal 2 27 3 3 2 2" xfId="50539"/>
    <cellStyle name="Normal 2 27 3 3 3" xfId="39476"/>
    <cellStyle name="Normal 2 27 3 4" xfId="16962"/>
    <cellStyle name="Normal 2 27 3 4 2" xfId="43212"/>
    <cellStyle name="Normal 2 27 3 5" xfId="5821"/>
    <cellStyle name="Normal 2 27 3 5 2" xfId="32149"/>
    <cellStyle name="Normal 2 27 3 6" xfId="28731"/>
    <cellStyle name="Normal 2 27 30" xfId="1281"/>
    <cellStyle name="Normal 2 27 30 2" xfId="9351"/>
    <cellStyle name="Normal 2 27 30 2 2" xfId="20415"/>
    <cellStyle name="Normal 2 27 30 2 2 2" xfId="46664"/>
    <cellStyle name="Normal 2 27 30 2 3" xfId="35601"/>
    <cellStyle name="Normal 2 27 30 3" xfId="12954"/>
    <cellStyle name="Normal 2 27 30 3 2" xfId="24018"/>
    <cellStyle name="Normal 2 27 30 3 2 2" xfId="50267"/>
    <cellStyle name="Normal 2 27 30 3 3" xfId="39204"/>
    <cellStyle name="Normal 2 27 30 4" xfId="16690"/>
    <cellStyle name="Normal 2 27 30 4 2" xfId="42940"/>
    <cellStyle name="Normal 2 27 30 5" xfId="5546"/>
    <cellStyle name="Normal 2 27 30 5 2" xfId="31877"/>
    <cellStyle name="Normal 2 27 30 6" xfId="28732"/>
    <cellStyle name="Normal 2 27 31" xfId="1282"/>
    <cellStyle name="Normal 2 27 31 2" xfId="20295"/>
    <cellStyle name="Normal 2 27 31 2 2" xfId="46544"/>
    <cellStyle name="Normal 2 27 31 3" xfId="9231"/>
    <cellStyle name="Normal 2 27 31 3 2" xfId="35481"/>
    <cellStyle name="Normal 2 27 31 4" xfId="28733"/>
    <cellStyle name="Normal 2 27 32" xfId="1283"/>
    <cellStyle name="Normal 2 27 32 2" xfId="23898"/>
    <cellStyle name="Normal 2 27 32 2 2" xfId="50147"/>
    <cellStyle name="Normal 2 27 32 3" xfId="12834"/>
    <cellStyle name="Normal 2 27 32 3 2" xfId="39084"/>
    <cellStyle name="Normal 2 27 32 4" xfId="28734"/>
    <cellStyle name="Normal 2 27 33" xfId="1284"/>
    <cellStyle name="Normal 2 27 33 2" xfId="16570"/>
    <cellStyle name="Normal 2 27 33 2 2" xfId="42820"/>
    <cellStyle name="Normal 2 27 33 3" xfId="28735"/>
    <cellStyle name="Normal 2 27 34" xfId="1285"/>
    <cellStyle name="Normal 2 27 34 2" xfId="28736"/>
    <cellStyle name="Normal 2 27 35" xfId="1286"/>
    <cellStyle name="Normal 2 27 35 2" xfId="28737"/>
    <cellStyle name="Normal 2 27 36" xfId="1287"/>
    <cellStyle name="Normal 2 27 36 2" xfId="28738"/>
    <cellStyle name="Normal 2 27 37" xfId="1288"/>
    <cellStyle name="Normal 2 27 37 2" xfId="28739"/>
    <cellStyle name="Normal 2 27 38" xfId="1289"/>
    <cellStyle name="Normal 2 27 38 2" xfId="28740"/>
    <cellStyle name="Normal 2 27 39" xfId="1290"/>
    <cellStyle name="Normal 2 27 39 2" xfId="28741"/>
    <cellStyle name="Normal 2 27 4" xfId="1291"/>
    <cellStyle name="Normal 2 27 4 2" xfId="9739"/>
    <cellStyle name="Normal 2 27 4 2 2" xfId="20803"/>
    <cellStyle name="Normal 2 27 4 2 2 2" xfId="47052"/>
    <cellStyle name="Normal 2 27 4 2 3" xfId="35989"/>
    <cellStyle name="Normal 2 27 4 3" xfId="13342"/>
    <cellStyle name="Normal 2 27 4 3 2" xfId="24406"/>
    <cellStyle name="Normal 2 27 4 3 2 2" xfId="50655"/>
    <cellStyle name="Normal 2 27 4 3 3" xfId="39592"/>
    <cellStyle name="Normal 2 27 4 4" xfId="17078"/>
    <cellStyle name="Normal 2 27 4 4 2" xfId="43328"/>
    <cellStyle name="Normal 2 27 4 5" xfId="5938"/>
    <cellStyle name="Normal 2 27 4 5 2" xfId="32265"/>
    <cellStyle name="Normal 2 27 4 6" xfId="28742"/>
    <cellStyle name="Normal 2 27 40" xfId="1292"/>
    <cellStyle name="Normal 2 27 40 2" xfId="28743"/>
    <cellStyle name="Normal 2 27 41" xfId="1257"/>
    <cellStyle name="Normal 2 27 41 2" xfId="28708"/>
    <cellStyle name="Normal 2 27 42" xfId="5425"/>
    <cellStyle name="Normal 2 27 42 2" xfId="31757"/>
    <cellStyle name="Normal 2 27 43" xfId="27609"/>
    <cellStyle name="Normal 2 27 5" xfId="1293"/>
    <cellStyle name="Normal 2 27 5 2" xfId="9854"/>
    <cellStyle name="Normal 2 27 5 2 2" xfId="20918"/>
    <cellStyle name="Normal 2 27 5 2 2 2" xfId="47167"/>
    <cellStyle name="Normal 2 27 5 2 3" xfId="36104"/>
    <cellStyle name="Normal 2 27 5 3" xfId="13457"/>
    <cellStyle name="Normal 2 27 5 3 2" xfId="24521"/>
    <cellStyle name="Normal 2 27 5 3 2 2" xfId="50770"/>
    <cellStyle name="Normal 2 27 5 3 3" xfId="39707"/>
    <cellStyle name="Normal 2 27 5 4" xfId="17193"/>
    <cellStyle name="Normal 2 27 5 4 2" xfId="43443"/>
    <cellStyle name="Normal 2 27 5 5" xfId="6054"/>
    <cellStyle name="Normal 2 27 5 5 2" xfId="32380"/>
    <cellStyle name="Normal 2 27 5 6" xfId="28744"/>
    <cellStyle name="Normal 2 27 6" xfId="1294"/>
    <cellStyle name="Normal 2 27 6 2" xfId="9969"/>
    <cellStyle name="Normal 2 27 6 2 2" xfId="21033"/>
    <cellStyle name="Normal 2 27 6 2 2 2" xfId="47282"/>
    <cellStyle name="Normal 2 27 6 2 3" xfId="36219"/>
    <cellStyle name="Normal 2 27 6 3" xfId="13572"/>
    <cellStyle name="Normal 2 27 6 3 2" xfId="24636"/>
    <cellStyle name="Normal 2 27 6 3 2 2" xfId="50885"/>
    <cellStyle name="Normal 2 27 6 3 3" xfId="39822"/>
    <cellStyle name="Normal 2 27 6 4" xfId="17308"/>
    <cellStyle name="Normal 2 27 6 4 2" xfId="43558"/>
    <cellStyle name="Normal 2 27 6 5" xfId="6170"/>
    <cellStyle name="Normal 2 27 6 5 2" xfId="32495"/>
    <cellStyle name="Normal 2 27 6 6" xfId="28745"/>
    <cellStyle name="Normal 2 27 7" xfId="1295"/>
    <cellStyle name="Normal 2 27 7 2" xfId="10083"/>
    <cellStyle name="Normal 2 27 7 2 2" xfId="21147"/>
    <cellStyle name="Normal 2 27 7 2 2 2" xfId="47396"/>
    <cellStyle name="Normal 2 27 7 2 3" xfId="36333"/>
    <cellStyle name="Normal 2 27 7 3" xfId="13686"/>
    <cellStyle name="Normal 2 27 7 3 2" xfId="24750"/>
    <cellStyle name="Normal 2 27 7 3 2 2" xfId="50999"/>
    <cellStyle name="Normal 2 27 7 3 3" xfId="39936"/>
    <cellStyle name="Normal 2 27 7 4" xfId="17422"/>
    <cellStyle name="Normal 2 27 7 4 2" xfId="43672"/>
    <cellStyle name="Normal 2 27 7 5" xfId="6285"/>
    <cellStyle name="Normal 2 27 7 5 2" xfId="32609"/>
    <cellStyle name="Normal 2 27 7 6" xfId="28746"/>
    <cellStyle name="Normal 2 27 8" xfId="1296"/>
    <cellStyle name="Normal 2 27 8 2" xfId="10197"/>
    <cellStyle name="Normal 2 27 8 2 2" xfId="21261"/>
    <cellStyle name="Normal 2 27 8 2 2 2" xfId="47510"/>
    <cellStyle name="Normal 2 27 8 2 3" xfId="36447"/>
    <cellStyle name="Normal 2 27 8 3" xfId="13800"/>
    <cellStyle name="Normal 2 27 8 3 2" xfId="24864"/>
    <cellStyle name="Normal 2 27 8 3 2 2" xfId="51113"/>
    <cellStyle name="Normal 2 27 8 3 3" xfId="40050"/>
    <cellStyle name="Normal 2 27 8 4" xfId="17536"/>
    <cellStyle name="Normal 2 27 8 4 2" xfId="43786"/>
    <cellStyle name="Normal 2 27 8 5" xfId="6400"/>
    <cellStyle name="Normal 2 27 8 5 2" xfId="32723"/>
    <cellStyle name="Normal 2 27 8 6" xfId="28747"/>
    <cellStyle name="Normal 2 27 9" xfId="1297"/>
    <cellStyle name="Normal 2 27 9 2" xfId="10311"/>
    <cellStyle name="Normal 2 27 9 2 2" xfId="21375"/>
    <cellStyle name="Normal 2 27 9 2 2 2" xfId="47624"/>
    <cellStyle name="Normal 2 27 9 2 3" xfId="36561"/>
    <cellStyle name="Normal 2 27 9 3" xfId="13914"/>
    <cellStyle name="Normal 2 27 9 3 2" xfId="24978"/>
    <cellStyle name="Normal 2 27 9 3 2 2" xfId="51227"/>
    <cellStyle name="Normal 2 27 9 3 3" xfId="40164"/>
    <cellStyle name="Normal 2 27 9 4" xfId="17650"/>
    <cellStyle name="Normal 2 27 9 4 2" xfId="43900"/>
    <cellStyle name="Normal 2 27 9 5" xfId="6515"/>
    <cellStyle name="Normal 2 27 9 5 2" xfId="32837"/>
    <cellStyle name="Normal 2 27 9 6" xfId="28748"/>
    <cellStyle name="Normal 2 28" xfId="107"/>
    <cellStyle name="Normal 2 28 2" xfId="1299"/>
    <cellStyle name="Normal 2 28 2 2" xfId="16399"/>
    <cellStyle name="Normal 2 28 2 2 2" xfId="27463"/>
    <cellStyle name="Normal 2 28 2 2 2 2" xfId="53712"/>
    <cellStyle name="Normal 2 28 2 2 3" xfId="42649"/>
    <cellStyle name="Normal 2 28 2 3" xfId="20135"/>
    <cellStyle name="Normal 2 28 2 3 2" xfId="46385"/>
    <cellStyle name="Normal 2 28 2 4" xfId="9062"/>
    <cellStyle name="Normal 2 28 2 4 2" xfId="35322"/>
    <cellStyle name="Normal 2 28 2 5" xfId="28750"/>
    <cellStyle name="Normal 2 28 3" xfId="1298"/>
    <cellStyle name="Normal 2 28 3 2" xfId="9063"/>
    <cellStyle name="Normal 2 28 3 3" xfId="28749"/>
    <cellStyle name="Normal 2 28 4" xfId="9411"/>
    <cellStyle name="Normal 2 28 4 2" xfId="20475"/>
    <cellStyle name="Normal 2 28 4 2 2" xfId="46724"/>
    <cellStyle name="Normal 2 28 4 3" xfId="35661"/>
    <cellStyle name="Normal 2 28 5" xfId="13014"/>
    <cellStyle name="Normal 2 28 5 2" xfId="24078"/>
    <cellStyle name="Normal 2 28 5 2 2" xfId="50327"/>
    <cellStyle name="Normal 2 28 5 3" xfId="39264"/>
    <cellStyle name="Normal 2 28 6" xfId="16750"/>
    <cellStyle name="Normal 2 28 6 2" xfId="43000"/>
    <cellStyle name="Normal 2 28 7" xfId="5606"/>
    <cellStyle name="Normal 2 28 7 2" xfId="31937"/>
    <cellStyle name="Normal 2 28 8" xfId="27611"/>
    <cellStyle name="Normal 2 29" xfId="1300"/>
    <cellStyle name="Normal 2 29 2" xfId="1301"/>
    <cellStyle name="Normal 2 29 2 2" xfId="20626"/>
    <cellStyle name="Normal 2 29 2 2 2" xfId="46875"/>
    <cellStyle name="Normal 2 29 2 3" xfId="9562"/>
    <cellStyle name="Normal 2 29 2 3 2" xfId="35812"/>
    <cellStyle name="Normal 2 29 3" xfId="13165"/>
    <cellStyle name="Normal 2 29 3 2" xfId="24229"/>
    <cellStyle name="Normal 2 29 3 2 2" xfId="50478"/>
    <cellStyle name="Normal 2 29 3 3" xfId="39415"/>
    <cellStyle name="Normal 2 29 4" xfId="16901"/>
    <cellStyle name="Normal 2 29 4 2" xfId="43151"/>
    <cellStyle name="Normal 2 29 5" xfId="5759"/>
    <cellStyle name="Normal 2 29 5 2" xfId="32088"/>
    <cellStyle name="Normal 2 29 6" xfId="28751"/>
    <cellStyle name="Normal 2 3" xfId="108"/>
    <cellStyle name="Normal 2 30" xfId="1302"/>
    <cellStyle name="Normal 2 30 2" xfId="1303"/>
    <cellStyle name="Normal 2 30 2 2" xfId="20605"/>
    <cellStyle name="Normal 2 30 2 2 2" xfId="46854"/>
    <cellStyle name="Normal 2 30 2 3" xfId="9541"/>
    <cellStyle name="Normal 2 30 2 3 2" xfId="35791"/>
    <cellStyle name="Normal 2 30 3" xfId="13144"/>
    <cellStyle name="Normal 2 30 3 2" xfId="24208"/>
    <cellStyle name="Normal 2 30 3 2 2" xfId="50457"/>
    <cellStyle name="Normal 2 30 3 3" xfId="39394"/>
    <cellStyle name="Normal 2 30 4" xfId="16880"/>
    <cellStyle name="Normal 2 30 4 2" xfId="43130"/>
    <cellStyle name="Normal 2 30 5" xfId="5738"/>
    <cellStyle name="Normal 2 30 5 2" xfId="32067"/>
    <cellStyle name="Normal 2 30 6" xfId="28752"/>
    <cellStyle name="Normal 2 31" xfId="1304"/>
    <cellStyle name="Normal 2 31 2" xfId="1305"/>
    <cellStyle name="Normal 2 31 2 2" xfId="20618"/>
    <cellStyle name="Normal 2 31 2 2 2" xfId="46867"/>
    <cellStyle name="Normal 2 31 2 3" xfId="9554"/>
    <cellStyle name="Normal 2 31 2 3 2" xfId="35804"/>
    <cellStyle name="Normal 2 31 3" xfId="13157"/>
    <cellStyle name="Normal 2 31 3 2" xfId="24221"/>
    <cellStyle name="Normal 2 31 3 2 2" xfId="50470"/>
    <cellStyle name="Normal 2 31 3 3" xfId="39407"/>
    <cellStyle name="Normal 2 31 4" xfId="16893"/>
    <cellStyle name="Normal 2 31 4 2" xfId="43143"/>
    <cellStyle name="Normal 2 31 5" xfId="5751"/>
    <cellStyle name="Normal 2 31 5 2" xfId="32080"/>
    <cellStyle name="Normal 2 31 6" xfId="28753"/>
    <cellStyle name="Normal 2 32" xfId="1306"/>
    <cellStyle name="Normal 2 32 2" xfId="1307"/>
    <cellStyle name="Normal 2 32 2 2" xfId="20615"/>
    <cellStyle name="Normal 2 32 2 2 2" xfId="46864"/>
    <cellStyle name="Normal 2 32 2 3" xfId="9551"/>
    <cellStyle name="Normal 2 32 2 3 2" xfId="35801"/>
    <cellStyle name="Normal 2 32 3" xfId="13154"/>
    <cellStyle name="Normal 2 32 3 2" xfId="24218"/>
    <cellStyle name="Normal 2 32 3 2 2" xfId="50467"/>
    <cellStyle name="Normal 2 32 3 3" xfId="39404"/>
    <cellStyle name="Normal 2 32 4" xfId="16890"/>
    <cellStyle name="Normal 2 32 4 2" xfId="43140"/>
    <cellStyle name="Normal 2 32 5" xfId="5748"/>
    <cellStyle name="Normal 2 32 5 2" xfId="32077"/>
    <cellStyle name="Normal 2 32 6" xfId="28754"/>
    <cellStyle name="Normal 2 33" xfId="1308"/>
    <cellStyle name="Normal 2 33 2" xfId="1309"/>
    <cellStyle name="Normal 2 33 2 2" xfId="20597"/>
    <cellStyle name="Normal 2 33 2 2 2" xfId="46846"/>
    <cellStyle name="Normal 2 33 2 3" xfId="9533"/>
    <cellStyle name="Normal 2 33 2 3 2" xfId="35783"/>
    <cellStyle name="Normal 2 33 3" xfId="13136"/>
    <cellStyle name="Normal 2 33 3 2" xfId="24200"/>
    <cellStyle name="Normal 2 33 3 2 2" xfId="50449"/>
    <cellStyle name="Normal 2 33 3 3" xfId="39386"/>
    <cellStyle name="Normal 2 33 4" xfId="16872"/>
    <cellStyle name="Normal 2 33 4 2" xfId="43122"/>
    <cellStyle name="Normal 2 33 5" xfId="5730"/>
    <cellStyle name="Normal 2 33 5 2" xfId="32059"/>
    <cellStyle name="Normal 2 33 6" xfId="28755"/>
    <cellStyle name="Normal 2 34" xfId="1310"/>
    <cellStyle name="Normal 2 34 2" xfId="1311"/>
    <cellStyle name="Normal 2 34 2 2" xfId="20752"/>
    <cellStyle name="Normal 2 34 2 2 2" xfId="47001"/>
    <cellStyle name="Normal 2 34 2 3" xfId="9688"/>
    <cellStyle name="Normal 2 34 2 3 2" xfId="35938"/>
    <cellStyle name="Normal 2 34 3" xfId="13291"/>
    <cellStyle name="Normal 2 34 3 2" xfId="24355"/>
    <cellStyle name="Normal 2 34 3 2 2" xfId="50604"/>
    <cellStyle name="Normal 2 34 3 3" xfId="39541"/>
    <cellStyle name="Normal 2 34 4" xfId="17027"/>
    <cellStyle name="Normal 2 34 4 2" xfId="43277"/>
    <cellStyle name="Normal 2 34 5" xfId="5886"/>
    <cellStyle name="Normal 2 34 5 2" xfId="32214"/>
    <cellStyle name="Normal 2 34 6" xfId="28756"/>
    <cellStyle name="Normal 2 35" xfId="1312"/>
    <cellStyle name="Normal 2 35 2" xfId="1313"/>
    <cellStyle name="Normal 2 35 2 2" xfId="20614"/>
    <cellStyle name="Normal 2 35 2 2 2" xfId="46863"/>
    <cellStyle name="Normal 2 35 2 3" xfId="9550"/>
    <cellStyle name="Normal 2 35 2 3 2" xfId="35800"/>
    <cellStyle name="Normal 2 35 3" xfId="13153"/>
    <cellStyle name="Normal 2 35 3 2" xfId="24217"/>
    <cellStyle name="Normal 2 35 3 2 2" xfId="50466"/>
    <cellStyle name="Normal 2 35 3 3" xfId="39403"/>
    <cellStyle name="Normal 2 35 4" xfId="16889"/>
    <cellStyle name="Normal 2 35 4 2" xfId="43139"/>
    <cellStyle name="Normal 2 35 5" xfId="5747"/>
    <cellStyle name="Normal 2 35 5 2" xfId="32076"/>
    <cellStyle name="Normal 2 35 6" xfId="28757"/>
    <cellStyle name="Normal 2 36" xfId="1314"/>
    <cellStyle name="Normal 2 36 2" xfId="1315"/>
    <cellStyle name="Normal 2 36 3" xfId="28758"/>
    <cellStyle name="Normal 2 37" xfId="1316"/>
    <cellStyle name="Normal 2 37 2" xfId="1317"/>
    <cellStyle name="Normal 2 37 3" xfId="28759"/>
    <cellStyle name="Normal 2 38" xfId="1318"/>
    <cellStyle name="Normal 2 38 2" xfId="1319"/>
    <cellStyle name="Normal 2 38 3" xfId="28760"/>
    <cellStyle name="Normal 2 39" xfId="1320"/>
    <cellStyle name="Normal 2 39 2" xfId="1321"/>
    <cellStyle name="Normal 2 39 3" xfId="28761"/>
    <cellStyle name="Normal 2 4" xfId="109"/>
    <cellStyle name="Normal 2 40" xfId="1322"/>
    <cellStyle name="Normal 2 40 2" xfId="10378"/>
    <cellStyle name="Normal 2 40 2 2" xfId="21442"/>
    <cellStyle name="Normal 2 40 2 2 2" xfId="47691"/>
    <cellStyle name="Normal 2 40 2 3" xfId="36628"/>
    <cellStyle name="Normal 2 40 3" xfId="13981"/>
    <cellStyle name="Normal 2 40 3 2" xfId="25045"/>
    <cellStyle name="Normal 2 40 3 2 2" xfId="51294"/>
    <cellStyle name="Normal 2 40 3 3" xfId="40231"/>
    <cellStyle name="Normal 2 40 4" xfId="17717"/>
    <cellStyle name="Normal 2 40 4 2" xfId="43967"/>
    <cellStyle name="Normal 2 40 5" xfId="6582"/>
    <cellStyle name="Normal 2 40 5 2" xfId="32904"/>
    <cellStyle name="Normal 2 40 6" xfId="28762"/>
    <cellStyle name="Normal 2 41" xfId="1323"/>
    <cellStyle name="Normal 2 41 2" xfId="10374"/>
    <cellStyle name="Normal 2 41 2 2" xfId="21438"/>
    <cellStyle name="Normal 2 41 2 2 2" xfId="47687"/>
    <cellStyle name="Normal 2 41 2 3" xfId="36624"/>
    <cellStyle name="Normal 2 41 3" xfId="13977"/>
    <cellStyle name="Normal 2 41 3 2" xfId="25041"/>
    <cellStyle name="Normal 2 41 3 2 2" xfId="51290"/>
    <cellStyle name="Normal 2 41 3 3" xfId="40227"/>
    <cellStyle name="Normal 2 41 4" xfId="17713"/>
    <cellStyle name="Normal 2 41 4 2" xfId="43963"/>
    <cellStyle name="Normal 2 41 5" xfId="6578"/>
    <cellStyle name="Normal 2 41 5 2" xfId="32900"/>
    <cellStyle name="Normal 2 41 6" xfId="28763"/>
    <cellStyle name="Normal 2 42" xfId="1324"/>
    <cellStyle name="Normal 2 42 2" xfId="10663"/>
    <cellStyle name="Normal 2 42 2 2" xfId="21727"/>
    <cellStyle name="Normal 2 42 2 2 2" xfId="47976"/>
    <cellStyle name="Normal 2 42 2 3" xfId="36913"/>
    <cellStyle name="Normal 2 42 3" xfId="14266"/>
    <cellStyle name="Normal 2 42 3 2" xfId="25330"/>
    <cellStyle name="Normal 2 42 3 2 2" xfId="51579"/>
    <cellStyle name="Normal 2 42 3 3" xfId="40516"/>
    <cellStyle name="Normal 2 42 4" xfId="18002"/>
    <cellStyle name="Normal 2 42 4 2" xfId="44252"/>
    <cellStyle name="Normal 2 42 5" xfId="6869"/>
    <cellStyle name="Normal 2 42 5 2" xfId="33189"/>
    <cellStyle name="Normal 2 42 6" xfId="28764"/>
    <cellStyle name="Normal 2 43" xfId="1325"/>
    <cellStyle name="Normal 2 43 2" xfId="10633"/>
    <cellStyle name="Normal 2 43 2 2" xfId="21697"/>
    <cellStyle name="Normal 2 43 2 2 2" xfId="47946"/>
    <cellStyle name="Normal 2 43 2 3" xfId="36883"/>
    <cellStyle name="Normal 2 43 3" xfId="14236"/>
    <cellStyle name="Normal 2 43 3 2" xfId="25300"/>
    <cellStyle name="Normal 2 43 3 2 2" xfId="51549"/>
    <cellStyle name="Normal 2 43 3 3" xfId="40486"/>
    <cellStyle name="Normal 2 43 4" xfId="17972"/>
    <cellStyle name="Normal 2 43 4 2" xfId="44222"/>
    <cellStyle name="Normal 2 43 5" xfId="6839"/>
    <cellStyle name="Normal 2 43 5 2" xfId="33159"/>
    <cellStyle name="Normal 2 43 6" xfId="28765"/>
    <cellStyle name="Normal 2 44" xfId="1326"/>
    <cellStyle name="Normal 2 44 2" xfId="10649"/>
    <cellStyle name="Normal 2 44 2 2" xfId="21713"/>
    <cellStyle name="Normal 2 44 2 2 2" xfId="47962"/>
    <cellStyle name="Normal 2 44 2 3" xfId="36899"/>
    <cellStyle name="Normal 2 44 3" xfId="14252"/>
    <cellStyle name="Normal 2 44 3 2" xfId="25316"/>
    <cellStyle name="Normal 2 44 3 2 2" xfId="51565"/>
    <cellStyle name="Normal 2 44 3 3" xfId="40502"/>
    <cellStyle name="Normal 2 44 4" xfId="17988"/>
    <cellStyle name="Normal 2 44 4 2" xfId="44238"/>
    <cellStyle name="Normal 2 44 5" xfId="6855"/>
    <cellStyle name="Normal 2 44 5 2" xfId="33175"/>
    <cellStyle name="Normal 2 44 6" xfId="28766"/>
    <cellStyle name="Normal 2 45" xfId="1327"/>
    <cellStyle name="Normal 2 45 2" xfId="10613"/>
    <cellStyle name="Normal 2 45 2 2" xfId="21677"/>
    <cellStyle name="Normal 2 45 2 2 2" xfId="47926"/>
    <cellStyle name="Normal 2 45 2 3" xfId="36863"/>
    <cellStyle name="Normal 2 45 3" xfId="14216"/>
    <cellStyle name="Normal 2 45 3 2" xfId="25280"/>
    <cellStyle name="Normal 2 45 3 2 2" xfId="51529"/>
    <cellStyle name="Normal 2 45 3 3" xfId="40466"/>
    <cellStyle name="Normal 2 45 4" xfId="17952"/>
    <cellStyle name="Normal 2 45 4 2" xfId="44202"/>
    <cellStyle name="Normal 2 45 5" xfId="6819"/>
    <cellStyle name="Normal 2 45 5 2" xfId="33139"/>
    <cellStyle name="Normal 2 46" xfId="1328"/>
    <cellStyle name="Normal 2 46 2" xfId="10625"/>
    <cellStyle name="Normal 2 46 2 2" xfId="21689"/>
    <cellStyle name="Normal 2 46 2 2 2" xfId="47938"/>
    <cellStyle name="Normal 2 46 2 3" xfId="36875"/>
    <cellStyle name="Normal 2 46 3" xfId="14228"/>
    <cellStyle name="Normal 2 46 3 2" xfId="25292"/>
    <cellStyle name="Normal 2 46 3 2 2" xfId="51541"/>
    <cellStyle name="Normal 2 46 3 3" xfId="40478"/>
    <cellStyle name="Normal 2 46 4" xfId="17964"/>
    <cellStyle name="Normal 2 46 4 2" xfId="44214"/>
    <cellStyle name="Normal 2 46 5" xfId="6831"/>
    <cellStyle name="Normal 2 46 5 2" xfId="33151"/>
    <cellStyle name="Normal 2 47" xfId="1329"/>
    <cellStyle name="Normal 2 47 2" xfId="10616"/>
    <cellStyle name="Normal 2 47 2 2" xfId="21680"/>
    <cellStyle name="Normal 2 47 2 2 2" xfId="47929"/>
    <cellStyle name="Normal 2 47 2 3" xfId="36866"/>
    <cellStyle name="Normal 2 47 3" xfId="14219"/>
    <cellStyle name="Normal 2 47 3 2" xfId="25283"/>
    <cellStyle name="Normal 2 47 3 2 2" xfId="51532"/>
    <cellStyle name="Normal 2 47 3 3" xfId="40469"/>
    <cellStyle name="Normal 2 47 4" xfId="17955"/>
    <cellStyle name="Normal 2 47 4 2" xfId="44205"/>
    <cellStyle name="Normal 2 47 5" xfId="6822"/>
    <cellStyle name="Normal 2 47 5 2" xfId="33142"/>
    <cellStyle name="Normal 2 48" xfId="1330"/>
    <cellStyle name="Normal 2 48 2" xfId="10648"/>
    <cellStyle name="Normal 2 48 2 2" xfId="21712"/>
    <cellStyle name="Normal 2 48 2 2 2" xfId="47961"/>
    <cellStyle name="Normal 2 48 2 3" xfId="36898"/>
    <cellStyle name="Normal 2 48 3" xfId="14251"/>
    <cellStyle name="Normal 2 48 3 2" xfId="25315"/>
    <cellStyle name="Normal 2 48 3 2 2" xfId="51564"/>
    <cellStyle name="Normal 2 48 3 3" xfId="40501"/>
    <cellStyle name="Normal 2 48 4" xfId="17987"/>
    <cellStyle name="Normal 2 48 4 2" xfId="44237"/>
    <cellStyle name="Normal 2 48 5" xfId="6854"/>
    <cellStyle name="Normal 2 48 5 2" xfId="33174"/>
    <cellStyle name="Normal 2 49" xfId="1331"/>
    <cellStyle name="Normal 2 49 2" xfId="10903"/>
    <cellStyle name="Normal 2 49 2 2" xfId="21967"/>
    <cellStyle name="Normal 2 49 2 2 2" xfId="48216"/>
    <cellStyle name="Normal 2 49 2 3" xfId="37153"/>
    <cellStyle name="Normal 2 49 3" xfId="14506"/>
    <cellStyle name="Normal 2 49 3 2" xfId="25570"/>
    <cellStyle name="Normal 2 49 3 2 2" xfId="51819"/>
    <cellStyle name="Normal 2 49 3 3" xfId="40756"/>
    <cellStyle name="Normal 2 49 4" xfId="18242"/>
    <cellStyle name="Normal 2 49 4 2" xfId="44492"/>
    <cellStyle name="Normal 2 49 5" xfId="7111"/>
    <cellStyle name="Normal 2 49 5 2" xfId="33429"/>
    <cellStyle name="Normal 2 5" xfId="110"/>
    <cellStyle name="Normal 2 50" xfId="1332"/>
    <cellStyle name="Normal 2 50 2" xfId="10661"/>
    <cellStyle name="Normal 2 50 2 2" xfId="21725"/>
    <cellStyle name="Normal 2 50 2 2 2" xfId="47974"/>
    <cellStyle name="Normal 2 50 2 3" xfId="36911"/>
    <cellStyle name="Normal 2 50 3" xfId="14264"/>
    <cellStyle name="Normal 2 50 3 2" xfId="25328"/>
    <cellStyle name="Normal 2 50 3 2 2" xfId="51577"/>
    <cellStyle name="Normal 2 50 3 3" xfId="40514"/>
    <cellStyle name="Normal 2 50 4" xfId="18000"/>
    <cellStyle name="Normal 2 50 4 2" xfId="44250"/>
    <cellStyle name="Normal 2 50 5" xfId="6867"/>
    <cellStyle name="Normal 2 50 5 2" xfId="33187"/>
    <cellStyle name="Normal 2 51" xfId="1333"/>
    <cellStyle name="Normal 2 51 2" xfId="10656"/>
    <cellStyle name="Normal 2 51 2 2" xfId="21720"/>
    <cellStyle name="Normal 2 51 2 2 2" xfId="47969"/>
    <cellStyle name="Normal 2 51 2 3" xfId="36906"/>
    <cellStyle name="Normal 2 51 3" xfId="14259"/>
    <cellStyle name="Normal 2 51 3 2" xfId="25323"/>
    <cellStyle name="Normal 2 51 3 2 2" xfId="51572"/>
    <cellStyle name="Normal 2 51 3 3" xfId="40509"/>
    <cellStyle name="Normal 2 51 4" xfId="17995"/>
    <cellStyle name="Normal 2 51 4 2" xfId="44245"/>
    <cellStyle name="Normal 2 51 5" xfId="6862"/>
    <cellStyle name="Normal 2 51 5 2" xfId="33182"/>
    <cellStyle name="Normal 2 51 6" xfId="28767"/>
    <cellStyle name="Normal 2 52" xfId="1334"/>
    <cellStyle name="Normal 2 52 2" xfId="11260"/>
    <cellStyle name="Normal 2 52 2 2" xfId="22324"/>
    <cellStyle name="Normal 2 52 2 2 2" xfId="48573"/>
    <cellStyle name="Normal 2 52 2 3" xfId="37510"/>
    <cellStyle name="Normal 2 52 3" xfId="14863"/>
    <cellStyle name="Normal 2 52 3 2" xfId="25927"/>
    <cellStyle name="Normal 2 52 3 2 2" xfId="52176"/>
    <cellStyle name="Normal 2 52 3 3" xfId="41113"/>
    <cellStyle name="Normal 2 52 4" xfId="18599"/>
    <cellStyle name="Normal 2 52 4 2" xfId="44849"/>
    <cellStyle name="Normal 2 52 5" xfId="7471"/>
    <cellStyle name="Normal 2 52 5 2" xfId="33786"/>
    <cellStyle name="Normal 2 52 6" xfId="28768"/>
    <cellStyle name="Normal 2 53" xfId="1335"/>
    <cellStyle name="Normal 2 53 2" xfId="10637"/>
    <cellStyle name="Normal 2 53 2 2" xfId="21701"/>
    <cellStyle name="Normal 2 53 2 2 2" xfId="47950"/>
    <cellStyle name="Normal 2 53 2 3" xfId="36887"/>
    <cellStyle name="Normal 2 53 3" xfId="14240"/>
    <cellStyle name="Normal 2 53 3 2" xfId="25304"/>
    <cellStyle name="Normal 2 53 3 2 2" xfId="51553"/>
    <cellStyle name="Normal 2 53 3 3" xfId="40490"/>
    <cellStyle name="Normal 2 53 4" xfId="17976"/>
    <cellStyle name="Normal 2 53 4 2" xfId="44226"/>
    <cellStyle name="Normal 2 53 5" xfId="6843"/>
    <cellStyle name="Normal 2 53 5 2" xfId="33163"/>
    <cellStyle name="Normal 2 53 6" xfId="28769"/>
    <cellStyle name="Normal 2 54" xfId="1336"/>
    <cellStyle name="Normal 2 54 2" xfId="10626"/>
    <cellStyle name="Normal 2 54 2 2" xfId="21690"/>
    <cellStyle name="Normal 2 54 2 2 2" xfId="47939"/>
    <cellStyle name="Normal 2 54 2 3" xfId="36876"/>
    <cellStyle name="Normal 2 54 3" xfId="14229"/>
    <cellStyle name="Normal 2 54 3 2" xfId="25293"/>
    <cellStyle name="Normal 2 54 3 2 2" xfId="51542"/>
    <cellStyle name="Normal 2 54 3 3" xfId="40479"/>
    <cellStyle name="Normal 2 54 4" xfId="17965"/>
    <cellStyle name="Normal 2 54 4 2" xfId="44215"/>
    <cellStyle name="Normal 2 54 5" xfId="6832"/>
    <cellStyle name="Normal 2 54 5 2" xfId="33152"/>
    <cellStyle name="Normal 2 54 6" xfId="28770"/>
    <cellStyle name="Normal 2 55" xfId="1337"/>
    <cellStyle name="Normal 2 55 2" xfId="11144"/>
    <cellStyle name="Normal 2 55 2 2" xfId="22208"/>
    <cellStyle name="Normal 2 55 2 2 2" xfId="48457"/>
    <cellStyle name="Normal 2 55 2 3" xfId="37394"/>
    <cellStyle name="Normal 2 55 3" xfId="14747"/>
    <cellStyle name="Normal 2 55 3 2" xfId="25811"/>
    <cellStyle name="Normal 2 55 3 2 2" xfId="52060"/>
    <cellStyle name="Normal 2 55 3 3" xfId="40997"/>
    <cellStyle name="Normal 2 55 4" xfId="18483"/>
    <cellStyle name="Normal 2 55 4 2" xfId="44733"/>
    <cellStyle name="Normal 2 55 5" xfId="7354"/>
    <cellStyle name="Normal 2 55 5 2" xfId="33670"/>
    <cellStyle name="Normal 2 55 6" xfId="28771"/>
    <cellStyle name="Normal 2 56" xfId="1338"/>
    <cellStyle name="Normal 2 56 2" xfId="10640"/>
    <cellStyle name="Normal 2 56 2 2" xfId="21704"/>
    <cellStyle name="Normal 2 56 2 2 2" xfId="47953"/>
    <cellStyle name="Normal 2 56 2 3" xfId="36890"/>
    <cellStyle name="Normal 2 56 3" xfId="14243"/>
    <cellStyle name="Normal 2 56 3 2" xfId="25307"/>
    <cellStyle name="Normal 2 56 3 2 2" xfId="51556"/>
    <cellStyle name="Normal 2 56 3 3" xfId="40493"/>
    <cellStyle name="Normal 2 56 4" xfId="17979"/>
    <cellStyle name="Normal 2 56 4 2" xfId="44229"/>
    <cellStyle name="Normal 2 56 5" xfId="6846"/>
    <cellStyle name="Normal 2 56 5 2" xfId="33166"/>
    <cellStyle name="Normal 2 56 6" xfId="28772"/>
    <cellStyle name="Normal 2 57" xfId="1339"/>
    <cellStyle name="Normal 2 57 2" xfId="12424"/>
    <cellStyle name="Normal 2 57 2 2" xfId="23488"/>
    <cellStyle name="Normal 2 57 2 2 2" xfId="49737"/>
    <cellStyle name="Normal 2 57 2 3" xfId="38674"/>
    <cellStyle name="Normal 2 57 3" xfId="16027"/>
    <cellStyle name="Normal 2 57 3 2" xfId="27091"/>
    <cellStyle name="Normal 2 57 3 2 2" xfId="53340"/>
    <cellStyle name="Normal 2 57 3 3" xfId="42277"/>
    <cellStyle name="Normal 2 57 4" xfId="19763"/>
    <cellStyle name="Normal 2 57 4 2" xfId="46013"/>
    <cellStyle name="Normal 2 57 5" xfId="8645"/>
    <cellStyle name="Normal 2 57 5 2" xfId="34950"/>
    <cellStyle name="Normal 2 57 6" xfId="28773"/>
    <cellStyle name="Normal 2 58" xfId="1340"/>
    <cellStyle name="Normal 2 58 2" xfId="12418"/>
    <cellStyle name="Normal 2 58 2 2" xfId="23482"/>
    <cellStyle name="Normal 2 58 2 2 2" xfId="49731"/>
    <cellStyle name="Normal 2 58 2 3" xfId="38668"/>
    <cellStyle name="Normal 2 58 3" xfId="16021"/>
    <cellStyle name="Normal 2 58 3 2" xfId="27085"/>
    <cellStyle name="Normal 2 58 3 2 2" xfId="53334"/>
    <cellStyle name="Normal 2 58 3 3" xfId="42271"/>
    <cellStyle name="Normal 2 58 4" xfId="19757"/>
    <cellStyle name="Normal 2 58 4 2" xfId="46007"/>
    <cellStyle name="Normal 2 58 5" xfId="8639"/>
    <cellStyle name="Normal 2 58 5 2" xfId="34944"/>
    <cellStyle name="Normal 2 58 6" xfId="28774"/>
    <cellStyle name="Normal 2 59" xfId="1341"/>
    <cellStyle name="Normal 2 59 2" xfId="12419"/>
    <cellStyle name="Normal 2 59 2 2" xfId="23483"/>
    <cellStyle name="Normal 2 59 2 2 2" xfId="49732"/>
    <cellStyle name="Normal 2 59 2 3" xfId="38669"/>
    <cellStyle name="Normal 2 59 3" xfId="16022"/>
    <cellStyle name="Normal 2 59 3 2" xfId="27086"/>
    <cellStyle name="Normal 2 59 3 2 2" xfId="53335"/>
    <cellStyle name="Normal 2 59 3 3" xfId="42272"/>
    <cellStyle name="Normal 2 59 4" xfId="19758"/>
    <cellStyle name="Normal 2 59 4 2" xfId="46008"/>
    <cellStyle name="Normal 2 59 5" xfId="8640"/>
    <cellStyle name="Normal 2 59 5 2" xfId="34945"/>
    <cellStyle name="Normal 2 59 6" xfId="28775"/>
    <cellStyle name="Normal 2 6" xfId="111"/>
    <cellStyle name="Normal 2 60" xfId="1342"/>
    <cellStyle name="Normal 2 60 2" xfId="9291"/>
    <cellStyle name="Normal 2 60 2 2" xfId="20355"/>
    <cellStyle name="Normal 2 60 2 2 2" xfId="46604"/>
    <cellStyle name="Normal 2 60 2 3" xfId="35541"/>
    <cellStyle name="Normal 2 60 3" xfId="12894"/>
    <cellStyle name="Normal 2 60 3 2" xfId="23958"/>
    <cellStyle name="Normal 2 60 3 2 2" xfId="50207"/>
    <cellStyle name="Normal 2 60 3 3" xfId="39144"/>
    <cellStyle name="Normal 2 60 4" xfId="16630"/>
    <cellStyle name="Normal 2 60 4 2" xfId="42880"/>
    <cellStyle name="Normal 2 60 5" xfId="5486"/>
    <cellStyle name="Normal 2 60 5 2" xfId="31817"/>
    <cellStyle name="Normal 2 60 6" xfId="28776"/>
    <cellStyle name="Normal 2 61" xfId="1343"/>
    <cellStyle name="Normal 2 61 2" xfId="20235"/>
    <cellStyle name="Normal 2 61 2 2" xfId="46484"/>
    <cellStyle name="Normal 2 61 3" xfId="9171"/>
    <cellStyle name="Normal 2 61 3 2" xfId="35421"/>
    <cellStyle name="Normal 2 61 4" xfId="28777"/>
    <cellStyle name="Normal 2 62" xfId="1344"/>
    <cellStyle name="Normal 2 62 2" xfId="23838"/>
    <cellStyle name="Normal 2 62 2 2" xfId="50087"/>
    <cellStyle name="Normal 2 62 3" xfId="12774"/>
    <cellStyle name="Normal 2 62 3 2" xfId="39024"/>
    <cellStyle name="Normal 2 62 4" xfId="28778"/>
    <cellStyle name="Normal 2 63" xfId="1345"/>
    <cellStyle name="Normal 2 63 2" xfId="16499"/>
    <cellStyle name="Normal 2 63 2 2" xfId="42749"/>
    <cellStyle name="Normal 2 63 3" xfId="28779"/>
    <cellStyle name="Normal 2 64" xfId="1346"/>
    <cellStyle name="Normal 2 64 2" xfId="16510"/>
    <cellStyle name="Normal 2 64 2 2" xfId="42760"/>
    <cellStyle name="Normal 2 64 3" xfId="28780"/>
    <cellStyle name="Normal 2 65" xfId="1347"/>
    <cellStyle name="Normal 2 65 2" xfId="28781"/>
    <cellStyle name="Normal 2 66" xfId="1348"/>
    <cellStyle name="Normal 2 66 2" xfId="28782"/>
    <cellStyle name="Normal 2 67" xfId="1349"/>
    <cellStyle name="Normal 2 67 2" xfId="28783"/>
    <cellStyle name="Normal 2 68" xfId="1350"/>
    <cellStyle name="Normal 2 68 2" xfId="28784"/>
    <cellStyle name="Normal 2 69" xfId="1351"/>
    <cellStyle name="Normal 2 69 2" xfId="28785"/>
    <cellStyle name="Normal 2 7" xfId="112"/>
    <cellStyle name="Normal 2 70" xfId="1352"/>
    <cellStyle name="Normal 2 70 2" xfId="28786"/>
    <cellStyle name="Normal 2 71" xfId="1353"/>
    <cellStyle name="Normal 2 71 2" xfId="28787"/>
    <cellStyle name="Normal 2 72" xfId="1354"/>
    <cellStyle name="Normal 2 72 2" xfId="28788"/>
    <cellStyle name="Normal 2 73" xfId="1355"/>
    <cellStyle name="Normal 2 73 2" xfId="28789"/>
    <cellStyle name="Normal 2 74" xfId="354"/>
    <cellStyle name="Normal 2 74 2" xfId="27805"/>
    <cellStyle name="Normal 2 75" xfId="5364"/>
    <cellStyle name="Normal 2 75 2" xfId="31697"/>
    <cellStyle name="Normal 2 76" xfId="27564"/>
    <cellStyle name="Normal 2 8" xfId="113"/>
    <cellStyle name="Normal 2 9" xfId="114"/>
    <cellStyle name="Normal 2_List1" xfId="53820"/>
    <cellStyle name="Normal 20" xfId="115"/>
    <cellStyle name="Normal 21" xfId="116"/>
    <cellStyle name="Normal 22" xfId="117"/>
    <cellStyle name="Normal 23" xfId="118"/>
    <cellStyle name="Normal 23 10" xfId="1357"/>
    <cellStyle name="Normal 23 10 2" xfId="9564"/>
    <cellStyle name="Normal 23 10 2 2" xfId="20628"/>
    <cellStyle name="Normal 23 10 2 2 2" xfId="46877"/>
    <cellStyle name="Normal 23 10 2 3" xfId="35814"/>
    <cellStyle name="Normal 23 10 3" xfId="13167"/>
    <cellStyle name="Normal 23 10 3 2" xfId="24231"/>
    <cellStyle name="Normal 23 10 3 2 2" xfId="50480"/>
    <cellStyle name="Normal 23 10 3 3" xfId="39417"/>
    <cellStyle name="Normal 23 10 4" xfId="16903"/>
    <cellStyle name="Normal 23 10 4 2" xfId="43153"/>
    <cellStyle name="Normal 23 10 5" xfId="5761"/>
    <cellStyle name="Normal 23 10 5 2" xfId="32090"/>
    <cellStyle name="Normal 23 10 6" xfId="28791"/>
    <cellStyle name="Normal 23 11" xfId="1358"/>
    <cellStyle name="Normal 23 11 2" xfId="9539"/>
    <cellStyle name="Normal 23 11 2 2" xfId="20603"/>
    <cellStyle name="Normal 23 11 2 2 2" xfId="46852"/>
    <cellStyle name="Normal 23 11 2 3" xfId="35789"/>
    <cellStyle name="Normal 23 11 3" xfId="13142"/>
    <cellStyle name="Normal 23 11 3 2" xfId="24206"/>
    <cellStyle name="Normal 23 11 3 2 2" xfId="50455"/>
    <cellStyle name="Normal 23 11 3 3" xfId="39392"/>
    <cellStyle name="Normal 23 11 4" xfId="16878"/>
    <cellStyle name="Normal 23 11 4 2" xfId="43128"/>
    <cellStyle name="Normal 23 11 5" xfId="5736"/>
    <cellStyle name="Normal 23 11 5 2" xfId="32065"/>
    <cellStyle name="Normal 23 11 6" xfId="28792"/>
    <cellStyle name="Normal 23 12" xfId="1359"/>
    <cellStyle name="Normal 23 12 2" xfId="9531"/>
    <cellStyle name="Normal 23 12 2 2" xfId="20595"/>
    <cellStyle name="Normal 23 12 2 2 2" xfId="46844"/>
    <cellStyle name="Normal 23 12 2 3" xfId="35781"/>
    <cellStyle name="Normal 23 12 3" xfId="13134"/>
    <cellStyle name="Normal 23 12 3 2" xfId="24198"/>
    <cellStyle name="Normal 23 12 3 2 2" xfId="50447"/>
    <cellStyle name="Normal 23 12 3 3" xfId="39384"/>
    <cellStyle name="Normal 23 12 4" xfId="16870"/>
    <cellStyle name="Normal 23 12 4 2" xfId="43120"/>
    <cellStyle name="Normal 23 12 5" xfId="5728"/>
    <cellStyle name="Normal 23 12 5 2" xfId="32057"/>
    <cellStyle name="Normal 23 12 6" xfId="28793"/>
    <cellStyle name="Normal 23 13" xfId="1360"/>
    <cellStyle name="Normal 23 13 2" xfId="9547"/>
    <cellStyle name="Normal 23 13 2 2" xfId="20611"/>
    <cellStyle name="Normal 23 13 2 2 2" xfId="46860"/>
    <cellStyle name="Normal 23 13 2 3" xfId="35797"/>
    <cellStyle name="Normal 23 13 3" xfId="13150"/>
    <cellStyle name="Normal 23 13 3 2" xfId="24214"/>
    <cellStyle name="Normal 23 13 3 2 2" xfId="50463"/>
    <cellStyle name="Normal 23 13 3 3" xfId="39400"/>
    <cellStyle name="Normal 23 13 4" xfId="16886"/>
    <cellStyle name="Normal 23 13 4 2" xfId="43136"/>
    <cellStyle name="Normal 23 13 5" xfId="5744"/>
    <cellStyle name="Normal 23 13 5 2" xfId="32073"/>
    <cellStyle name="Normal 23 13 6" xfId="28794"/>
    <cellStyle name="Normal 23 14" xfId="1361"/>
    <cellStyle name="Normal 23 14 2" xfId="9534"/>
    <cellStyle name="Normal 23 14 2 2" xfId="20598"/>
    <cellStyle name="Normal 23 14 2 2 2" xfId="46847"/>
    <cellStyle name="Normal 23 14 2 3" xfId="35784"/>
    <cellStyle name="Normal 23 14 3" xfId="13137"/>
    <cellStyle name="Normal 23 14 3 2" xfId="24201"/>
    <cellStyle name="Normal 23 14 3 2 2" xfId="50450"/>
    <cellStyle name="Normal 23 14 3 3" xfId="39387"/>
    <cellStyle name="Normal 23 14 4" xfId="16873"/>
    <cellStyle name="Normal 23 14 4 2" xfId="43123"/>
    <cellStyle name="Normal 23 14 5" xfId="5731"/>
    <cellStyle name="Normal 23 14 5 2" xfId="32060"/>
    <cellStyle name="Normal 23 14 6" xfId="28795"/>
    <cellStyle name="Normal 23 15" xfId="1362"/>
    <cellStyle name="Normal 23 15 2" xfId="9542"/>
    <cellStyle name="Normal 23 15 2 2" xfId="20606"/>
    <cellStyle name="Normal 23 15 2 2 2" xfId="46855"/>
    <cellStyle name="Normal 23 15 2 3" xfId="35792"/>
    <cellStyle name="Normal 23 15 3" xfId="13145"/>
    <cellStyle name="Normal 23 15 3 2" xfId="24209"/>
    <cellStyle name="Normal 23 15 3 2 2" xfId="50458"/>
    <cellStyle name="Normal 23 15 3 3" xfId="39395"/>
    <cellStyle name="Normal 23 15 4" xfId="16881"/>
    <cellStyle name="Normal 23 15 4 2" xfId="43131"/>
    <cellStyle name="Normal 23 15 5" xfId="5739"/>
    <cellStyle name="Normal 23 15 5 2" xfId="32068"/>
    <cellStyle name="Normal 23 15 6" xfId="28796"/>
    <cellStyle name="Normal 23 16" xfId="1363"/>
    <cellStyle name="Normal 23 16 2" xfId="9532"/>
    <cellStyle name="Normal 23 16 2 2" xfId="20596"/>
    <cellStyle name="Normal 23 16 2 2 2" xfId="46845"/>
    <cellStyle name="Normal 23 16 2 3" xfId="35782"/>
    <cellStyle name="Normal 23 16 3" xfId="13135"/>
    <cellStyle name="Normal 23 16 3 2" xfId="24199"/>
    <cellStyle name="Normal 23 16 3 2 2" xfId="50448"/>
    <cellStyle name="Normal 23 16 3 3" xfId="39385"/>
    <cellStyle name="Normal 23 16 4" xfId="16871"/>
    <cellStyle name="Normal 23 16 4 2" xfId="43121"/>
    <cellStyle name="Normal 23 16 5" xfId="5729"/>
    <cellStyle name="Normal 23 16 5 2" xfId="32058"/>
    <cellStyle name="Normal 23 16 6" xfId="28797"/>
    <cellStyle name="Normal 23 17" xfId="1364"/>
    <cellStyle name="Normal 23 17 2" xfId="10379"/>
    <cellStyle name="Normal 23 17 2 2" xfId="21443"/>
    <cellStyle name="Normal 23 17 2 2 2" xfId="47692"/>
    <cellStyle name="Normal 23 17 2 3" xfId="36629"/>
    <cellStyle name="Normal 23 17 3" xfId="13982"/>
    <cellStyle name="Normal 23 17 3 2" xfId="25046"/>
    <cellStyle name="Normal 23 17 3 2 2" xfId="51295"/>
    <cellStyle name="Normal 23 17 3 3" xfId="40232"/>
    <cellStyle name="Normal 23 17 4" xfId="17718"/>
    <cellStyle name="Normal 23 17 4 2" xfId="43968"/>
    <cellStyle name="Normal 23 17 5" xfId="6583"/>
    <cellStyle name="Normal 23 17 5 2" xfId="32905"/>
    <cellStyle name="Normal 23 17 6" xfId="28798"/>
    <cellStyle name="Normal 23 18" xfId="1365"/>
    <cellStyle name="Normal 23 18 2" xfId="10372"/>
    <cellStyle name="Normal 23 18 2 2" xfId="21436"/>
    <cellStyle name="Normal 23 18 2 2 2" xfId="47685"/>
    <cellStyle name="Normal 23 18 2 3" xfId="36622"/>
    <cellStyle name="Normal 23 18 3" xfId="13975"/>
    <cellStyle name="Normal 23 18 3 2" xfId="25039"/>
    <cellStyle name="Normal 23 18 3 2 2" xfId="51288"/>
    <cellStyle name="Normal 23 18 3 3" xfId="40225"/>
    <cellStyle name="Normal 23 18 4" xfId="17711"/>
    <cellStyle name="Normal 23 18 4 2" xfId="43961"/>
    <cellStyle name="Normal 23 18 5" xfId="6576"/>
    <cellStyle name="Normal 23 18 5 2" xfId="32898"/>
    <cellStyle name="Normal 23 18 6" xfId="28799"/>
    <cellStyle name="Normal 23 19" xfId="1366"/>
    <cellStyle name="Normal 23 19 2" xfId="10665"/>
    <cellStyle name="Normal 23 19 2 2" xfId="21729"/>
    <cellStyle name="Normal 23 19 2 2 2" xfId="47978"/>
    <cellStyle name="Normal 23 19 2 3" xfId="36915"/>
    <cellStyle name="Normal 23 19 3" xfId="14268"/>
    <cellStyle name="Normal 23 19 3 2" xfId="25332"/>
    <cellStyle name="Normal 23 19 3 2 2" xfId="51581"/>
    <cellStyle name="Normal 23 19 3 3" xfId="40518"/>
    <cellStyle name="Normal 23 19 4" xfId="18004"/>
    <cellStyle name="Normal 23 19 4 2" xfId="44254"/>
    <cellStyle name="Normal 23 19 5" xfId="6871"/>
    <cellStyle name="Normal 23 19 5 2" xfId="33191"/>
    <cellStyle name="Normal 23 19 6" xfId="28800"/>
    <cellStyle name="Normal 23 2" xfId="119"/>
    <cellStyle name="Normal 23 2 10" xfId="1368"/>
    <cellStyle name="Normal 23 2 10 2" xfId="9684"/>
    <cellStyle name="Normal 23 2 10 2 2" xfId="20748"/>
    <cellStyle name="Normal 23 2 10 2 2 2" xfId="46997"/>
    <cellStyle name="Normal 23 2 10 2 3" xfId="35934"/>
    <cellStyle name="Normal 23 2 10 3" xfId="13287"/>
    <cellStyle name="Normal 23 2 10 3 2" xfId="24351"/>
    <cellStyle name="Normal 23 2 10 3 2 2" xfId="50600"/>
    <cellStyle name="Normal 23 2 10 3 3" xfId="39537"/>
    <cellStyle name="Normal 23 2 10 4" xfId="17023"/>
    <cellStyle name="Normal 23 2 10 4 2" xfId="43273"/>
    <cellStyle name="Normal 23 2 10 5" xfId="5882"/>
    <cellStyle name="Normal 23 2 10 5 2" xfId="32210"/>
    <cellStyle name="Normal 23 2 10 6" xfId="28802"/>
    <cellStyle name="Normal 23 2 11" xfId="1369"/>
    <cellStyle name="Normal 23 2 11 2" xfId="9799"/>
    <cellStyle name="Normal 23 2 11 2 2" xfId="20863"/>
    <cellStyle name="Normal 23 2 11 2 2 2" xfId="47112"/>
    <cellStyle name="Normal 23 2 11 2 3" xfId="36049"/>
    <cellStyle name="Normal 23 2 11 3" xfId="13402"/>
    <cellStyle name="Normal 23 2 11 3 2" xfId="24466"/>
    <cellStyle name="Normal 23 2 11 3 2 2" xfId="50715"/>
    <cellStyle name="Normal 23 2 11 3 3" xfId="39652"/>
    <cellStyle name="Normal 23 2 11 4" xfId="17138"/>
    <cellStyle name="Normal 23 2 11 4 2" xfId="43388"/>
    <cellStyle name="Normal 23 2 11 5" xfId="5998"/>
    <cellStyle name="Normal 23 2 11 5 2" xfId="32325"/>
    <cellStyle name="Normal 23 2 11 6" xfId="28803"/>
    <cellStyle name="Normal 23 2 12" xfId="1370"/>
    <cellStyle name="Normal 23 2 12 2" xfId="9915"/>
    <cellStyle name="Normal 23 2 12 2 2" xfId="20979"/>
    <cellStyle name="Normal 23 2 12 2 2 2" xfId="47228"/>
    <cellStyle name="Normal 23 2 12 2 3" xfId="36165"/>
    <cellStyle name="Normal 23 2 12 3" xfId="13518"/>
    <cellStyle name="Normal 23 2 12 3 2" xfId="24582"/>
    <cellStyle name="Normal 23 2 12 3 2 2" xfId="50831"/>
    <cellStyle name="Normal 23 2 12 3 3" xfId="39768"/>
    <cellStyle name="Normal 23 2 12 4" xfId="17254"/>
    <cellStyle name="Normal 23 2 12 4 2" xfId="43504"/>
    <cellStyle name="Normal 23 2 12 5" xfId="6115"/>
    <cellStyle name="Normal 23 2 12 5 2" xfId="32441"/>
    <cellStyle name="Normal 23 2 12 6" xfId="28804"/>
    <cellStyle name="Normal 23 2 13" xfId="1371"/>
    <cellStyle name="Normal 23 2 13 2" xfId="10029"/>
    <cellStyle name="Normal 23 2 13 2 2" xfId="21093"/>
    <cellStyle name="Normal 23 2 13 2 2 2" xfId="47342"/>
    <cellStyle name="Normal 23 2 13 2 3" xfId="36279"/>
    <cellStyle name="Normal 23 2 13 3" xfId="13632"/>
    <cellStyle name="Normal 23 2 13 3 2" xfId="24696"/>
    <cellStyle name="Normal 23 2 13 3 2 2" xfId="50945"/>
    <cellStyle name="Normal 23 2 13 3 3" xfId="39882"/>
    <cellStyle name="Normal 23 2 13 4" xfId="17368"/>
    <cellStyle name="Normal 23 2 13 4 2" xfId="43618"/>
    <cellStyle name="Normal 23 2 13 5" xfId="6230"/>
    <cellStyle name="Normal 23 2 13 5 2" xfId="32555"/>
    <cellStyle name="Normal 23 2 13 6" xfId="28805"/>
    <cellStyle name="Normal 23 2 14" xfId="1372"/>
    <cellStyle name="Normal 23 2 14 2" xfId="10143"/>
    <cellStyle name="Normal 23 2 14 2 2" xfId="21207"/>
    <cellStyle name="Normal 23 2 14 2 2 2" xfId="47456"/>
    <cellStyle name="Normal 23 2 14 2 3" xfId="36393"/>
    <cellStyle name="Normal 23 2 14 3" xfId="13746"/>
    <cellStyle name="Normal 23 2 14 3 2" xfId="24810"/>
    <cellStyle name="Normal 23 2 14 3 2 2" xfId="51059"/>
    <cellStyle name="Normal 23 2 14 3 3" xfId="39996"/>
    <cellStyle name="Normal 23 2 14 4" xfId="17482"/>
    <cellStyle name="Normal 23 2 14 4 2" xfId="43732"/>
    <cellStyle name="Normal 23 2 14 5" xfId="6345"/>
    <cellStyle name="Normal 23 2 14 5 2" xfId="32669"/>
    <cellStyle name="Normal 23 2 14 6" xfId="28806"/>
    <cellStyle name="Normal 23 2 15" xfId="1373"/>
    <cellStyle name="Normal 23 2 15 2" xfId="10257"/>
    <cellStyle name="Normal 23 2 15 2 2" xfId="21321"/>
    <cellStyle name="Normal 23 2 15 2 2 2" xfId="47570"/>
    <cellStyle name="Normal 23 2 15 2 3" xfId="36507"/>
    <cellStyle name="Normal 23 2 15 3" xfId="13860"/>
    <cellStyle name="Normal 23 2 15 3 2" xfId="24924"/>
    <cellStyle name="Normal 23 2 15 3 2 2" xfId="51173"/>
    <cellStyle name="Normal 23 2 15 3 3" xfId="40110"/>
    <cellStyle name="Normal 23 2 15 4" xfId="17596"/>
    <cellStyle name="Normal 23 2 15 4 2" xfId="43846"/>
    <cellStyle name="Normal 23 2 15 5" xfId="6460"/>
    <cellStyle name="Normal 23 2 15 5 2" xfId="32783"/>
    <cellStyle name="Normal 23 2 15 6" xfId="28807"/>
    <cellStyle name="Normal 23 2 16" xfId="1374"/>
    <cellStyle name="Normal 23 2 16 2" xfId="10384"/>
    <cellStyle name="Normal 23 2 16 2 2" xfId="21448"/>
    <cellStyle name="Normal 23 2 16 2 2 2" xfId="47697"/>
    <cellStyle name="Normal 23 2 16 2 3" xfId="36634"/>
    <cellStyle name="Normal 23 2 16 3" xfId="13987"/>
    <cellStyle name="Normal 23 2 16 3 2" xfId="25051"/>
    <cellStyle name="Normal 23 2 16 3 2 2" xfId="51300"/>
    <cellStyle name="Normal 23 2 16 3 3" xfId="40237"/>
    <cellStyle name="Normal 23 2 16 4" xfId="17723"/>
    <cellStyle name="Normal 23 2 16 4 2" xfId="43973"/>
    <cellStyle name="Normal 23 2 16 5" xfId="6588"/>
    <cellStyle name="Normal 23 2 16 5 2" xfId="32910"/>
    <cellStyle name="Normal 23 2 16 6" xfId="28808"/>
    <cellStyle name="Normal 23 2 17" xfId="1375"/>
    <cellStyle name="Normal 23 2 17 2" xfId="10499"/>
    <cellStyle name="Normal 23 2 17 2 2" xfId="21563"/>
    <cellStyle name="Normal 23 2 17 2 2 2" xfId="47812"/>
    <cellStyle name="Normal 23 2 17 2 3" xfId="36749"/>
    <cellStyle name="Normal 23 2 17 3" xfId="14102"/>
    <cellStyle name="Normal 23 2 17 3 2" xfId="25166"/>
    <cellStyle name="Normal 23 2 17 3 2 2" xfId="51415"/>
    <cellStyle name="Normal 23 2 17 3 3" xfId="40352"/>
    <cellStyle name="Normal 23 2 17 4" xfId="17838"/>
    <cellStyle name="Normal 23 2 17 4 2" xfId="44088"/>
    <cellStyle name="Normal 23 2 17 5" xfId="6704"/>
    <cellStyle name="Normal 23 2 17 5 2" xfId="33025"/>
    <cellStyle name="Normal 23 2 17 6" xfId="28809"/>
    <cellStyle name="Normal 23 2 18" xfId="1376"/>
    <cellStyle name="Normal 23 2 18 2" xfId="10671"/>
    <cellStyle name="Normal 23 2 18 2 2" xfId="21735"/>
    <cellStyle name="Normal 23 2 18 2 2 2" xfId="47984"/>
    <cellStyle name="Normal 23 2 18 2 3" xfId="36921"/>
    <cellStyle name="Normal 23 2 18 3" xfId="14274"/>
    <cellStyle name="Normal 23 2 18 3 2" xfId="25338"/>
    <cellStyle name="Normal 23 2 18 3 2 2" xfId="51587"/>
    <cellStyle name="Normal 23 2 18 3 3" xfId="40524"/>
    <cellStyle name="Normal 23 2 18 4" xfId="18010"/>
    <cellStyle name="Normal 23 2 18 4 2" xfId="44260"/>
    <cellStyle name="Normal 23 2 18 5" xfId="6877"/>
    <cellStyle name="Normal 23 2 18 5 2" xfId="33197"/>
    <cellStyle name="Normal 23 2 18 6" xfId="28810"/>
    <cellStyle name="Normal 23 2 19" xfId="1377"/>
    <cellStyle name="Normal 23 2 19 2" xfId="10787"/>
    <cellStyle name="Normal 23 2 19 2 2" xfId="21851"/>
    <cellStyle name="Normal 23 2 19 2 2 2" xfId="48100"/>
    <cellStyle name="Normal 23 2 19 2 3" xfId="37037"/>
    <cellStyle name="Normal 23 2 19 3" xfId="14390"/>
    <cellStyle name="Normal 23 2 19 3 2" xfId="25454"/>
    <cellStyle name="Normal 23 2 19 3 2 2" xfId="51703"/>
    <cellStyle name="Normal 23 2 19 3 3" xfId="40640"/>
    <cellStyle name="Normal 23 2 19 4" xfId="18126"/>
    <cellStyle name="Normal 23 2 19 4 2" xfId="44376"/>
    <cellStyle name="Normal 23 2 19 5" xfId="6994"/>
    <cellStyle name="Normal 23 2 19 5 2" xfId="33313"/>
    <cellStyle name="Normal 23 2 19 6" xfId="28811"/>
    <cellStyle name="Normal 23 2 2" xfId="120"/>
    <cellStyle name="Normal 23 2 2 10" xfId="1379"/>
    <cellStyle name="Normal 23 2 2 10 2" xfId="10275"/>
    <cellStyle name="Normal 23 2 2 10 2 2" xfId="21339"/>
    <cellStyle name="Normal 23 2 2 10 2 2 2" xfId="47588"/>
    <cellStyle name="Normal 23 2 2 10 2 3" xfId="36525"/>
    <cellStyle name="Normal 23 2 2 10 3" xfId="13878"/>
    <cellStyle name="Normal 23 2 2 10 3 2" xfId="24942"/>
    <cellStyle name="Normal 23 2 2 10 3 2 2" xfId="51191"/>
    <cellStyle name="Normal 23 2 2 10 3 3" xfId="40128"/>
    <cellStyle name="Normal 23 2 2 10 4" xfId="17614"/>
    <cellStyle name="Normal 23 2 2 10 4 2" xfId="43864"/>
    <cellStyle name="Normal 23 2 2 10 5" xfId="6479"/>
    <cellStyle name="Normal 23 2 2 10 5 2" xfId="32801"/>
    <cellStyle name="Normal 23 2 2 10 6" xfId="28813"/>
    <cellStyle name="Normal 23 2 2 11" xfId="1380"/>
    <cellStyle name="Normal 23 2 2 11 2" xfId="10402"/>
    <cellStyle name="Normal 23 2 2 11 2 2" xfId="21466"/>
    <cellStyle name="Normal 23 2 2 11 2 2 2" xfId="47715"/>
    <cellStyle name="Normal 23 2 2 11 2 3" xfId="36652"/>
    <cellStyle name="Normal 23 2 2 11 3" xfId="14005"/>
    <cellStyle name="Normal 23 2 2 11 3 2" xfId="25069"/>
    <cellStyle name="Normal 23 2 2 11 3 2 2" xfId="51318"/>
    <cellStyle name="Normal 23 2 2 11 3 3" xfId="40255"/>
    <cellStyle name="Normal 23 2 2 11 4" xfId="17741"/>
    <cellStyle name="Normal 23 2 2 11 4 2" xfId="43991"/>
    <cellStyle name="Normal 23 2 2 11 5" xfId="6607"/>
    <cellStyle name="Normal 23 2 2 11 5 2" xfId="32928"/>
    <cellStyle name="Normal 23 2 2 11 6" xfId="28814"/>
    <cellStyle name="Normal 23 2 2 12" xfId="1381"/>
    <cellStyle name="Normal 23 2 2 12 2" xfId="10517"/>
    <cellStyle name="Normal 23 2 2 12 2 2" xfId="21581"/>
    <cellStyle name="Normal 23 2 2 12 2 2 2" xfId="47830"/>
    <cellStyle name="Normal 23 2 2 12 2 3" xfId="36767"/>
    <cellStyle name="Normal 23 2 2 12 3" xfId="14120"/>
    <cellStyle name="Normal 23 2 2 12 3 2" xfId="25184"/>
    <cellStyle name="Normal 23 2 2 12 3 2 2" xfId="51433"/>
    <cellStyle name="Normal 23 2 2 12 3 3" xfId="40370"/>
    <cellStyle name="Normal 23 2 2 12 4" xfId="17856"/>
    <cellStyle name="Normal 23 2 2 12 4 2" xfId="44106"/>
    <cellStyle name="Normal 23 2 2 12 5" xfId="6723"/>
    <cellStyle name="Normal 23 2 2 12 5 2" xfId="33043"/>
    <cellStyle name="Normal 23 2 2 12 6" xfId="28815"/>
    <cellStyle name="Normal 23 2 2 13" xfId="1382"/>
    <cellStyle name="Normal 23 2 2 13 2" xfId="10690"/>
    <cellStyle name="Normal 23 2 2 13 2 2" xfId="21754"/>
    <cellStyle name="Normal 23 2 2 13 2 2 2" xfId="48003"/>
    <cellStyle name="Normal 23 2 2 13 2 3" xfId="36940"/>
    <cellStyle name="Normal 23 2 2 13 3" xfId="14293"/>
    <cellStyle name="Normal 23 2 2 13 3 2" xfId="25357"/>
    <cellStyle name="Normal 23 2 2 13 3 2 2" xfId="51606"/>
    <cellStyle name="Normal 23 2 2 13 3 3" xfId="40543"/>
    <cellStyle name="Normal 23 2 2 13 4" xfId="18029"/>
    <cellStyle name="Normal 23 2 2 13 4 2" xfId="44279"/>
    <cellStyle name="Normal 23 2 2 13 5" xfId="6897"/>
    <cellStyle name="Normal 23 2 2 13 5 2" xfId="33216"/>
    <cellStyle name="Normal 23 2 2 13 6" xfId="28816"/>
    <cellStyle name="Normal 23 2 2 14" xfId="1383"/>
    <cellStyle name="Normal 23 2 2 14 2" xfId="10807"/>
    <cellStyle name="Normal 23 2 2 14 2 2" xfId="21871"/>
    <cellStyle name="Normal 23 2 2 14 2 2 2" xfId="48120"/>
    <cellStyle name="Normal 23 2 2 14 2 3" xfId="37057"/>
    <cellStyle name="Normal 23 2 2 14 3" xfId="14410"/>
    <cellStyle name="Normal 23 2 2 14 3 2" xfId="25474"/>
    <cellStyle name="Normal 23 2 2 14 3 2 2" xfId="51723"/>
    <cellStyle name="Normal 23 2 2 14 3 3" xfId="40660"/>
    <cellStyle name="Normal 23 2 2 14 4" xfId="18146"/>
    <cellStyle name="Normal 23 2 2 14 4 2" xfId="44396"/>
    <cellStyle name="Normal 23 2 2 14 5" xfId="7015"/>
    <cellStyle name="Normal 23 2 2 14 5 2" xfId="33333"/>
    <cellStyle name="Normal 23 2 2 14 6" xfId="28817"/>
    <cellStyle name="Normal 23 2 2 15" xfId="1384"/>
    <cellStyle name="Normal 23 2 2 15 2" xfId="10923"/>
    <cellStyle name="Normal 23 2 2 15 2 2" xfId="21987"/>
    <cellStyle name="Normal 23 2 2 15 2 2 2" xfId="48236"/>
    <cellStyle name="Normal 23 2 2 15 2 3" xfId="37173"/>
    <cellStyle name="Normal 23 2 2 15 3" xfId="14526"/>
    <cellStyle name="Normal 23 2 2 15 3 2" xfId="25590"/>
    <cellStyle name="Normal 23 2 2 15 3 2 2" xfId="51839"/>
    <cellStyle name="Normal 23 2 2 15 3 3" xfId="40776"/>
    <cellStyle name="Normal 23 2 2 15 4" xfId="18262"/>
    <cellStyle name="Normal 23 2 2 15 4 2" xfId="44512"/>
    <cellStyle name="Normal 23 2 2 15 5" xfId="7132"/>
    <cellStyle name="Normal 23 2 2 15 5 2" xfId="33449"/>
    <cellStyle name="Normal 23 2 2 15 6" xfId="28818"/>
    <cellStyle name="Normal 23 2 2 16" xfId="1385"/>
    <cellStyle name="Normal 23 2 2 16 2" xfId="11041"/>
    <cellStyle name="Normal 23 2 2 16 2 2" xfId="22105"/>
    <cellStyle name="Normal 23 2 2 16 2 2 2" xfId="48354"/>
    <cellStyle name="Normal 23 2 2 16 2 3" xfId="37291"/>
    <cellStyle name="Normal 23 2 2 16 3" xfId="14644"/>
    <cellStyle name="Normal 23 2 2 16 3 2" xfId="25708"/>
    <cellStyle name="Normal 23 2 2 16 3 2 2" xfId="51957"/>
    <cellStyle name="Normal 23 2 2 16 3 3" xfId="40894"/>
    <cellStyle name="Normal 23 2 2 16 4" xfId="18380"/>
    <cellStyle name="Normal 23 2 2 16 4 2" xfId="44630"/>
    <cellStyle name="Normal 23 2 2 16 5" xfId="7251"/>
    <cellStyle name="Normal 23 2 2 16 5 2" xfId="33567"/>
    <cellStyle name="Normal 23 2 2 16 6" xfId="28819"/>
    <cellStyle name="Normal 23 2 2 17" xfId="1386"/>
    <cellStyle name="Normal 23 2 2 17 2" xfId="11159"/>
    <cellStyle name="Normal 23 2 2 17 2 2" xfId="22223"/>
    <cellStyle name="Normal 23 2 2 17 2 2 2" xfId="48472"/>
    <cellStyle name="Normal 23 2 2 17 2 3" xfId="37409"/>
    <cellStyle name="Normal 23 2 2 17 3" xfId="14762"/>
    <cellStyle name="Normal 23 2 2 17 3 2" xfId="25826"/>
    <cellStyle name="Normal 23 2 2 17 3 2 2" xfId="52075"/>
    <cellStyle name="Normal 23 2 2 17 3 3" xfId="41012"/>
    <cellStyle name="Normal 23 2 2 17 4" xfId="18498"/>
    <cellStyle name="Normal 23 2 2 17 4 2" xfId="44748"/>
    <cellStyle name="Normal 23 2 2 17 5" xfId="7370"/>
    <cellStyle name="Normal 23 2 2 17 5 2" xfId="33685"/>
    <cellStyle name="Normal 23 2 2 17 6" xfId="28820"/>
    <cellStyle name="Normal 23 2 2 18" xfId="1387"/>
    <cellStyle name="Normal 23 2 2 18 2" xfId="11275"/>
    <cellStyle name="Normal 23 2 2 18 2 2" xfId="22339"/>
    <cellStyle name="Normal 23 2 2 18 2 2 2" xfId="48588"/>
    <cellStyle name="Normal 23 2 2 18 2 3" xfId="37525"/>
    <cellStyle name="Normal 23 2 2 18 3" xfId="14878"/>
    <cellStyle name="Normal 23 2 2 18 3 2" xfId="25942"/>
    <cellStyle name="Normal 23 2 2 18 3 2 2" xfId="52191"/>
    <cellStyle name="Normal 23 2 2 18 3 3" xfId="41128"/>
    <cellStyle name="Normal 23 2 2 18 4" xfId="18614"/>
    <cellStyle name="Normal 23 2 2 18 4 2" xfId="44864"/>
    <cellStyle name="Normal 23 2 2 18 5" xfId="7487"/>
    <cellStyle name="Normal 23 2 2 18 5 2" xfId="33801"/>
    <cellStyle name="Normal 23 2 2 18 6" xfId="28821"/>
    <cellStyle name="Normal 23 2 2 19" xfId="1388"/>
    <cellStyle name="Normal 23 2 2 19 2" xfId="11392"/>
    <cellStyle name="Normal 23 2 2 19 2 2" xfId="22456"/>
    <cellStyle name="Normal 23 2 2 19 2 2 2" xfId="48705"/>
    <cellStyle name="Normal 23 2 2 19 2 3" xfId="37642"/>
    <cellStyle name="Normal 23 2 2 19 3" xfId="14995"/>
    <cellStyle name="Normal 23 2 2 19 3 2" xfId="26059"/>
    <cellStyle name="Normal 23 2 2 19 3 2 2" xfId="52308"/>
    <cellStyle name="Normal 23 2 2 19 3 3" xfId="41245"/>
    <cellStyle name="Normal 23 2 2 19 4" xfId="18731"/>
    <cellStyle name="Normal 23 2 2 19 4 2" xfId="44981"/>
    <cellStyle name="Normal 23 2 2 19 5" xfId="7605"/>
    <cellStyle name="Normal 23 2 2 19 5 2" xfId="33918"/>
    <cellStyle name="Normal 23 2 2 19 6" xfId="28822"/>
    <cellStyle name="Normal 23 2 2 2" xfId="121"/>
    <cellStyle name="Normal 23 2 2 2 10" xfId="1390"/>
    <cellStyle name="Normal 23 2 2 2 10 2" xfId="10452"/>
    <cellStyle name="Normal 23 2 2 2 10 2 2" xfId="21516"/>
    <cellStyle name="Normal 23 2 2 2 10 2 2 2" xfId="47765"/>
    <cellStyle name="Normal 23 2 2 2 10 2 3" xfId="36702"/>
    <cellStyle name="Normal 23 2 2 2 10 3" xfId="14055"/>
    <cellStyle name="Normal 23 2 2 2 10 3 2" xfId="25119"/>
    <cellStyle name="Normal 23 2 2 2 10 3 2 2" xfId="51368"/>
    <cellStyle name="Normal 23 2 2 2 10 3 3" xfId="40305"/>
    <cellStyle name="Normal 23 2 2 2 10 4" xfId="17791"/>
    <cellStyle name="Normal 23 2 2 2 10 4 2" xfId="44041"/>
    <cellStyle name="Normal 23 2 2 2 10 5" xfId="6657"/>
    <cellStyle name="Normal 23 2 2 2 10 5 2" xfId="32978"/>
    <cellStyle name="Normal 23 2 2 2 10 6" xfId="28824"/>
    <cellStyle name="Normal 23 2 2 2 11" xfId="1391"/>
    <cellStyle name="Normal 23 2 2 2 11 2" xfId="10567"/>
    <cellStyle name="Normal 23 2 2 2 11 2 2" xfId="21631"/>
    <cellStyle name="Normal 23 2 2 2 11 2 2 2" xfId="47880"/>
    <cellStyle name="Normal 23 2 2 2 11 2 3" xfId="36817"/>
    <cellStyle name="Normal 23 2 2 2 11 3" xfId="14170"/>
    <cellStyle name="Normal 23 2 2 2 11 3 2" xfId="25234"/>
    <cellStyle name="Normal 23 2 2 2 11 3 2 2" xfId="51483"/>
    <cellStyle name="Normal 23 2 2 2 11 3 3" xfId="40420"/>
    <cellStyle name="Normal 23 2 2 2 11 4" xfId="17906"/>
    <cellStyle name="Normal 23 2 2 2 11 4 2" xfId="44156"/>
    <cellStyle name="Normal 23 2 2 2 11 5" xfId="6773"/>
    <cellStyle name="Normal 23 2 2 2 11 5 2" xfId="33093"/>
    <cellStyle name="Normal 23 2 2 2 11 6" xfId="28825"/>
    <cellStyle name="Normal 23 2 2 2 12" xfId="1392"/>
    <cellStyle name="Normal 23 2 2 2 12 2" xfId="10740"/>
    <cellStyle name="Normal 23 2 2 2 12 2 2" xfId="21804"/>
    <cellStyle name="Normal 23 2 2 2 12 2 2 2" xfId="48053"/>
    <cellStyle name="Normal 23 2 2 2 12 2 3" xfId="36990"/>
    <cellStyle name="Normal 23 2 2 2 12 3" xfId="14343"/>
    <cellStyle name="Normal 23 2 2 2 12 3 2" xfId="25407"/>
    <cellStyle name="Normal 23 2 2 2 12 3 2 2" xfId="51656"/>
    <cellStyle name="Normal 23 2 2 2 12 3 3" xfId="40593"/>
    <cellStyle name="Normal 23 2 2 2 12 4" xfId="18079"/>
    <cellStyle name="Normal 23 2 2 2 12 4 2" xfId="44329"/>
    <cellStyle name="Normal 23 2 2 2 12 5" xfId="6947"/>
    <cellStyle name="Normal 23 2 2 2 12 5 2" xfId="33266"/>
    <cellStyle name="Normal 23 2 2 2 12 6" xfId="28826"/>
    <cellStyle name="Normal 23 2 2 2 13" xfId="1393"/>
    <cellStyle name="Normal 23 2 2 2 13 2" xfId="10857"/>
    <cellStyle name="Normal 23 2 2 2 13 2 2" xfId="21921"/>
    <cellStyle name="Normal 23 2 2 2 13 2 2 2" xfId="48170"/>
    <cellStyle name="Normal 23 2 2 2 13 2 3" xfId="37107"/>
    <cellStyle name="Normal 23 2 2 2 13 3" xfId="14460"/>
    <cellStyle name="Normal 23 2 2 2 13 3 2" xfId="25524"/>
    <cellStyle name="Normal 23 2 2 2 13 3 2 2" xfId="51773"/>
    <cellStyle name="Normal 23 2 2 2 13 3 3" xfId="40710"/>
    <cellStyle name="Normal 23 2 2 2 13 4" xfId="18196"/>
    <cellStyle name="Normal 23 2 2 2 13 4 2" xfId="44446"/>
    <cellStyle name="Normal 23 2 2 2 13 5" xfId="7065"/>
    <cellStyle name="Normal 23 2 2 2 13 5 2" xfId="33383"/>
    <cellStyle name="Normal 23 2 2 2 13 6" xfId="28827"/>
    <cellStyle name="Normal 23 2 2 2 14" xfId="1394"/>
    <cellStyle name="Normal 23 2 2 2 14 2" xfId="10973"/>
    <cellStyle name="Normal 23 2 2 2 14 2 2" xfId="22037"/>
    <cellStyle name="Normal 23 2 2 2 14 2 2 2" xfId="48286"/>
    <cellStyle name="Normal 23 2 2 2 14 2 3" xfId="37223"/>
    <cellStyle name="Normal 23 2 2 2 14 3" xfId="14576"/>
    <cellStyle name="Normal 23 2 2 2 14 3 2" xfId="25640"/>
    <cellStyle name="Normal 23 2 2 2 14 3 2 2" xfId="51889"/>
    <cellStyle name="Normal 23 2 2 2 14 3 3" xfId="40826"/>
    <cellStyle name="Normal 23 2 2 2 14 4" xfId="18312"/>
    <cellStyle name="Normal 23 2 2 2 14 4 2" xfId="44562"/>
    <cellStyle name="Normal 23 2 2 2 14 5" xfId="7182"/>
    <cellStyle name="Normal 23 2 2 2 14 5 2" xfId="33499"/>
    <cellStyle name="Normal 23 2 2 2 14 6" xfId="28828"/>
    <cellStyle name="Normal 23 2 2 2 15" xfId="1395"/>
    <cellStyle name="Normal 23 2 2 2 15 2" xfId="11091"/>
    <cellStyle name="Normal 23 2 2 2 15 2 2" xfId="22155"/>
    <cellStyle name="Normal 23 2 2 2 15 2 2 2" xfId="48404"/>
    <cellStyle name="Normal 23 2 2 2 15 2 3" xfId="37341"/>
    <cellStyle name="Normal 23 2 2 2 15 3" xfId="14694"/>
    <cellStyle name="Normal 23 2 2 2 15 3 2" xfId="25758"/>
    <cellStyle name="Normal 23 2 2 2 15 3 2 2" xfId="52007"/>
    <cellStyle name="Normal 23 2 2 2 15 3 3" xfId="40944"/>
    <cellStyle name="Normal 23 2 2 2 15 4" xfId="18430"/>
    <cellStyle name="Normal 23 2 2 2 15 4 2" xfId="44680"/>
    <cellStyle name="Normal 23 2 2 2 15 5" xfId="7301"/>
    <cellStyle name="Normal 23 2 2 2 15 5 2" xfId="33617"/>
    <cellStyle name="Normal 23 2 2 2 15 6" xfId="28829"/>
    <cellStyle name="Normal 23 2 2 2 16" xfId="1396"/>
    <cellStyle name="Normal 23 2 2 2 16 2" xfId="11209"/>
    <cellStyle name="Normal 23 2 2 2 16 2 2" xfId="22273"/>
    <cellStyle name="Normal 23 2 2 2 16 2 2 2" xfId="48522"/>
    <cellStyle name="Normal 23 2 2 2 16 2 3" xfId="37459"/>
    <cellStyle name="Normal 23 2 2 2 16 3" xfId="14812"/>
    <cellStyle name="Normal 23 2 2 2 16 3 2" xfId="25876"/>
    <cellStyle name="Normal 23 2 2 2 16 3 2 2" xfId="52125"/>
    <cellStyle name="Normal 23 2 2 2 16 3 3" xfId="41062"/>
    <cellStyle name="Normal 23 2 2 2 16 4" xfId="18548"/>
    <cellStyle name="Normal 23 2 2 2 16 4 2" xfId="44798"/>
    <cellStyle name="Normal 23 2 2 2 16 5" xfId="7420"/>
    <cellStyle name="Normal 23 2 2 2 16 5 2" xfId="33735"/>
    <cellStyle name="Normal 23 2 2 2 16 6" xfId="28830"/>
    <cellStyle name="Normal 23 2 2 2 17" xfId="1397"/>
    <cellStyle name="Normal 23 2 2 2 17 2" xfId="11325"/>
    <cellStyle name="Normal 23 2 2 2 17 2 2" xfId="22389"/>
    <cellStyle name="Normal 23 2 2 2 17 2 2 2" xfId="48638"/>
    <cellStyle name="Normal 23 2 2 2 17 2 3" xfId="37575"/>
    <cellStyle name="Normal 23 2 2 2 17 3" xfId="14928"/>
    <cellStyle name="Normal 23 2 2 2 17 3 2" xfId="25992"/>
    <cellStyle name="Normal 23 2 2 2 17 3 2 2" xfId="52241"/>
    <cellStyle name="Normal 23 2 2 2 17 3 3" xfId="41178"/>
    <cellStyle name="Normal 23 2 2 2 17 4" xfId="18664"/>
    <cellStyle name="Normal 23 2 2 2 17 4 2" xfId="44914"/>
    <cellStyle name="Normal 23 2 2 2 17 5" xfId="7537"/>
    <cellStyle name="Normal 23 2 2 2 17 5 2" xfId="33851"/>
    <cellStyle name="Normal 23 2 2 2 17 6" xfId="28831"/>
    <cellStyle name="Normal 23 2 2 2 18" xfId="1398"/>
    <cellStyle name="Normal 23 2 2 2 18 2" xfId="11442"/>
    <cellStyle name="Normal 23 2 2 2 18 2 2" xfId="22506"/>
    <cellStyle name="Normal 23 2 2 2 18 2 2 2" xfId="48755"/>
    <cellStyle name="Normal 23 2 2 2 18 2 3" xfId="37692"/>
    <cellStyle name="Normal 23 2 2 2 18 3" xfId="15045"/>
    <cellStyle name="Normal 23 2 2 2 18 3 2" xfId="26109"/>
    <cellStyle name="Normal 23 2 2 2 18 3 2 2" xfId="52358"/>
    <cellStyle name="Normal 23 2 2 2 18 3 3" xfId="41295"/>
    <cellStyle name="Normal 23 2 2 2 18 4" xfId="18781"/>
    <cellStyle name="Normal 23 2 2 2 18 4 2" xfId="45031"/>
    <cellStyle name="Normal 23 2 2 2 18 5" xfId="7655"/>
    <cellStyle name="Normal 23 2 2 2 18 5 2" xfId="33968"/>
    <cellStyle name="Normal 23 2 2 2 18 6" xfId="28832"/>
    <cellStyle name="Normal 23 2 2 2 19" xfId="1399"/>
    <cellStyle name="Normal 23 2 2 2 19 2" xfId="11561"/>
    <cellStyle name="Normal 23 2 2 2 19 2 2" xfId="22625"/>
    <cellStyle name="Normal 23 2 2 2 19 2 2 2" xfId="48874"/>
    <cellStyle name="Normal 23 2 2 2 19 2 3" xfId="37811"/>
    <cellStyle name="Normal 23 2 2 2 19 3" xfId="15164"/>
    <cellStyle name="Normal 23 2 2 2 19 3 2" xfId="26228"/>
    <cellStyle name="Normal 23 2 2 2 19 3 2 2" xfId="52477"/>
    <cellStyle name="Normal 23 2 2 2 19 3 3" xfId="41414"/>
    <cellStyle name="Normal 23 2 2 2 19 4" xfId="18900"/>
    <cellStyle name="Normal 23 2 2 2 19 4 2" xfId="45150"/>
    <cellStyle name="Normal 23 2 2 2 19 5" xfId="7775"/>
    <cellStyle name="Normal 23 2 2 2 19 5 2" xfId="34087"/>
    <cellStyle name="Normal 23 2 2 2 19 6" xfId="28833"/>
    <cellStyle name="Normal 23 2 2 2 2" xfId="122"/>
    <cellStyle name="Normal 23 2 2 2 2 2" xfId="1401"/>
    <cellStyle name="Normal 23 2 2 2 2 2 2" xfId="16400"/>
    <cellStyle name="Normal 23 2 2 2 2 2 2 2" xfId="27464"/>
    <cellStyle name="Normal 23 2 2 2 2 2 2 2 2" xfId="53713"/>
    <cellStyle name="Normal 23 2 2 2 2 2 2 3" xfId="42650"/>
    <cellStyle name="Normal 23 2 2 2 2 2 3" xfId="20136"/>
    <cellStyle name="Normal 23 2 2 2 2 2 3 2" xfId="46386"/>
    <cellStyle name="Normal 23 2 2 2 2 2 4" xfId="9064"/>
    <cellStyle name="Normal 23 2 2 2 2 2 4 2" xfId="35323"/>
    <cellStyle name="Normal 23 2 2 2 2 2 5" xfId="28835"/>
    <cellStyle name="Normal 23 2 2 2 2 3" xfId="1400"/>
    <cellStyle name="Normal 23 2 2 2 2 3 2" xfId="20559"/>
    <cellStyle name="Normal 23 2 2 2 2 3 2 2" xfId="46808"/>
    <cellStyle name="Normal 23 2 2 2 2 3 3" xfId="9495"/>
    <cellStyle name="Normal 23 2 2 2 2 3 3 2" xfId="35745"/>
    <cellStyle name="Normal 23 2 2 2 2 3 4" xfId="28834"/>
    <cellStyle name="Normal 23 2 2 2 2 4" xfId="13098"/>
    <cellStyle name="Normal 23 2 2 2 2 4 2" xfId="24162"/>
    <cellStyle name="Normal 23 2 2 2 2 4 2 2" xfId="50411"/>
    <cellStyle name="Normal 23 2 2 2 2 4 3" xfId="39348"/>
    <cellStyle name="Normal 23 2 2 2 2 5" xfId="16834"/>
    <cellStyle name="Normal 23 2 2 2 2 5 2" xfId="43084"/>
    <cellStyle name="Normal 23 2 2 2 2 6" xfId="5692"/>
    <cellStyle name="Normal 23 2 2 2 2 6 2" xfId="32021"/>
    <cellStyle name="Normal 23 2 2 2 2 7" xfId="27616"/>
    <cellStyle name="Normal 23 2 2 2 20" xfId="1402"/>
    <cellStyle name="Normal 23 2 2 2 20 2" xfId="11675"/>
    <cellStyle name="Normal 23 2 2 2 20 2 2" xfId="22739"/>
    <cellStyle name="Normal 23 2 2 2 20 2 2 2" xfId="48988"/>
    <cellStyle name="Normal 23 2 2 2 20 2 3" xfId="37925"/>
    <cellStyle name="Normal 23 2 2 2 20 3" xfId="15278"/>
    <cellStyle name="Normal 23 2 2 2 20 3 2" xfId="26342"/>
    <cellStyle name="Normal 23 2 2 2 20 3 2 2" xfId="52591"/>
    <cellStyle name="Normal 23 2 2 2 20 3 3" xfId="41528"/>
    <cellStyle name="Normal 23 2 2 2 20 4" xfId="19014"/>
    <cellStyle name="Normal 23 2 2 2 20 4 2" xfId="45264"/>
    <cellStyle name="Normal 23 2 2 2 20 5" xfId="7890"/>
    <cellStyle name="Normal 23 2 2 2 20 5 2" xfId="34201"/>
    <cellStyle name="Normal 23 2 2 2 20 6" xfId="28836"/>
    <cellStyle name="Normal 23 2 2 2 21" xfId="1403"/>
    <cellStyle name="Normal 23 2 2 2 21 2" xfId="11789"/>
    <cellStyle name="Normal 23 2 2 2 21 2 2" xfId="22853"/>
    <cellStyle name="Normal 23 2 2 2 21 2 2 2" xfId="49102"/>
    <cellStyle name="Normal 23 2 2 2 21 2 3" xfId="38039"/>
    <cellStyle name="Normal 23 2 2 2 21 3" xfId="15392"/>
    <cellStyle name="Normal 23 2 2 2 21 3 2" xfId="26456"/>
    <cellStyle name="Normal 23 2 2 2 21 3 2 2" xfId="52705"/>
    <cellStyle name="Normal 23 2 2 2 21 3 3" xfId="41642"/>
    <cellStyle name="Normal 23 2 2 2 21 4" xfId="19128"/>
    <cellStyle name="Normal 23 2 2 2 21 4 2" xfId="45378"/>
    <cellStyle name="Normal 23 2 2 2 21 5" xfId="8005"/>
    <cellStyle name="Normal 23 2 2 2 21 5 2" xfId="34315"/>
    <cellStyle name="Normal 23 2 2 2 21 6" xfId="28837"/>
    <cellStyle name="Normal 23 2 2 2 22" xfId="1404"/>
    <cellStyle name="Normal 23 2 2 2 22 2" xfId="11903"/>
    <cellStyle name="Normal 23 2 2 2 22 2 2" xfId="22967"/>
    <cellStyle name="Normal 23 2 2 2 22 2 2 2" xfId="49216"/>
    <cellStyle name="Normal 23 2 2 2 22 2 3" xfId="38153"/>
    <cellStyle name="Normal 23 2 2 2 22 3" xfId="15506"/>
    <cellStyle name="Normal 23 2 2 2 22 3 2" xfId="26570"/>
    <cellStyle name="Normal 23 2 2 2 22 3 2 2" xfId="52819"/>
    <cellStyle name="Normal 23 2 2 2 22 3 3" xfId="41756"/>
    <cellStyle name="Normal 23 2 2 2 22 4" xfId="19242"/>
    <cellStyle name="Normal 23 2 2 2 22 4 2" xfId="45492"/>
    <cellStyle name="Normal 23 2 2 2 22 5" xfId="8120"/>
    <cellStyle name="Normal 23 2 2 2 22 5 2" xfId="34429"/>
    <cellStyle name="Normal 23 2 2 2 22 6" xfId="28838"/>
    <cellStyle name="Normal 23 2 2 2 23" xfId="1405"/>
    <cellStyle name="Normal 23 2 2 2 23 2" xfId="12017"/>
    <cellStyle name="Normal 23 2 2 2 23 2 2" xfId="23081"/>
    <cellStyle name="Normal 23 2 2 2 23 2 2 2" xfId="49330"/>
    <cellStyle name="Normal 23 2 2 2 23 2 3" xfId="38267"/>
    <cellStyle name="Normal 23 2 2 2 23 3" xfId="15620"/>
    <cellStyle name="Normal 23 2 2 2 23 3 2" xfId="26684"/>
    <cellStyle name="Normal 23 2 2 2 23 3 2 2" xfId="52933"/>
    <cellStyle name="Normal 23 2 2 2 23 3 3" xfId="41870"/>
    <cellStyle name="Normal 23 2 2 2 23 4" xfId="19356"/>
    <cellStyle name="Normal 23 2 2 2 23 4 2" xfId="45606"/>
    <cellStyle name="Normal 23 2 2 2 23 5" xfId="8235"/>
    <cellStyle name="Normal 23 2 2 2 23 5 2" xfId="34543"/>
    <cellStyle name="Normal 23 2 2 2 23 6" xfId="28839"/>
    <cellStyle name="Normal 23 2 2 2 24" xfId="1406"/>
    <cellStyle name="Normal 23 2 2 2 24 2" xfId="12131"/>
    <cellStyle name="Normal 23 2 2 2 24 2 2" xfId="23195"/>
    <cellStyle name="Normal 23 2 2 2 24 2 2 2" xfId="49444"/>
    <cellStyle name="Normal 23 2 2 2 24 2 3" xfId="38381"/>
    <cellStyle name="Normal 23 2 2 2 24 3" xfId="15734"/>
    <cellStyle name="Normal 23 2 2 2 24 3 2" xfId="26798"/>
    <cellStyle name="Normal 23 2 2 2 24 3 2 2" xfId="53047"/>
    <cellStyle name="Normal 23 2 2 2 24 3 3" xfId="41984"/>
    <cellStyle name="Normal 23 2 2 2 24 4" xfId="19470"/>
    <cellStyle name="Normal 23 2 2 2 24 4 2" xfId="45720"/>
    <cellStyle name="Normal 23 2 2 2 24 5" xfId="8350"/>
    <cellStyle name="Normal 23 2 2 2 24 5 2" xfId="34657"/>
    <cellStyle name="Normal 23 2 2 2 24 6" xfId="28840"/>
    <cellStyle name="Normal 23 2 2 2 25" xfId="1407"/>
    <cellStyle name="Normal 23 2 2 2 25 2" xfId="12248"/>
    <cellStyle name="Normal 23 2 2 2 25 2 2" xfId="23312"/>
    <cellStyle name="Normal 23 2 2 2 25 2 2 2" xfId="49561"/>
    <cellStyle name="Normal 23 2 2 2 25 2 3" xfId="38498"/>
    <cellStyle name="Normal 23 2 2 2 25 3" xfId="15851"/>
    <cellStyle name="Normal 23 2 2 2 25 3 2" xfId="26915"/>
    <cellStyle name="Normal 23 2 2 2 25 3 2 2" xfId="53164"/>
    <cellStyle name="Normal 23 2 2 2 25 3 3" xfId="42101"/>
    <cellStyle name="Normal 23 2 2 2 25 4" xfId="19587"/>
    <cellStyle name="Normal 23 2 2 2 25 4 2" xfId="45837"/>
    <cellStyle name="Normal 23 2 2 2 25 5" xfId="8468"/>
    <cellStyle name="Normal 23 2 2 2 25 5 2" xfId="34774"/>
    <cellStyle name="Normal 23 2 2 2 25 6" xfId="28841"/>
    <cellStyle name="Normal 23 2 2 2 26" xfId="1408"/>
    <cellStyle name="Normal 23 2 2 2 26 2" xfId="12367"/>
    <cellStyle name="Normal 23 2 2 2 26 2 2" xfId="23431"/>
    <cellStyle name="Normal 23 2 2 2 26 2 2 2" xfId="49680"/>
    <cellStyle name="Normal 23 2 2 2 26 2 3" xfId="38617"/>
    <cellStyle name="Normal 23 2 2 2 26 3" xfId="15970"/>
    <cellStyle name="Normal 23 2 2 2 26 3 2" xfId="27034"/>
    <cellStyle name="Normal 23 2 2 2 26 3 2 2" xfId="53283"/>
    <cellStyle name="Normal 23 2 2 2 26 3 3" xfId="42220"/>
    <cellStyle name="Normal 23 2 2 2 26 4" xfId="19706"/>
    <cellStyle name="Normal 23 2 2 2 26 4 2" xfId="45956"/>
    <cellStyle name="Normal 23 2 2 2 26 5" xfId="8588"/>
    <cellStyle name="Normal 23 2 2 2 26 5 2" xfId="34893"/>
    <cellStyle name="Normal 23 2 2 2 26 6" xfId="28842"/>
    <cellStyle name="Normal 23 2 2 2 27" xfId="1409"/>
    <cellStyle name="Normal 23 2 2 2 27 2" xfId="12498"/>
    <cellStyle name="Normal 23 2 2 2 27 2 2" xfId="23562"/>
    <cellStyle name="Normal 23 2 2 2 27 2 2 2" xfId="49811"/>
    <cellStyle name="Normal 23 2 2 2 27 2 3" xfId="38748"/>
    <cellStyle name="Normal 23 2 2 2 27 3" xfId="16101"/>
    <cellStyle name="Normal 23 2 2 2 27 3 2" xfId="27165"/>
    <cellStyle name="Normal 23 2 2 2 27 3 2 2" xfId="53414"/>
    <cellStyle name="Normal 23 2 2 2 27 3 3" xfId="42351"/>
    <cellStyle name="Normal 23 2 2 2 27 4" xfId="19837"/>
    <cellStyle name="Normal 23 2 2 2 27 4 2" xfId="46087"/>
    <cellStyle name="Normal 23 2 2 2 27 5" xfId="8720"/>
    <cellStyle name="Normal 23 2 2 2 27 5 2" xfId="35024"/>
    <cellStyle name="Normal 23 2 2 2 27 6" xfId="28843"/>
    <cellStyle name="Normal 23 2 2 2 28" xfId="1410"/>
    <cellStyle name="Normal 23 2 2 2 28 2" xfId="12613"/>
    <cellStyle name="Normal 23 2 2 2 28 2 2" xfId="23677"/>
    <cellStyle name="Normal 23 2 2 2 28 2 2 2" xfId="49926"/>
    <cellStyle name="Normal 23 2 2 2 28 2 3" xfId="38863"/>
    <cellStyle name="Normal 23 2 2 2 28 3" xfId="16216"/>
    <cellStyle name="Normal 23 2 2 2 28 3 2" xfId="27280"/>
    <cellStyle name="Normal 23 2 2 2 28 3 2 2" xfId="53529"/>
    <cellStyle name="Normal 23 2 2 2 28 3 3" xfId="42466"/>
    <cellStyle name="Normal 23 2 2 2 28 4" xfId="19952"/>
    <cellStyle name="Normal 23 2 2 2 28 4 2" xfId="46202"/>
    <cellStyle name="Normal 23 2 2 2 28 5" xfId="8836"/>
    <cellStyle name="Normal 23 2 2 2 28 5 2" xfId="35139"/>
    <cellStyle name="Normal 23 2 2 2 28 6" xfId="28844"/>
    <cellStyle name="Normal 23 2 2 2 29" xfId="1411"/>
    <cellStyle name="Normal 23 2 2 2 29 2" xfId="12727"/>
    <cellStyle name="Normal 23 2 2 2 29 2 2" xfId="23791"/>
    <cellStyle name="Normal 23 2 2 2 29 2 2 2" xfId="50040"/>
    <cellStyle name="Normal 23 2 2 2 29 2 3" xfId="38977"/>
    <cellStyle name="Normal 23 2 2 2 29 3" xfId="16330"/>
    <cellStyle name="Normal 23 2 2 2 29 3 2" xfId="27394"/>
    <cellStyle name="Normal 23 2 2 2 29 3 2 2" xfId="53643"/>
    <cellStyle name="Normal 23 2 2 2 29 3 3" xfId="42580"/>
    <cellStyle name="Normal 23 2 2 2 29 4" xfId="20066"/>
    <cellStyle name="Normal 23 2 2 2 29 4 2" xfId="46316"/>
    <cellStyle name="Normal 23 2 2 2 29 5" xfId="8951"/>
    <cellStyle name="Normal 23 2 2 2 29 5 2" xfId="35253"/>
    <cellStyle name="Normal 23 2 2 2 29 6" xfId="28845"/>
    <cellStyle name="Normal 23 2 2 2 3" xfId="1412"/>
    <cellStyle name="Normal 23 2 2 2 3 2" xfId="9637"/>
    <cellStyle name="Normal 23 2 2 2 3 2 2" xfId="20701"/>
    <cellStyle name="Normal 23 2 2 2 3 2 2 2" xfId="46950"/>
    <cellStyle name="Normal 23 2 2 2 3 2 3" xfId="35887"/>
    <cellStyle name="Normal 23 2 2 2 3 3" xfId="13240"/>
    <cellStyle name="Normal 23 2 2 2 3 3 2" xfId="24304"/>
    <cellStyle name="Normal 23 2 2 2 3 3 2 2" xfId="50553"/>
    <cellStyle name="Normal 23 2 2 2 3 3 3" xfId="39490"/>
    <cellStyle name="Normal 23 2 2 2 3 4" xfId="16976"/>
    <cellStyle name="Normal 23 2 2 2 3 4 2" xfId="43226"/>
    <cellStyle name="Normal 23 2 2 2 3 5" xfId="5835"/>
    <cellStyle name="Normal 23 2 2 2 3 5 2" xfId="32163"/>
    <cellStyle name="Normal 23 2 2 2 3 6" xfId="28846"/>
    <cellStyle name="Normal 23 2 2 2 30" xfId="1413"/>
    <cellStyle name="Normal 23 2 2 2 30 2" xfId="9365"/>
    <cellStyle name="Normal 23 2 2 2 30 2 2" xfId="20429"/>
    <cellStyle name="Normal 23 2 2 2 30 2 2 2" xfId="46678"/>
    <cellStyle name="Normal 23 2 2 2 30 2 3" xfId="35615"/>
    <cellStyle name="Normal 23 2 2 2 30 3" xfId="12968"/>
    <cellStyle name="Normal 23 2 2 2 30 3 2" xfId="24032"/>
    <cellStyle name="Normal 23 2 2 2 30 3 2 2" xfId="50281"/>
    <cellStyle name="Normal 23 2 2 2 30 3 3" xfId="39218"/>
    <cellStyle name="Normal 23 2 2 2 30 4" xfId="16704"/>
    <cellStyle name="Normal 23 2 2 2 30 4 2" xfId="42954"/>
    <cellStyle name="Normal 23 2 2 2 30 5" xfId="5560"/>
    <cellStyle name="Normal 23 2 2 2 30 5 2" xfId="31891"/>
    <cellStyle name="Normal 23 2 2 2 30 6" xfId="28847"/>
    <cellStyle name="Normal 23 2 2 2 31" xfId="1414"/>
    <cellStyle name="Normal 23 2 2 2 31 2" xfId="20309"/>
    <cellStyle name="Normal 23 2 2 2 31 2 2" xfId="46558"/>
    <cellStyle name="Normal 23 2 2 2 31 3" xfId="9245"/>
    <cellStyle name="Normal 23 2 2 2 31 3 2" xfId="35495"/>
    <cellStyle name="Normal 23 2 2 2 31 4" xfId="28848"/>
    <cellStyle name="Normal 23 2 2 2 32" xfId="1415"/>
    <cellStyle name="Normal 23 2 2 2 32 2" xfId="23912"/>
    <cellStyle name="Normal 23 2 2 2 32 2 2" xfId="50161"/>
    <cellStyle name="Normal 23 2 2 2 32 3" xfId="12848"/>
    <cellStyle name="Normal 23 2 2 2 32 3 2" xfId="39098"/>
    <cellStyle name="Normal 23 2 2 2 32 4" xfId="28849"/>
    <cellStyle name="Normal 23 2 2 2 33" xfId="1416"/>
    <cellStyle name="Normal 23 2 2 2 33 2" xfId="16584"/>
    <cellStyle name="Normal 23 2 2 2 33 2 2" xfId="42834"/>
    <cellStyle name="Normal 23 2 2 2 33 3" xfId="28850"/>
    <cellStyle name="Normal 23 2 2 2 34" xfId="1417"/>
    <cellStyle name="Normal 23 2 2 2 34 2" xfId="28851"/>
    <cellStyle name="Normal 23 2 2 2 35" xfId="1418"/>
    <cellStyle name="Normal 23 2 2 2 35 2" xfId="28852"/>
    <cellStyle name="Normal 23 2 2 2 36" xfId="1419"/>
    <cellStyle name="Normal 23 2 2 2 36 2" xfId="28853"/>
    <cellStyle name="Normal 23 2 2 2 37" xfId="1420"/>
    <cellStyle name="Normal 23 2 2 2 37 2" xfId="28854"/>
    <cellStyle name="Normal 23 2 2 2 38" xfId="1421"/>
    <cellStyle name="Normal 23 2 2 2 38 2" xfId="28855"/>
    <cellStyle name="Normal 23 2 2 2 39" xfId="1422"/>
    <cellStyle name="Normal 23 2 2 2 39 2" xfId="28856"/>
    <cellStyle name="Normal 23 2 2 2 4" xfId="1423"/>
    <cellStyle name="Normal 23 2 2 2 4 2" xfId="9753"/>
    <cellStyle name="Normal 23 2 2 2 4 2 2" xfId="20817"/>
    <cellStyle name="Normal 23 2 2 2 4 2 2 2" xfId="47066"/>
    <cellStyle name="Normal 23 2 2 2 4 2 3" xfId="36003"/>
    <cellStyle name="Normal 23 2 2 2 4 3" xfId="13356"/>
    <cellStyle name="Normal 23 2 2 2 4 3 2" xfId="24420"/>
    <cellStyle name="Normal 23 2 2 2 4 3 2 2" xfId="50669"/>
    <cellStyle name="Normal 23 2 2 2 4 3 3" xfId="39606"/>
    <cellStyle name="Normal 23 2 2 2 4 4" xfId="17092"/>
    <cellStyle name="Normal 23 2 2 2 4 4 2" xfId="43342"/>
    <cellStyle name="Normal 23 2 2 2 4 5" xfId="5952"/>
    <cellStyle name="Normal 23 2 2 2 4 5 2" xfId="32279"/>
    <cellStyle name="Normal 23 2 2 2 4 6" xfId="28857"/>
    <cellStyle name="Normal 23 2 2 2 40" xfId="1424"/>
    <cellStyle name="Normal 23 2 2 2 40 2" xfId="28858"/>
    <cellStyle name="Normal 23 2 2 2 41" xfId="1389"/>
    <cellStyle name="Normal 23 2 2 2 41 2" xfId="28823"/>
    <cellStyle name="Normal 23 2 2 2 42" xfId="5439"/>
    <cellStyle name="Normal 23 2 2 2 42 2" xfId="31771"/>
    <cellStyle name="Normal 23 2 2 2 43" xfId="27615"/>
    <cellStyle name="Normal 23 2 2 2 5" xfId="1425"/>
    <cellStyle name="Normal 23 2 2 2 5 2" xfId="9868"/>
    <cellStyle name="Normal 23 2 2 2 5 2 2" xfId="20932"/>
    <cellStyle name="Normal 23 2 2 2 5 2 2 2" xfId="47181"/>
    <cellStyle name="Normal 23 2 2 2 5 2 3" xfId="36118"/>
    <cellStyle name="Normal 23 2 2 2 5 3" xfId="13471"/>
    <cellStyle name="Normal 23 2 2 2 5 3 2" xfId="24535"/>
    <cellStyle name="Normal 23 2 2 2 5 3 2 2" xfId="50784"/>
    <cellStyle name="Normal 23 2 2 2 5 3 3" xfId="39721"/>
    <cellStyle name="Normal 23 2 2 2 5 4" xfId="17207"/>
    <cellStyle name="Normal 23 2 2 2 5 4 2" xfId="43457"/>
    <cellStyle name="Normal 23 2 2 2 5 5" xfId="6068"/>
    <cellStyle name="Normal 23 2 2 2 5 5 2" xfId="32394"/>
    <cellStyle name="Normal 23 2 2 2 5 6" xfId="28859"/>
    <cellStyle name="Normal 23 2 2 2 6" xfId="1426"/>
    <cellStyle name="Normal 23 2 2 2 6 2" xfId="9983"/>
    <cellStyle name="Normal 23 2 2 2 6 2 2" xfId="21047"/>
    <cellStyle name="Normal 23 2 2 2 6 2 2 2" xfId="47296"/>
    <cellStyle name="Normal 23 2 2 2 6 2 3" xfId="36233"/>
    <cellStyle name="Normal 23 2 2 2 6 3" xfId="13586"/>
    <cellStyle name="Normal 23 2 2 2 6 3 2" xfId="24650"/>
    <cellStyle name="Normal 23 2 2 2 6 3 2 2" xfId="50899"/>
    <cellStyle name="Normal 23 2 2 2 6 3 3" xfId="39836"/>
    <cellStyle name="Normal 23 2 2 2 6 4" xfId="17322"/>
    <cellStyle name="Normal 23 2 2 2 6 4 2" xfId="43572"/>
    <cellStyle name="Normal 23 2 2 2 6 5" xfId="6184"/>
    <cellStyle name="Normal 23 2 2 2 6 5 2" xfId="32509"/>
    <cellStyle name="Normal 23 2 2 2 6 6" xfId="28860"/>
    <cellStyle name="Normal 23 2 2 2 7" xfId="1427"/>
    <cellStyle name="Normal 23 2 2 2 7 2" xfId="10097"/>
    <cellStyle name="Normal 23 2 2 2 7 2 2" xfId="21161"/>
    <cellStyle name="Normal 23 2 2 2 7 2 2 2" xfId="47410"/>
    <cellStyle name="Normal 23 2 2 2 7 2 3" xfId="36347"/>
    <cellStyle name="Normal 23 2 2 2 7 3" xfId="13700"/>
    <cellStyle name="Normal 23 2 2 2 7 3 2" xfId="24764"/>
    <cellStyle name="Normal 23 2 2 2 7 3 2 2" xfId="51013"/>
    <cellStyle name="Normal 23 2 2 2 7 3 3" xfId="39950"/>
    <cellStyle name="Normal 23 2 2 2 7 4" xfId="17436"/>
    <cellStyle name="Normal 23 2 2 2 7 4 2" xfId="43686"/>
    <cellStyle name="Normal 23 2 2 2 7 5" xfId="6299"/>
    <cellStyle name="Normal 23 2 2 2 7 5 2" xfId="32623"/>
    <cellStyle name="Normal 23 2 2 2 7 6" xfId="28861"/>
    <cellStyle name="Normal 23 2 2 2 8" xfId="1428"/>
    <cellStyle name="Normal 23 2 2 2 8 2" xfId="10211"/>
    <cellStyle name="Normal 23 2 2 2 8 2 2" xfId="21275"/>
    <cellStyle name="Normal 23 2 2 2 8 2 2 2" xfId="47524"/>
    <cellStyle name="Normal 23 2 2 2 8 2 3" xfId="36461"/>
    <cellStyle name="Normal 23 2 2 2 8 3" xfId="13814"/>
    <cellStyle name="Normal 23 2 2 2 8 3 2" xfId="24878"/>
    <cellStyle name="Normal 23 2 2 2 8 3 2 2" xfId="51127"/>
    <cellStyle name="Normal 23 2 2 2 8 3 3" xfId="40064"/>
    <cellStyle name="Normal 23 2 2 2 8 4" xfId="17550"/>
    <cellStyle name="Normal 23 2 2 2 8 4 2" xfId="43800"/>
    <cellStyle name="Normal 23 2 2 2 8 5" xfId="6414"/>
    <cellStyle name="Normal 23 2 2 2 8 5 2" xfId="32737"/>
    <cellStyle name="Normal 23 2 2 2 8 6" xfId="28862"/>
    <cellStyle name="Normal 23 2 2 2 9" xfId="1429"/>
    <cellStyle name="Normal 23 2 2 2 9 2" xfId="10325"/>
    <cellStyle name="Normal 23 2 2 2 9 2 2" xfId="21389"/>
    <cellStyle name="Normal 23 2 2 2 9 2 2 2" xfId="47638"/>
    <cellStyle name="Normal 23 2 2 2 9 2 3" xfId="36575"/>
    <cellStyle name="Normal 23 2 2 2 9 3" xfId="13928"/>
    <cellStyle name="Normal 23 2 2 2 9 3 2" xfId="24992"/>
    <cellStyle name="Normal 23 2 2 2 9 3 2 2" xfId="51241"/>
    <cellStyle name="Normal 23 2 2 2 9 3 3" xfId="40178"/>
    <cellStyle name="Normal 23 2 2 2 9 4" xfId="17664"/>
    <cellStyle name="Normal 23 2 2 2 9 4 2" xfId="43914"/>
    <cellStyle name="Normal 23 2 2 2 9 5" xfId="6529"/>
    <cellStyle name="Normal 23 2 2 2 9 5 2" xfId="32851"/>
    <cellStyle name="Normal 23 2 2 2 9 6" xfId="28863"/>
    <cellStyle name="Normal 23 2 2 20" xfId="1430"/>
    <cellStyle name="Normal 23 2 2 20 2" xfId="11511"/>
    <cellStyle name="Normal 23 2 2 20 2 2" xfId="22575"/>
    <cellStyle name="Normal 23 2 2 20 2 2 2" xfId="48824"/>
    <cellStyle name="Normal 23 2 2 20 2 3" xfId="37761"/>
    <cellStyle name="Normal 23 2 2 20 3" xfId="15114"/>
    <cellStyle name="Normal 23 2 2 20 3 2" xfId="26178"/>
    <cellStyle name="Normal 23 2 2 20 3 2 2" xfId="52427"/>
    <cellStyle name="Normal 23 2 2 20 3 3" xfId="41364"/>
    <cellStyle name="Normal 23 2 2 20 4" xfId="18850"/>
    <cellStyle name="Normal 23 2 2 20 4 2" xfId="45100"/>
    <cellStyle name="Normal 23 2 2 20 5" xfId="7725"/>
    <cellStyle name="Normal 23 2 2 20 5 2" xfId="34037"/>
    <cellStyle name="Normal 23 2 2 20 6" xfId="28864"/>
    <cellStyle name="Normal 23 2 2 21" xfId="1431"/>
    <cellStyle name="Normal 23 2 2 21 2" xfId="11625"/>
    <cellStyle name="Normal 23 2 2 21 2 2" xfId="22689"/>
    <cellStyle name="Normal 23 2 2 21 2 2 2" xfId="48938"/>
    <cellStyle name="Normal 23 2 2 21 2 3" xfId="37875"/>
    <cellStyle name="Normal 23 2 2 21 3" xfId="15228"/>
    <cellStyle name="Normal 23 2 2 21 3 2" xfId="26292"/>
    <cellStyle name="Normal 23 2 2 21 3 2 2" xfId="52541"/>
    <cellStyle name="Normal 23 2 2 21 3 3" xfId="41478"/>
    <cellStyle name="Normal 23 2 2 21 4" xfId="18964"/>
    <cellStyle name="Normal 23 2 2 21 4 2" xfId="45214"/>
    <cellStyle name="Normal 23 2 2 21 5" xfId="7840"/>
    <cellStyle name="Normal 23 2 2 21 5 2" xfId="34151"/>
    <cellStyle name="Normal 23 2 2 21 6" xfId="28865"/>
    <cellStyle name="Normal 23 2 2 22" xfId="1432"/>
    <cellStyle name="Normal 23 2 2 22 2" xfId="11739"/>
    <cellStyle name="Normal 23 2 2 22 2 2" xfId="22803"/>
    <cellStyle name="Normal 23 2 2 22 2 2 2" xfId="49052"/>
    <cellStyle name="Normal 23 2 2 22 2 3" xfId="37989"/>
    <cellStyle name="Normal 23 2 2 22 3" xfId="15342"/>
    <cellStyle name="Normal 23 2 2 22 3 2" xfId="26406"/>
    <cellStyle name="Normal 23 2 2 22 3 2 2" xfId="52655"/>
    <cellStyle name="Normal 23 2 2 22 3 3" xfId="41592"/>
    <cellStyle name="Normal 23 2 2 22 4" xfId="19078"/>
    <cellStyle name="Normal 23 2 2 22 4 2" xfId="45328"/>
    <cellStyle name="Normal 23 2 2 22 5" xfId="7955"/>
    <cellStyle name="Normal 23 2 2 22 5 2" xfId="34265"/>
    <cellStyle name="Normal 23 2 2 22 6" xfId="28866"/>
    <cellStyle name="Normal 23 2 2 23" xfId="1433"/>
    <cellStyle name="Normal 23 2 2 23 2" xfId="11853"/>
    <cellStyle name="Normal 23 2 2 23 2 2" xfId="22917"/>
    <cellStyle name="Normal 23 2 2 23 2 2 2" xfId="49166"/>
    <cellStyle name="Normal 23 2 2 23 2 3" xfId="38103"/>
    <cellStyle name="Normal 23 2 2 23 3" xfId="15456"/>
    <cellStyle name="Normal 23 2 2 23 3 2" xfId="26520"/>
    <cellStyle name="Normal 23 2 2 23 3 2 2" xfId="52769"/>
    <cellStyle name="Normal 23 2 2 23 3 3" xfId="41706"/>
    <cellStyle name="Normal 23 2 2 23 4" xfId="19192"/>
    <cellStyle name="Normal 23 2 2 23 4 2" xfId="45442"/>
    <cellStyle name="Normal 23 2 2 23 5" xfId="8070"/>
    <cellStyle name="Normal 23 2 2 23 5 2" xfId="34379"/>
    <cellStyle name="Normal 23 2 2 23 6" xfId="28867"/>
    <cellStyle name="Normal 23 2 2 24" xfId="1434"/>
    <cellStyle name="Normal 23 2 2 24 2" xfId="11967"/>
    <cellStyle name="Normal 23 2 2 24 2 2" xfId="23031"/>
    <cellStyle name="Normal 23 2 2 24 2 2 2" xfId="49280"/>
    <cellStyle name="Normal 23 2 2 24 2 3" xfId="38217"/>
    <cellStyle name="Normal 23 2 2 24 3" xfId="15570"/>
    <cellStyle name="Normal 23 2 2 24 3 2" xfId="26634"/>
    <cellStyle name="Normal 23 2 2 24 3 2 2" xfId="52883"/>
    <cellStyle name="Normal 23 2 2 24 3 3" xfId="41820"/>
    <cellStyle name="Normal 23 2 2 24 4" xfId="19306"/>
    <cellStyle name="Normal 23 2 2 24 4 2" xfId="45556"/>
    <cellStyle name="Normal 23 2 2 24 5" xfId="8185"/>
    <cellStyle name="Normal 23 2 2 24 5 2" xfId="34493"/>
    <cellStyle name="Normal 23 2 2 24 6" xfId="28868"/>
    <cellStyle name="Normal 23 2 2 25" xfId="1435"/>
    <cellStyle name="Normal 23 2 2 25 2" xfId="12081"/>
    <cellStyle name="Normal 23 2 2 25 2 2" xfId="23145"/>
    <cellStyle name="Normal 23 2 2 25 2 2 2" xfId="49394"/>
    <cellStyle name="Normal 23 2 2 25 2 3" xfId="38331"/>
    <cellStyle name="Normal 23 2 2 25 3" xfId="15684"/>
    <cellStyle name="Normal 23 2 2 25 3 2" xfId="26748"/>
    <cellStyle name="Normal 23 2 2 25 3 2 2" xfId="52997"/>
    <cellStyle name="Normal 23 2 2 25 3 3" xfId="41934"/>
    <cellStyle name="Normal 23 2 2 25 4" xfId="19420"/>
    <cellStyle name="Normal 23 2 2 25 4 2" xfId="45670"/>
    <cellStyle name="Normal 23 2 2 25 5" xfId="8300"/>
    <cellStyle name="Normal 23 2 2 25 5 2" xfId="34607"/>
    <cellStyle name="Normal 23 2 2 25 6" xfId="28869"/>
    <cellStyle name="Normal 23 2 2 26" xfId="1436"/>
    <cellStyle name="Normal 23 2 2 26 2" xfId="12198"/>
    <cellStyle name="Normal 23 2 2 26 2 2" xfId="23262"/>
    <cellStyle name="Normal 23 2 2 26 2 2 2" xfId="49511"/>
    <cellStyle name="Normal 23 2 2 26 2 3" xfId="38448"/>
    <cellStyle name="Normal 23 2 2 26 3" xfId="15801"/>
    <cellStyle name="Normal 23 2 2 26 3 2" xfId="26865"/>
    <cellStyle name="Normal 23 2 2 26 3 2 2" xfId="53114"/>
    <cellStyle name="Normal 23 2 2 26 3 3" xfId="42051"/>
    <cellStyle name="Normal 23 2 2 26 4" xfId="19537"/>
    <cellStyle name="Normal 23 2 2 26 4 2" xfId="45787"/>
    <cellStyle name="Normal 23 2 2 26 5" xfId="8418"/>
    <cellStyle name="Normal 23 2 2 26 5 2" xfId="34724"/>
    <cellStyle name="Normal 23 2 2 26 6" xfId="28870"/>
    <cellStyle name="Normal 23 2 2 27" xfId="1437"/>
    <cellStyle name="Normal 23 2 2 27 2" xfId="12317"/>
    <cellStyle name="Normal 23 2 2 27 2 2" xfId="23381"/>
    <cellStyle name="Normal 23 2 2 27 2 2 2" xfId="49630"/>
    <cellStyle name="Normal 23 2 2 27 2 3" xfId="38567"/>
    <cellStyle name="Normal 23 2 2 27 3" xfId="15920"/>
    <cellStyle name="Normal 23 2 2 27 3 2" xfId="26984"/>
    <cellStyle name="Normal 23 2 2 27 3 2 2" xfId="53233"/>
    <cellStyle name="Normal 23 2 2 27 3 3" xfId="42170"/>
    <cellStyle name="Normal 23 2 2 27 4" xfId="19656"/>
    <cellStyle name="Normal 23 2 2 27 4 2" xfId="45906"/>
    <cellStyle name="Normal 23 2 2 27 5" xfId="8538"/>
    <cellStyle name="Normal 23 2 2 27 5 2" xfId="34843"/>
    <cellStyle name="Normal 23 2 2 27 6" xfId="28871"/>
    <cellStyle name="Normal 23 2 2 28" xfId="1438"/>
    <cellStyle name="Normal 23 2 2 28 2" xfId="12448"/>
    <cellStyle name="Normal 23 2 2 28 2 2" xfId="23512"/>
    <cellStyle name="Normal 23 2 2 28 2 2 2" xfId="49761"/>
    <cellStyle name="Normal 23 2 2 28 2 3" xfId="38698"/>
    <cellStyle name="Normal 23 2 2 28 3" xfId="16051"/>
    <cellStyle name="Normal 23 2 2 28 3 2" xfId="27115"/>
    <cellStyle name="Normal 23 2 2 28 3 2 2" xfId="53364"/>
    <cellStyle name="Normal 23 2 2 28 3 3" xfId="42301"/>
    <cellStyle name="Normal 23 2 2 28 4" xfId="19787"/>
    <cellStyle name="Normal 23 2 2 28 4 2" xfId="46037"/>
    <cellStyle name="Normal 23 2 2 28 5" xfId="8670"/>
    <cellStyle name="Normal 23 2 2 28 5 2" xfId="34974"/>
    <cellStyle name="Normal 23 2 2 28 6" xfId="28872"/>
    <cellStyle name="Normal 23 2 2 29" xfId="1439"/>
    <cellStyle name="Normal 23 2 2 29 2" xfId="12563"/>
    <cellStyle name="Normal 23 2 2 29 2 2" xfId="23627"/>
    <cellStyle name="Normal 23 2 2 29 2 2 2" xfId="49876"/>
    <cellStyle name="Normal 23 2 2 29 2 3" xfId="38813"/>
    <cellStyle name="Normal 23 2 2 29 3" xfId="16166"/>
    <cellStyle name="Normal 23 2 2 29 3 2" xfId="27230"/>
    <cellStyle name="Normal 23 2 2 29 3 2 2" xfId="53479"/>
    <cellStyle name="Normal 23 2 2 29 3 3" xfId="42416"/>
    <cellStyle name="Normal 23 2 2 29 4" xfId="19902"/>
    <cellStyle name="Normal 23 2 2 29 4 2" xfId="46152"/>
    <cellStyle name="Normal 23 2 2 29 5" xfId="8786"/>
    <cellStyle name="Normal 23 2 2 29 5 2" xfId="35089"/>
    <cellStyle name="Normal 23 2 2 29 6" xfId="28873"/>
    <cellStyle name="Normal 23 2 2 3" xfId="123"/>
    <cellStyle name="Normal 23 2 2 3 2" xfId="1441"/>
    <cellStyle name="Normal 23 2 2 3 2 2" xfId="16401"/>
    <cellStyle name="Normal 23 2 2 3 2 2 2" xfId="27465"/>
    <cellStyle name="Normal 23 2 2 3 2 2 2 2" xfId="53714"/>
    <cellStyle name="Normal 23 2 2 3 2 2 3" xfId="42651"/>
    <cellStyle name="Normal 23 2 2 3 2 3" xfId="20137"/>
    <cellStyle name="Normal 23 2 2 3 2 3 2" xfId="46387"/>
    <cellStyle name="Normal 23 2 2 3 2 4" xfId="9065"/>
    <cellStyle name="Normal 23 2 2 3 2 4 2" xfId="35324"/>
    <cellStyle name="Normal 23 2 2 3 2 5" xfId="28875"/>
    <cellStyle name="Normal 23 2 2 3 3" xfId="1440"/>
    <cellStyle name="Normal 23 2 2 3 3 2" xfId="20491"/>
    <cellStyle name="Normal 23 2 2 3 3 2 2" xfId="46740"/>
    <cellStyle name="Normal 23 2 2 3 3 3" xfId="9427"/>
    <cellStyle name="Normal 23 2 2 3 3 3 2" xfId="35677"/>
    <cellStyle name="Normal 23 2 2 3 3 4" xfId="28874"/>
    <cellStyle name="Normal 23 2 2 3 4" xfId="13030"/>
    <cellStyle name="Normal 23 2 2 3 4 2" xfId="24094"/>
    <cellStyle name="Normal 23 2 2 3 4 2 2" xfId="50343"/>
    <cellStyle name="Normal 23 2 2 3 4 3" xfId="39280"/>
    <cellStyle name="Normal 23 2 2 3 5" xfId="16766"/>
    <cellStyle name="Normal 23 2 2 3 5 2" xfId="43016"/>
    <cellStyle name="Normal 23 2 2 3 6" xfId="5622"/>
    <cellStyle name="Normal 23 2 2 3 6 2" xfId="31953"/>
    <cellStyle name="Normal 23 2 2 3 7" xfId="27617"/>
    <cellStyle name="Normal 23 2 2 30" xfId="1442"/>
    <cellStyle name="Normal 23 2 2 30 2" xfId="12677"/>
    <cellStyle name="Normal 23 2 2 30 2 2" xfId="23741"/>
    <cellStyle name="Normal 23 2 2 30 2 2 2" xfId="49990"/>
    <cellStyle name="Normal 23 2 2 30 2 3" xfId="38927"/>
    <cellStyle name="Normal 23 2 2 30 3" xfId="16280"/>
    <cellStyle name="Normal 23 2 2 30 3 2" xfId="27344"/>
    <cellStyle name="Normal 23 2 2 30 3 2 2" xfId="53593"/>
    <cellStyle name="Normal 23 2 2 30 3 3" xfId="42530"/>
    <cellStyle name="Normal 23 2 2 30 4" xfId="20016"/>
    <cellStyle name="Normal 23 2 2 30 4 2" xfId="46266"/>
    <cellStyle name="Normal 23 2 2 30 5" xfId="8901"/>
    <cellStyle name="Normal 23 2 2 30 5 2" xfId="35203"/>
    <cellStyle name="Normal 23 2 2 30 6" xfId="28876"/>
    <cellStyle name="Normal 23 2 2 31" xfId="1443"/>
    <cellStyle name="Normal 23 2 2 31 2" xfId="9315"/>
    <cellStyle name="Normal 23 2 2 31 2 2" xfId="20379"/>
    <cellStyle name="Normal 23 2 2 31 2 2 2" xfId="46628"/>
    <cellStyle name="Normal 23 2 2 31 2 3" xfId="35565"/>
    <cellStyle name="Normal 23 2 2 31 3" xfId="12918"/>
    <cellStyle name="Normal 23 2 2 31 3 2" xfId="23982"/>
    <cellStyle name="Normal 23 2 2 31 3 2 2" xfId="50231"/>
    <cellStyle name="Normal 23 2 2 31 3 3" xfId="39168"/>
    <cellStyle name="Normal 23 2 2 31 4" xfId="16654"/>
    <cellStyle name="Normal 23 2 2 31 4 2" xfId="42904"/>
    <cellStyle name="Normal 23 2 2 31 5" xfId="5510"/>
    <cellStyle name="Normal 23 2 2 31 5 2" xfId="31841"/>
    <cellStyle name="Normal 23 2 2 31 6" xfId="28877"/>
    <cellStyle name="Normal 23 2 2 32" xfId="1444"/>
    <cellStyle name="Normal 23 2 2 32 2" xfId="20259"/>
    <cellStyle name="Normal 23 2 2 32 2 2" xfId="46508"/>
    <cellStyle name="Normal 23 2 2 32 3" xfId="9195"/>
    <cellStyle name="Normal 23 2 2 32 3 2" xfId="35445"/>
    <cellStyle name="Normal 23 2 2 32 4" xfId="28878"/>
    <cellStyle name="Normal 23 2 2 33" xfId="1445"/>
    <cellStyle name="Normal 23 2 2 33 2" xfId="23862"/>
    <cellStyle name="Normal 23 2 2 33 2 2" xfId="50111"/>
    <cellStyle name="Normal 23 2 2 33 3" xfId="12798"/>
    <cellStyle name="Normal 23 2 2 33 3 2" xfId="39048"/>
    <cellStyle name="Normal 23 2 2 33 4" xfId="28879"/>
    <cellStyle name="Normal 23 2 2 34" xfId="1446"/>
    <cellStyle name="Normal 23 2 2 34 2" xfId="16534"/>
    <cellStyle name="Normal 23 2 2 34 2 2" xfId="42784"/>
    <cellStyle name="Normal 23 2 2 34 3" xfId="28880"/>
    <cellStyle name="Normal 23 2 2 35" xfId="1447"/>
    <cellStyle name="Normal 23 2 2 35 2" xfId="28881"/>
    <cellStyle name="Normal 23 2 2 36" xfId="1448"/>
    <cellStyle name="Normal 23 2 2 36 2" xfId="28882"/>
    <cellStyle name="Normal 23 2 2 37" xfId="1449"/>
    <cellStyle name="Normal 23 2 2 37 2" xfId="28883"/>
    <cellStyle name="Normal 23 2 2 38" xfId="1450"/>
    <cellStyle name="Normal 23 2 2 38 2" xfId="28884"/>
    <cellStyle name="Normal 23 2 2 39" xfId="1451"/>
    <cellStyle name="Normal 23 2 2 39 2" xfId="28885"/>
    <cellStyle name="Normal 23 2 2 4" xfId="1452"/>
    <cellStyle name="Normal 23 2 2 4 2" xfId="9587"/>
    <cellStyle name="Normal 23 2 2 4 2 2" xfId="20651"/>
    <cellStyle name="Normal 23 2 2 4 2 2 2" xfId="46900"/>
    <cellStyle name="Normal 23 2 2 4 2 3" xfId="35837"/>
    <cellStyle name="Normal 23 2 2 4 3" xfId="13190"/>
    <cellStyle name="Normal 23 2 2 4 3 2" xfId="24254"/>
    <cellStyle name="Normal 23 2 2 4 3 2 2" xfId="50503"/>
    <cellStyle name="Normal 23 2 2 4 3 3" xfId="39440"/>
    <cellStyle name="Normal 23 2 2 4 4" xfId="16926"/>
    <cellStyle name="Normal 23 2 2 4 4 2" xfId="43176"/>
    <cellStyle name="Normal 23 2 2 4 5" xfId="5785"/>
    <cellStyle name="Normal 23 2 2 4 5 2" xfId="32113"/>
    <cellStyle name="Normal 23 2 2 4 6" xfId="28886"/>
    <cellStyle name="Normal 23 2 2 40" xfId="1453"/>
    <cellStyle name="Normal 23 2 2 40 2" xfId="28887"/>
    <cellStyle name="Normal 23 2 2 41" xfId="1454"/>
    <cellStyle name="Normal 23 2 2 41 2" xfId="28888"/>
    <cellStyle name="Normal 23 2 2 42" xfId="1378"/>
    <cellStyle name="Normal 23 2 2 42 2" xfId="28812"/>
    <cellStyle name="Normal 23 2 2 43" xfId="5389"/>
    <cellStyle name="Normal 23 2 2 43 2" xfId="31721"/>
    <cellStyle name="Normal 23 2 2 44" xfId="27614"/>
    <cellStyle name="Normal 23 2 2 5" xfId="1455"/>
    <cellStyle name="Normal 23 2 2 5 2" xfId="9703"/>
    <cellStyle name="Normal 23 2 2 5 2 2" xfId="20767"/>
    <cellStyle name="Normal 23 2 2 5 2 2 2" xfId="47016"/>
    <cellStyle name="Normal 23 2 2 5 2 3" xfId="35953"/>
    <cellStyle name="Normal 23 2 2 5 3" xfId="13306"/>
    <cellStyle name="Normal 23 2 2 5 3 2" xfId="24370"/>
    <cellStyle name="Normal 23 2 2 5 3 2 2" xfId="50619"/>
    <cellStyle name="Normal 23 2 2 5 3 3" xfId="39556"/>
    <cellStyle name="Normal 23 2 2 5 4" xfId="17042"/>
    <cellStyle name="Normal 23 2 2 5 4 2" xfId="43292"/>
    <cellStyle name="Normal 23 2 2 5 5" xfId="5902"/>
    <cellStyle name="Normal 23 2 2 5 5 2" xfId="32229"/>
    <cellStyle name="Normal 23 2 2 5 6" xfId="28889"/>
    <cellStyle name="Normal 23 2 2 6" xfId="1456"/>
    <cellStyle name="Normal 23 2 2 6 2" xfId="9818"/>
    <cellStyle name="Normal 23 2 2 6 2 2" xfId="20882"/>
    <cellStyle name="Normal 23 2 2 6 2 2 2" xfId="47131"/>
    <cellStyle name="Normal 23 2 2 6 2 3" xfId="36068"/>
    <cellStyle name="Normal 23 2 2 6 3" xfId="13421"/>
    <cellStyle name="Normal 23 2 2 6 3 2" xfId="24485"/>
    <cellStyle name="Normal 23 2 2 6 3 2 2" xfId="50734"/>
    <cellStyle name="Normal 23 2 2 6 3 3" xfId="39671"/>
    <cellStyle name="Normal 23 2 2 6 4" xfId="17157"/>
    <cellStyle name="Normal 23 2 2 6 4 2" xfId="43407"/>
    <cellStyle name="Normal 23 2 2 6 5" xfId="6018"/>
    <cellStyle name="Normal 23 2 2 6 5 2" xfId="32344"/>
    <cellStyle name="Normal 23 2 2 6 6" xfId="28890"/>
    <cellStyle name="Normal 23 2 2 7" xfId="1457"/>
    <cellStyle name="Normal 23 2 2 7 2" xfId="9933"/>
    <cellStyle name="Normal 23 2 2 7 2 2" xfId="20997"/>
    <cellStyle name="Normal 23 2 2 7 2 2 2" xfId="47246"/>
    <cellStyle name="Normal 23 2 2 7 2 3" xfId="36183"/>
    <cellStyle name="Normal 23 2 2 7 3" xfId="13536"/>
    <cellStyle name="Normal 23 2 2 7 3 2" xfId="24600"/>
    <cellStyle name="Normal 23 2 2 7 3 2 2" xfId="50849"/>
    <cellStyle name="Normal 23 2 2 7 3 3" xfId="39786"/>
    <cellStyle name="Normal 23 2 2 7 4" xfId="17272"/>
    <cellStyle name="Normal 23 2 2 7 4 2" xfId="43522"/>
    <cellStyle name="Normal 23 2 2 7 5" xfId="6134"/>
    <cellStyle name="Normal 23 2 2 7 5 2" xfId="32459"/>
    <cellStyle name="Normal 23 2 2 7 6" xfId="28891"/>
    <cellStyle name="Normal 23 2 2 8" xfId="1458"/>
    <cellStyle name="Normal 23 2 2 8 2" xfId="10047"/>
    <cellStyle name="Normal 23 2 2 8 2 2" xfId="21111"/>
    <cellStyle name="Normal 23 2 2 8 2 2 2" xfId="47360"/>
    <cellStyle name="Normal 23 2 2 8 2 3" xfId="36297"/>
    <cellStyle name="Normal 23 2 2 8 3" xfId="13650"/>
    <cellStyle name="Normal 23 2 2 8 3 2" xfId="24714"/>
    <cellStyle name="Normal 23 2 2 8 3 2 2" xfId="50963"/>
    <cellStyle name="Normal 23 2 2 8 3 3" xfId="39900"/>
    <cellStyle name="Normal 23 2 2 8 4" xfId="17386"/>
    <cellStyle name="Normal 23 2 2 8 4 2" xfId="43636"/>
    <cellStyle name="Normal 23 2 2 8 5" xfId="6249"/>
    <cellStyle name="Normal 23 2 2 8 5 2" xfId="32573"/>
    <cellStyle name="Normal 23 2 2 8 6" xfId="28892"/>
    <cellStyle name="Normal 23 2 2 9" xfId="1459"/>
    <cellStyle name="Normal 23 2 2 9 2" xfId="10161"/>
    <cellStyle name="Normal 23 2 2 9 2 2" xfId="21225"/>
    <cellStyle name="Normal 23 2 2 9 2 2 2" xfId="47474"/>
    <cellStyle name="Normal 23 2 2 9 2 3" xfId="36411"/>
    <cellStyle name="Normal 23 2 2 9 3" xfId="13764"/>
    <cellStyle name="Normal 23 2 2 9 3 2" xfId="24828"/>
    <cellStyle name="Normal 23 2 2 9 3 2 2" xfId="51077"/>
    <cellStyle name="Normal 23 2 2 9 3 3" xfId="40014"/>
    <cellStyle name="Normal 23 2 2 9 4" xfId="17500"/>
    <cellStyle name="Normal 23 2 2 9 4 2" xfId="43750"/>
    <cellStyle name="Normal 23 2 2 9 5" xfId="6364"/>
    <cellStyle name="Normal 23 2 2 9 5 2" xfId="32687"/>
    <cellStyle name="Normal 23 2 2 9 6" xfId="28893"/>
    <cellStyle name="Normal 23 2 20" xfId="1460"/>
    <cellStyle name="Normal 23 2 20 2" xfId="10904"/>
    <cellStyle name="Normal 23 2 20 2 2" xfId="21968"/>
    <cellStyle name="Normal 23 2 20 2 2 2" xfId="48217"/>
    <cellStyle name="Normal 23 2 20 2 3" xfId="37154"/>
    <cellStyle name="Normal 23 2 20 3" xfId="14507"/>
    <cellStyle name="Normal 23 2 20 3 2" xfId="25571"/>
    <cellStyle name="Normal 23 2 20 3 2 2" xfId="51820"/>
    <cellStyle name="Normal 23 2 20 3 3" xfId="40757"/>
    <cellStyle name="Normal 23 2 20 4" xfId="18243"/>
    <cellStyle name="Normal 23 2 20 4 2" xfId="44493"/>
    <cellStyle name="Normal 23 2 20 5" xfId="7112"/>
    <cellStyle name="Normal 23 2 20 5 2" xfId="33430"/>
    <cellStyle name="Normal 23 2 20 6" xfId="28894"/>
    <cellStyle name="Normal 23 2 21" xfId="1461"/>
    <cellStyle name="Normal 23 2 21 2" xfId="11021"/>
    <cellStyle name="Normal 23 2 21 2 2" xfId="22085"/>
    <cellStyle name="Normal 23 2 21 2 2 2" xfId="48334"/>
    <cellStyle name="Normal 23 2 21 2 3" xfId="37271"/>
    <cellStyle name="Normal 23 2 21 3" xfId="14624"/>
    <cellStyle name="Normal 23 2 21 3 2" xfId="25688"/>
    <cellStyle name="Normal 23 2 21 3 2 2" xfId="51937"/>
    <cellStyle name="Normal 23 2 21 3 3" xfId="40874"/>
    <cellStyle name="Normal 23 2 21 4" xfId="18360"/>
    <cellStyle name="Normal 23 2 21 4 2" xfId="44610"/>
    <cellStyle name="Normal 23 2 21 5" xfId="7230"/>
    <cellStyle name="Normal 23 2 21 5 2" xfId="33547"/>
    <cellStyle name="Normal 23 2 21 6" xfId="28895"/>
    <cellStyle name="Normal 23 2 22" xfId="1462"/>
    <cellStyle name="Normal 23 2 22 2" xfId="11138"/>
    <cellStyle name="Normal 23 2 22 2 2" xfId="22202"/>
    <cellStyle name="Normal 23 2 22 2 2 2" xfId="48451"/>
    <cellStyle name="Normal 23 2 22 2 3" xfId="37388"/>
    <cellStyle name="Normal 23 2 22 3" xfId="14741"/>
    <cellStyle name="Normal 23 2 22 3 2" xfId="25805"/>
    <cellStyle name="Normal 23 2 22 3 2 2" xfId="52054"/>
    <cellStyle name="Normal 23 2 22 3 3" xfId="40991"/>
    <cellStyle name="Normal 23 2 22 4" xfId="18477"/>
    <cellStyle name="Normal 23 2 22 4 2" xfId="44727"/>
    <cellStyle name="Normal 23 2 22 5" xfId="7348"/>
    <cellStyle name="Normal 23 2 22 5 2" xfId="33664"/>
    <cellStyle name="Normal 23 2 22 6" xfId="28896"/>
    <cellStyle name="Normal 23 2 23" xfId="1463"/>
    <cellStyle name="Normal 23 2 23 2" xfId="11256"/>
    <cellStyle name="Normal 23 2 23 2 2" xfId="22320"/>
    <cellStyle name="Normal 23 2 23 2 2 2" xfId="48569"/>
    <cellStyle name="Normal 23 2 23 2 3" xfId="37506"/>
    <cellStyle name="Normal 23 2 23 3" xfId="14859"/>
    <cellStyle name="Normal 23 2 23 3 2" xfId="25923"/>
    <cellStyle name="Normal 23 2 23 3 2 2" xfId="52172"/>
    <cellStyle name="Normal 23 2 23 3 3" xfId="41109"/>
    <cellStyle name="Normal 23 2 23 4" xfId="18595"/>
    <cellStyle name="Normal 23 2 23 4 2" xfId="44845"/>
    <cellStyle name="Normal 23 2 23 5" xfId="7467"/>
    <cellStyle name="Normal 23 2 23 5 2" xfId="33782"/>
    <cellStyle name="Normal 23 2 23 6" xfId="28897"/>
    <cellStyle name="Normal 23 2 24" xfId="1464"/>
    <cellStyle name="Normal 23 2 24 2" xfId="11373"/>
    <cellStyle name="Normal 23 2 24 2 2" xfId="22437"/>
    <cellStyle name="Normal 23 2 24 2 2 2" xfId="48686"/>
    <cellStyle name="Normal 23 2 24 2 3" xfId="37623"/>
    <cellStyle name="Normal 23 2 24 3" xfId="14976"/>
    <cellStyle name="Normal 23 2 24 3 2" xfId="26040"/>
    <cellStyle name="Normal 23 2 24 3 2 2" xfId="52289"/>
    <cellStyle name="Normal 23 2 24 3 3" xfId="41226"/>
    <cellStyle name="Normal 23 2 24 4" xfId="18712"/>
    <cellStyle name="Normal 23 2 24 4 2" xfId="44962"/>
    <cellStyle name="Normal 23 2 24 5" xfId="7585"/>
    <cellStyle name="Normal 23 2 24 5 2" xfId="33899"/>
    <cellStyle name="Normal 23 2 24 6" xfId="28898"/>
    <cellStyle name="Normal 23 2 25" xfId="1465"/>
    <cellStyle name="Normal 23 2 25 2" xfId="11493"/>
    <cellStyle name="Normal 23 2 25 2 2" xfId="22557"/>
    <cellStyle name="Normal 23 2 25 2 2 2" xfId="48806"/>
    <cellStyle name="Normal 23 2 25 2 3" xfId="37743"/>
    <cellStyle name="Normal 23 2 25 3" xfId="15096"/>
    <cellStyle name="Normal 23 2 25 3 2" xfId="26160"/>
    <cellStyle name="Normal 23 2 25 3 2 2" xfId="52409"/>
    <cellStyle name="Normal 23 2 25 3 3" xfId="41346"/>
    <cellStyle name="Normal 23 2 25 4" xfId="18832"/>
    <cellStyle name="Normal 23 2 25 4 2" xfId="45082"/>
    <cellStyle name="Normal 23 2 25 5" xfId="7706"/>
    <cellStyle name="Normal 23 2 25 5 2" xfId="34019"/>
    <cellStyle name="Normal 23 2 25 6" xfId="28899"/>
    <cellStyle name="Normal 23 2 26" xfId="1466"/>
    <cellStyle name="Normal 23 2 26 2" xfId="11607"/>
    <cellStyle name="Normal 23 2 26 2 2" xfId="22671"/>
    <cellStyle name="Normal 23 2 26 2 2 2" xfId="48920"/>
    <cellStyle name="Normal 23 2 26 2 3" xfId="37857"/>
    <cellStyle name="Normal 23 2 26 3" xfId="15210"/>
    <cellStyle name="Normal 23 2 26 3 2" xfId="26274"/>
    <cellStyle name="Normal 23 2 26 3 2 2" xfId="52523"/>
    <cellStyle name="Normal 23 2 26 3 3" xfId="41460"/>
    <cellStyle name="Normal 23 2 26 4" xfId="18946"/>
    <cellStyle name="Normal 23 2 26 4 2" xfId="45196"/>
    <cellStyle name="Normal 23 2 26 5" xfId="7821"/>
    <cellStyle name="Normal 23 2 26 5 2" xfId="34133"/>
    <cellStyle name="Normal 23 2 26 6" xfId="28900"/>
    <cellStyle name="Normal 23 2 27" xfId="1467"/>
    <cellStyle name="Normal 23 2 27 2" xfId="11721"/>
    <cellStyle name="Normal 23 2 27 2 2" xfId="22785"/>
    <cellStyle name="Normal 23 2 27 2 2 2" xfId="49034"/>
    <cellStyle name="Normal 23 2 27 2 3" xfId="37971"/>
    <cellStyle name="Normal 23 2 27 3" xfId="15324"/>
    <cellStyle name="Normal 23 2 27 3 2" xfId="26388"/>
    <cellStyle name="Normal 23 2 27 3 2 2" xfId="52637"/>
    <cellStyle name="Normal 23 2 27 3 3" xfId="41574"/>
    <cellStyle name="Normal 23 2 27 4" xfId="19060"/>
    <cellStyle name="Normal 23 2 27 4 2" xfId="45310"/>
    <cellStyle name="Normal 23 2 27 5" xfId="7936"/>
    <cellStyle name="Normal 23 2 27 5 2" xfId="34247"/>
    <cellStyle name="Normal 23 2 27 6" xfId="28901"/>
    <cellStyle name="Normal 23 2 28" xfId="1468"/>
    <cellStyle name="Normal 23 2 28 2" xfId="11835"/>
    <cellStyle name="Normal 23 2 28 2 2" xfId="22899"/>
    <cellStyle name="Normal 23 2 28 2 2 2" xfId="49148"/>
    <cellStyle name="Normal 23 2 28 2 3" xfId="38085"/>
    <cellStyle name="Normal 23 2 28 3" xfId="15438"/>
    <cellStyle name="Normal 23 2 28 3 2" xfId="26502"/>
    <cellStyle name="Normal 23 2 28 3 2 2" xfId="52751"/>
    <cellStyle name="Normal 23 2 28 3 3" xfId="41688"/>
    <cellStyle name="Normal 23 2 28 4" xfId="19174"/>
    <cellStyle name="Normal 23 2 28 4 2" xfId="45424"/>
    <cellStyle name="Normal 23 2 28 5" xfId="8051"/>
    <cellStyle name="Normal 23 2 28 5 2" xfId="34361"/>
    <cellStyle name="Normal 23 2 28 6" xfId="28902"/>
    <cellStyle name="Normal 23 2 29" xfId="1469"/>
    <cellStyle name="Normal 23 2 29 2" xfId="11949"/>
    <cellStyle name="Normal 23 2 29 2 2" xfId="23013"/>
    <cellStyle name="Normal 23 2 29 2 2 2" xfId="49262"/>
    <cellStyle name="Normal 23 2 29 2 3" xfId="38199"/>
    <cellStyle name="Normal 23 2 29 3" xfId="15552"/>
    <cellStyle name="Normal 23 2 29 3 2" xfId="26616"/>
    <cellStyle name="Normal 23 2 29 3 2 2" xfId="52865"/>
    <cellStyle name="Normal 23 2 29 3 3" xfId="41802"/>
    <cellStyle name="Normal 23 2 29 4" xfId="19288"/>
    <cellStyle name="Normal 23 2 29 4 2" xfId="45538"/>
    <cellStyle name="Normal 23 2 29 5" xfId="8166"/>
    <cellStyle name="Normal 23 2 29 5 2" xfId="34475"/>
    <cellStyle name="Normal 23 2 29 6" xfId="28903"/>
    <cellStyle name="Normal 23 2 3" xfId="124"/>
    <cellStyle name="Normal 23 2 3 10" xfId="1471"/>
    <cellStyle name="Normal 23 2 3 10 2" xfId="10282"/>
    <cellStyle name="Normal 23 2 3 10 2 2" xfId="21346"/>
    <cellStyle name="Normal 23 2 3 10 2 2 2" xfId="47595"/>
    <cellStyle name="Normal 23 2 3 10 2 3" xfId="36532"/>
    <cellStyle name="Normal 23 2 3 10 3" xfId="13885"/>
    <cellStyle name="Normal 23 2 3 10 3 2" xfId="24949"/>
    <cellStyle name="Normal 23 2 3 10 3 2 2" xfId="51198"/>
    <cellStyle name="Normal 23 2 3 10 3 3" xfId="40135"/>
    <cellStyle name="Normal 23 2 3 10 4" xfId="17621"/>
    <cellStyle name="Normal 23 2 3 10 4 2" xfId="43871"/>
    <cellStyle name="Normal 23 2 3 10 5" xfId="6486"/>
    <cellStyle name="Normal 23 2 3 10 5 2" xfId="32808"/>
    <cellStyle name="Normal 23 2 3 10 6" xfId="28905"/>
    <cellStyle name="Normal 23 2 3 11" xfId="1472"/>
    <cellStyle name="Normal 23 2 3 11 2" xfId="10409"/>
    <cellStyle name="Normal 23 2 3 11 2 2" xfId="21473"/>
    <cellStyle name="Normal 23 2 3 11 2 2 2" xfId="47722"/>
    <cellStyle name="Normal 23 2 3 11 2 3" xfId="36659"/>
    <cellStyle name="Normal 23 2 3 11 3" xfId="14012"/>
    <cellStyle name="Normal 23 2 3 11 3 2" xfId="25076"/>
    <cellStyle name="Normal 23 2 3 11 3 2 2" xfId="51325"/>
    <cellStyle name="Normal 23 2 3 11 3 3" xfId="40262"/>
    <cellStyle name="Normal 23 2 3 11 4" xfId="17748"/>
    <cellStyle name="Normal 23 2 3 11 4 2" xfId="43998"/>
    <cellStyle name="Normal 23 2 3 11 5" xfId="6614"/>
    <cellStyle name="Normal 23 2 3 11 5 2" xfId="32935"/>
    <cellStyle name="Normal 23 2 3 11 6" xfId="28906"/>
    <cellStyle name="Normal 23 2 3 12" xfId="1473"/>
    <cellStyle name="Normal 23 2 3 12 2" xfId="10524"/>
    <cellStyle name="Normal 23 2 3 12 2 2" xfId="21588"/>
    <cellStyle name="Normal 23 2 3 12 2 2 2" xfId="47837"/>
    <cellStyle name="Normal 23 2 3 12 2 3" xfId="36774"/>
    <cellStyle name="Normal 23 2 3 12 3" xfId="14127"/>
    <cellStyle name="Normal 23 2 3 12 3 2" xfId="25191"/>
    <cellStyle name="Normal 23 2 3 12 3 2 2" xfId="51440"/>
    <cellStyle name="Normal 23 2 3 12 3 3" xfId="40377"/>
    <cellStyle name="Normal 23 2 3 12 4" xfId="17863"/>
    <cellStyle name="Normal 23 2 3 12 4 2" xfId="44113"/>
    <cellStyle name="Normal 23 2 3 12 5" xfId="6730"/>
    <cellStyle name="Normal 23 2 3 12 5 2" xfId="33050"/>
    <cellStyle name="Normal 23 2 3 12 6" xfId="28907"/>
    <cellStyle name="Normal 23 2 3 13" xfId="1474"/>
    <cellStyle name="Normal 23 2 3 13 2" xfId="10697"/>
    <cellStyle name="Normal 23 2 3 13 2 2" xfId="21761"/>
    <cellStyle name="Normal 23 2 3 13 2 2 2" xfId="48010"/>
    <cellStyle name="Normal 23 2 3 13 2 3" xfId="36947"/>
    <cellStyle name="Normal 23 2 3 13 3" xfId="14300"/>
    <cellStyle name="Normal 23 2 3 13 3 2" xfId="25364"/>
    <cellStyle name="Normal 23 2 3 13 3 2 2" xfId="51613"/>
    <cellStyle name="Normal 23 2 3 13 3 3" xfId="40550"/>
    <cellStyle name="Normal 23 2 3 13 4" xfId="18036"/>
    <cellStyle name="Normal 23 2 3 13 4 2" xfId="44286"/>
    <cellStyle name="Normal 23 2 3 13 5" xfId="6904"/>
    <cellStyle name="Normal 23 2 3 13 5 2" xfId="33223"/>
    <cellStyle name="Normal 23 2 3 13 6" xfId="28908"/>
    <cellStyle name="Normal 23 2 3 14" xfId="1475"/>
    <cellStyle name="Normal 23 2 3 14 2" xfId="10814"/>
    <cellStyle name="Normal 23 2 3 14 2 2" xfId="21878"/>
    <cellStyle name="Normal 23 2 3 14 2 2 2" xfId="48127"/>
    <cellStyle name="Normal 23 2 3 14 2 3" xfId="37064"/>
    <cellStyle name="Normal 23 2 3 14 3" xfId="14417"/>
    <cellStyle name="Normal 23 2 3 14 3 2" xfId="25481"/>
    <cellStyle name="Normal 23 2 3 14 3 2 2" xfId="51730"/>
    <cellStyle name="Normal 23 2 3 14 3 3" xfId="40667"/>
    <cellStyle name="Normal 23 2 3 14 4" xfId="18153"/>
    <cellStyle name="Normal 23 2 3 14 4 2" xfId="44403"/>
    <cellStyle name="Normal 23 2 3 14 5" xfId="7022"/>
    <cellStyle name="Normal 23 2 3 14 5 2" xfId="33340"/>
    <cellStyle name="Normal 23 2 3 14 6" xfId="28909"/>
    <cellStyle name="Normal 23 2 3 15" xfId="1476"/>
    <cellStyle name="Normal 23 2 3 15 2" xfId="10930"/>
    <cellStyle name="Normal 23 2 3 15 2 2" xfId="21994"/>
    <cellStyle name="Normal 23 2 3 15 2 2 2" xfId="48243"/>
    <cellStyle name="Normal 23 2 3 15 2 3" xfId="37180"/>
    <cellStyle name="Normal 23 2 3 15 3" xfId="14533"/>
    <cellStyle name="Normal 23 2 3 15 3 2" xfId="25597"/>
    <cellStyle name="Normal 23 2 3 15 3 2 2" xfId="51846"/>
    <cellStyle name="Normal 23 2 3 15 3 3" xfId="40783"/>
    <cellStyle name="Normal 23 2 3 15 4" xfId="18269"/>
    <cellStyle name="Normal 23 2 3 15 4 2" xfId="44519"/>
    <cellStyle name="Normal 23 2 3 15 5" xfId="7139"/>
    <cellStyle name="Normal 23 2 3 15 5 2" xfId="33456"/>
    <cellStyle name="Normal 23 2 3 15 6" xfId="28910"/>
    <cellStyle name="Normal 23 2 3 16" xfId="1477"/>
    <cellStyle name="Normal 23 2 3 16 2" xfId="11048"/>
    <cellStyle name="Normal 23 2 3 16 2 2" xfId="22112"/>
    <cellStyle name="Normal 23 2 3 16 2 2 2" xfId="48361"/>
    <cellStyle name="Normal 23 2 3 16 2 3" xfId="37298"/>
    <cellStyle name="Normal 23 2 3 16 3" xfId="14651"/>
    <cellStyle name="Normal 23 2 3 16 3 2" xfId="25715"/>
    <cellStyle name="Normal 23 2 3 16 3 2 2" xfId="51964"/>
    <cellStyle name="Normal 23 2 3 16 3 3" xfId="40901"/>
    <cellStyle name="Normal 23 2 3 16 4" xfId="18387"/>
    <cellStyle name="Normal 23 2 3 16 4 2" xfId="44637"/>
    <cellStyle name="Normal 23 2 3 16 5" xfId="7258"/>
    <cellStyle name="Normal 23 2 3 16 5 2" xfId="33574"/>
    <cellStyle name="Normal 23 2 3 16 6" xfId="28911"/>
    <cellStyle name="Normal 23 2 3 17" xfId="1478"/>
    <cellStyle name="Normal 23 2 3 17 2" xfId="11166"/>
    <cellStyle name="Normal 23 2 3 17 2 2" xfId="22230"/>
    <cellStyle name="Normal 23 2 3 17 2 2 2" xfId="48479"/>
    <cellStyle name="Normal 23 2 3 17 2 3" xfId="37416"/>
    <cellStyle name="Normal 23 2 3 17 3" xfId="14769"/>
    <cellStyle name="Normal 23 2 3 17 3 2" xfId="25833"/>
    <cellStyle name="Normal 23 2 3 17 3 2 2" xfId="52082"/>
    <cellStyle name="Normal 23 2 3 17 3 3" xfId="41019"/>
    <cellStyle name="Normal 23 2 3 17 4" xfId="18505"/>
    <cellStyle name="Normal 23 2 3 17 4 2" xfId="44755"/>
    <cellStyle name="Normal 23 2 3 17 5" xfId="7377"/>
    <cellStyle name="Normal 23 2 3 17 5 2" xfId="33692"/>
    <cellStyle name="Normal 23 2 3 17 6" xfId="28912"/>
    <cellStyle name="Normal 23 2 3 18" xfId="1479"/>
    <cellStyle name="Normal 23 2 3 18 2" xfId="11282"/>
    <cellStyle name="Normal 23 2 3 18 2 2" xfId="22346"/>
    <cellStyle name="Normal 23 2 3 18 2 2 2" xfId="48595"/>
    <cellStyle name="Normal 23 2 3 18 2 3" xfId="37532"/>
    <cellStyle name="Normal 23 2 3 18 3" xfId="14885"/>
    <cellStyle name="Normal 23 2 3 18 3 2" xfId="25949"/>
    <cellStyle name="Normal 23 2 3 18 3 2 2" xfId="52198"/>
    <cellStyle name="Normal 23 2 3 18 3 3" xfId="41135"/>
    <cellStyle name="Normal 23 2 3 18 4" xfId="18621"/>
    <cellStyle name="Normal 23 2 3 18 4 2" xfId="44871"/>
    <cellStyle name="Normal 23 2 3 18 5" xfId="7494"/>
    <cellStyle name="Normal 23 2 3 18 5 2" xfId="33808"/>
    <cellStyle name="Normal 23 2 3 18 6" xfId="28913"/>
    <cellStyle name="Normal 23 2 3 19" xfId="1480"/>
    <cellStyle name="Normal 23 2 3 19 2" xfId="11399"/>
    <cellStyle name="Normal 23 2 3 19 2 2" xfId="22463"/>
    <cellStyle name="Normal 23 2 3 19 2 2 2" xfId="48712"/>
    <cellStyle name="Normal 23 2 3 19 2 3" xfId="37649"/>
    <cellStyle name="Normal 23 2 3 19 3" xfId="15002"/>
    <cellStyle name="Normal 23 2 3 19 3 2" xfId="26066"/>
    <cellStyle name="Normal 23 2 3 19 3 2 2" xfId="52315"/>
    <cellStyle name="Normal 23 2 3 19 3 3" xfId="41252"/>
    <cellStyle name="Normal 23 2 3 19 4" xfId="18738"/>
    <cellStyle name="Normal 23 2 3 19 4 2" xfId="44988"/>
    <cellStyle name="Normal 23 2 3 19 5" xfId="7612"/>
    <cellStyle name="Normal 23 2 3 19 5 2" xfId="33925"/>
    <cellStyle name="Normal 23 2 3 19 6" xfId="28914"/>
    <cellStyle name="Normal 23 2 3 2" xfId="125"/>
    <cellStyle name="Normal 23 2 3 2 10" xfId="1482"/>
    <cellStyle name="Normal 23 2 3 2 10 2" xfId="10453"/>
    <cellStyle name="Normal 23 2 3 2 10 2 2" xfId="21517"/>
    <cellStyle name="Normal 23 2 3 2 10 2 2 2" xfId="47766"/>
    <cellStyle name="Normal 23 2 3 2 10 2 3" xfId="36703"/>
    <cellStyle name="Normal 23 2 3 2 10 3" xfId="14056"/>
    <cellStyle name="Normal 23 2 3 2 10 3 2" xfId="25120"/>
    <cellStyle name="Normal 23 2 3 2 10 3 2 2" xfId="51369"/>
    <cellStyle name="Normal 23 2 3 2 10 3 3" xfId="40306"/>
    <cellStyle name="Normal 23 2 3 2 10 4" xfId="17792"/>
    <cellStyle name="Normal 23 2 3 2 10 4 2" xfId="44042"/>
    <cellStyle name="Normal 23 2 3 2 10 5" xfId="6658"/>
    <cellStyle name="Normal 23 2 3 2 10 5 2" xfId="32979"/>
    <cellStyle name="Normal 23 2 3 2 10 6" xfId="28916"/>
    <cellStyle name="Normal 23 2 3 2 11" xfId="1483"/>
    <cellStyle name="Normal 23 2 3 2 11 2" xfId="10568"/>
    <cellStyle name="Normal 23 2 3 2 11 2 2" xfId="21632"/>
    <cellStyle name="Normal 23 2 3 2 11 2 2 2" xfId="47881"/>
    <cellStyle name="Normal 23 2 3 2 11 2 3" xfId="36818"/>
    <cellStyle name="Normal 23 2 3 2 11 3" xfId="14171"/>
    <cellStyle name="Normal 23 2 3 2 11 3 2" xfId="25235"/>
    <cellStyle name="Normal 23 2 3 2 11 3 2 2" xfId="51484"/>
    <cellStyle name="Normal 23 2 3 2 11 3 3" xfId="40421"/>
    <cellStyle name="Normal 23 2 3 2 11 4" xfId="17907"/>
    <cellStyle name="Normal 23 2 3 2 11 4 2" xfId="44157"/>
    <cellStyle name="Normal 23 2 3 2 11 5" xfId="6774"/>
    <cellStyle name="Normal 23 2 3 2 11 5 2" xfId="33094"/>
    <cellStyle name="Normal 23 2 3 2 11 6" xfId="28917"/>
    <cellStyle name="Normal 23 2 3 2 12" xfId="1484"/>
    <cellStyle name="Normal 23 2 3 2 12 2" xfId="10741"/>
    <cellStyle name="Normal 23 2 3 2 12 2 2" xfId="21805"/>
    <cellStyle name="Normal 23 2 3 2 12 2 2 2" xfId="48054"/>
    <cellStyle name="Normal 23 2 3 2 12 2 3" xfId="36991"/>
    <cellStyle name="Normal 23 2 3 2 12 3" xfId="14344"/>
    <cellStyle name="Normal 23 2 3 2 12 3 2" xfId="25408"/>
    <cellStyle name="Normal 23 2 3 2 12 3 2 2" xfId="51657"/>
    <cellStyle name="Normal 23 2 3 2 12 3 3" xfId="40594"/>
    <cellStyle name="Normal 23 2 3 2 12 4" xfId="18080"/>
    <cellStyle name="Normal 23 2 3 2 12 4 2" xfId="44330"/>
    <cellStyle name="Normal 23 2 3 2 12 5" xfId="6948"/>
    <cellStyle name="Normal 23 2 3 2 12 5 2" xfId="33267"/>
    <cellStyle name="Normal 23 2 3 2 12 6" xfId="28918"/>
    <cellStyle name="Normal 23 2 3 2 13" xfId="1485"/>
    <cellStyle name="Normal 23 2 3 2 13 2" xfId="10858"/>
    <cellStyle name="Normal 23 2 3 2 13 2 2" xfId="21922"/>
    <cellStyle name="Normal 23 2 3 2 13 2 2 2" xfId="48171"/>
    <cellStyle name="Normal 23 2 3 2 13 2 3" xfId="37108"/>
    <cellStyle name="Normal 23 2 3 2 13 3" xfId="14461"/>
    <cellStyle name="Normal 23 2 3 2 13 3 2" xfId="25525"/>
    <cellStyle name="Normal 23 2 3 2 13 3 2 2" xfId="51774"/>
    <cellStyle name="Normal 23 2 3 2 13 3 3" xfId="40711"/>
    <cellStyle name="Normal 23 2 3 2 13 4" xfId="18197"/>
    <cellStyle name="Normal 23 2 3 2 13 4 2" xfId="44447"/>
    <cellStyle name="Normal 23 2 3 2 13 5" xfId="7066"/>
    <cellStyle name="Normal 23 2 3 2 13 5 2" xfId="33384"/>
    <cellStyle name="Normal 23 2 3 2 13 6" xfId="28919"/>
    <cellStyle name="Normal 23 2 3 2 14" xfId="1486"/>
    <cellStyle name="Normal 23 2 3 2 14 2" xfId="10974"/>
    <cellStyle name="Normal 23 2 3 2 14 2 2" xfId="22038"/>
    <cellStyle name="Normal 23 2 3 2 14 2 2 2" xfId="48287"/>
    <cellStyle name="Normal 23 2 3 2 14 2 3" xfId="37224"/>
    <cellStyle name="Normal 23 2 3 2 14 3" xfId="14577"/>
    <cellStyle name="Normal 23 2 3 2 14 3 2" xfId="25641"/>
    <cellStyle name="Normal 23 2 3 2 14 3 2 2" xfId="51890"/>
    <cellStyle name="Normal 23 2 3 2 14 3 3" xfId="40827"/>
    <cellStyle name="Normal 23 2 3 2 14 4" xfId="18313"/>
    <cellStyle name="Normal 23 2 3 2 14 4 2" xfId="44563"/>
    <cellStyle name="Normal 23 2 3 2 14 5" xfId="7183"/>
    <cellStyle name="Normal 23 2 3 2 14 5 2" xfId="33500"/>
    <cellStyle name="Normal 23 2 3 2 14 6" xfId="28920"/>
    <cellStyle name="Normal 23 2 3 2 15" xfId="1487"/>
    <cellStyle name="Normal 23 2 3 2 15 2" xfId="11092"/>
    <cellStyle name="Normal 23 2 3 2 15 2 2" xfId="22156"/>
    <cellStyle name="Normal 23 2 3 2 15 2 2 2" xfId="48405"/>
    <cellStyle name="Normal 23 2 3 2 15 2 3" xfId="37342"/>
    <cellStyle name="Normal 23 2 3 2 15 3" xfId="14695"/>
    <cellStyle name="Normal 23 2 3 2 15 3 2" xfId="25759"/>
    <cellStyle name="Normal 23 2 3 2 15 3 2 2" xfId="52008"/>
    <cellStyle name="Normal 23 2 3 2 15 3 3" xfId="40945"/>
    <cellStyle name="Normal 23 2 3 2 15 4" xfId="18431"/>
    <cellStyle name="Normal 23 2 3 2 15 4 2" xfId="44681"/>
    <cellStyle name="Normal 23 2 3 2 15 5" xfId="7302"/>
    <cellStyle name="Normal 23 2 3 2 15 5 2" xfId="33618"/>
    <cellStyle name="Normal 23 2 3 2 15 6" xfId="28921"/>
    <cellStyle name="Normal 23 2 3 2 16" xfId="1488"/>
    <cellStyle name="Normal 23 2 3 2 16 2" xfId="11210"/>
    <cellStyle name="Normal 23 2 3 2 16 2 2" xfId="22274"/>
    <cellStyle name="Normal 23 2 3 2 16 2 2 2" xfId="48523"/>
    <cellStyle name="Normal 23 2 3 2 16 2 3" xfId="37460"/>
    <cellStyle name="Normal 23 2 3 2 16 3" xfId="14813"/>
    <cellStyle name="Normal 23 2 3 2 16 3 2" xfId="25877"/>
    <cellStyle name="Normal 23 2 3 2 16 3 2 2" xfId="52126"/>
    <cellStyle name="Normal 23 2 3 2 16 3 3" xfId="41063"/>
    <cellStyle name="Normal 23 2 3 2 16 4" xfId="18549"/>
    <cellStyle name="Normal 23 2 3 2 16 4 2" xfId="44799"/>
    <cellStyle name="Normal 23 2 3 2 16 5" xfId="7421"/>
    <cellStyle name="Normal 23 2 3 2 16 5 2" xfId="33736"/>
    <cellStyle name="Normal 23 2 3 2 16 6" xfId="28922"/>
    <cellStyle name="Normal 23 2 3 2 17" xfId="1489"/>
    <cellStyle name="Normal 23 2 3 2 17 2" xfId="11326"/>
    <cellStyle name="Normal 23 2 3 2 17 2 2" xfId="22390"/>
    <cellStyle name="Normal 23 2 3 2 17 2 2 2" xfId="48639"/>
    <cellStyle name="Normal 23 2 3 2 17 2 3" xfId="37576"/>
    <cellStyle name="Normal 23 2 3 2 17 3" xfId="14929"/>
    <cellStyle name="Normal 23 2 3 2 17 3 2" xfId="25993"/>
    <cellStyle name="Normal 23 2 3 2 17 3 2 2" xfId="52242"/>
    <cellStyle name="Normal 23 2 3 2 17 3 3" xfId="41179"/>
    <cellStyle name="Normal 23 2 3 2 17 4" xfId="18665"/>
    <cellStyle name="Normal 23 2 3 2 17 4 2" xfId="44915"/>
    <cellStyle name="Normal 23 2 3 2 17 5" xfId="7538"/>
    <cellStyle name="Normal 23 2 3 2 17 5 2" xfId="33852"/>
    <cellStyle name="Normal 23 2 3 2 17 6" xfId="28923"/>
    <cellStyle name="Normal 23 2 3 2 18" xfId="1490"/>
    <cellStyle name="Normal 23 2 3 2 18 2" xfId="11443"/>
    <cellStyle name="Normal 23 2 3 2 18 2 2" xfId="22507"/>
    <cellStyle name="Normal 23 2 3 2 18 2 2 2" xfId="48756"/>
    <cellStyle name="Normal 23 2 3 2 18 2 3" xfId="37693"/>
    <cellStyle name="Normal 23 2 3 2 18 3" xfId="15046"/>
    <cellStyle name="Normal 23 2 3 2 18 3 2" xfId="26110"/>
    <cellStyle name="Normal 23 2 3 2 18 3 2 2" xfId="52359"/>
    <cellStyle name="Normal 23 2 3 2 18 3 3" xfId="41296"/>
    <cellStyle name="Normal 23 2 3 2 18 4" xfId="18782"/>
    <cellStyle name="Normal 23 2 3 2 18 4 2" xfId="45032"/>
    <cellStyle name="Normal 23 2 3 2 18 5" xfId="7656"/>
    <cellStyle name="Normal 23 2 3 2 18 5 2" xfId="33969"/>
    <cellStyle name="Normal 23 2 3 2 18 6" xfId="28924"/>
    <cellStyle name="Normal 23 2 3 2 19" xfId="1491"/>
    <cellStyle name="Normal 23 2 3 2 19 2" xfId="11562"/>
    <cellStyle name="Normal 23 2 3 2 19 2 2" xfId="22626"/>
    <cellStyle name="Normal 23 2 3 2 19 2 2 2" xfId="48875"/>
    <cellStyle name="Normal 23 2 3 2 19 2 3" xfId="37812"/>
    <cellStyle name="Normal 23 2 3 2 19 3" xfId="15165"/>
    <cellStyle name="Normal 23 2 3 2 19 3 2" xfId="26229"/>
    <cellStyle name="Normal 23 2 3 2 19 3 2 2" xfId="52478"/>
    <cellStyle name="Normal 23 2 3 2 19 3 3" xfId="41415"/>
    <cellStyle name="Normal 23 2 3 2 19 4" xfId="18901"/>
    <cellStyle name="Normal 23 2 3 2 19 4 2" xfId="45151"/>
    <cellStyle name="Normal 23 2 3 2 19 5" xfId="7776"/>
    <cellStyle name="Normal 23 2 3 2 19 5 2" xfId="34088"/>
    <cellStyle name="Normal 23 2 3 2 19 6" xfId="28925"/>
    <cellStyle name="Normal 23 2 3 2 2" xfId="126"/>
    <cellStyle name="Normal 23 2 3 2 2 2" xfId="1493"/>
    <cellStyle name="Normal 23 2 3 2 2 2 2" xfId="16402"/>
    <cellStyle name="Normal 23 2 3 2 2 2 2 2" xfId="27466"/>
    <cellStyle name="Normal 23 2 3 2 2 2 2 2 2" xfId="53715"/>
    <cellStyle name="Normal 23 2 3 2 2 2 2 3" xfId="42652"/>
    <cellStyle name="Normal 23 2 3 2 2 2 3" xfId="20138"/>
    <cellStyle name="Normal 23 2 3 2 2 2 3 2" xfId="46388"/>
    <cellStyle name="Normal 23 2 3 2 2 2 4" xfId="9066"/>
    <cellStyle name="Normal 23 2 3 2 2 2 4 2" xfId="35325"/>
    <cellStyle name="Normal 23 2 3 2 2 2 5" xfId="28927"/>
    <cellStyle name="Normal 23 2 3 2 2 3" xfId="1492"/>
    <cellStyle name="Normal 23 2 3 2 2 3 2" xfId="20566"/>
    <cellStyle name="Normal 23 2 3 2 2 3 2 2" xfId="46815"/>
    <cellStyle name="Normal 23 2 3 2 2 3 3" xfId="9502"/>
    <cellStyle name="Normal 23 2 3 2 2 3 3 2" xfId="35752"/>
    <cellStyle name="Normal 23 2 3 2 2 3 4" xfId="28926"/>
    <cellStyle name="Normal 23 2 3 2 2 4" xfId="13105"/>
    <cellStyle name="Normal 23 2 3 2 2 4 2" xfId="24169"/>
    <cellStyle name="Normal 23 2 3 2 2 4 2 2" xfId="50418"/>
    <cellStyle name="Normal 23 2 3 2 2 4 3" xfId="39355"/>
    <cellStyle name="Normal 23 2 3 2 2 5" xfId="16841"/>
    <cellStyle name="Normal 23 2 3 2 2 5 2" xfId="43091"/>
    <cellStyle name="Normal 23 2 3 2 2 6" xfId="5699"/>
    <cellStyle name="Normal 23 2 3 2 2 6 2" xfId="32028"/>
    <cellStyle name="Normal 23 2 3 2 2 7" xfId="27620"/>
    <cellStyle name="Normal 23 2 3 2 20" xfId="1494"/>
    <cellStyle name="Normal 23 2 3 2 20 2" xfId="11676"/>
    <cellStyle name="Normal 23 2 3 2 20 2 2" xfId="22740"/>
    <cellStyle name="Normal 23 2 3 2 20 2 2 2" xfId="48989"/>
    <cellStyle name="Normal 23 2 3 2 20 2 3" xfId="37926"/>
    <cellStyle name="Normal 23 2 3 2 20 3" xfId="15279"/>
    <cellStyle name="Normal 23 2 3 2 20 3 2" xfId="26343"/>
    <cellStyle name="Normal 23 2 3 2 20 3 2 2" xfId="52592"/>
    <cellStyle name="Normal 23 2 3 2 20 3 3" xfId="41529"/>
    <cellStyle name="Normal 23 2 3 2 20 4" xfId="19015"/>
    <cellStyle name="Normal 23 2 3 2 20 4 2" xfId="45265"/>
    <cellStyle name="Normal 23 2 3 2 20 5" xfId="7891"/>
    <cellStyle name="Normal 23 2 3 2 20 5 2" xfId="34202"/>
    <cellStyle name="Normal 23 2 3 2 20 6" xfId="28928"/>
    <cellStyle name="Normal 23 2 3 2 21" xfId="1495"/>
    <cellStyle name="Normal 23 2 3 2 21 2" xfId="11790"/>
    <cellStyle name="Normal 23 2 3 2 21 2 2" xfId="22854"/>
    <cellStyle name="Normal 23 2 3 2 21 2 2 2" xfId="49103"/>
    <cellStyle name="Normal 23 2 3 2 21 2 3" xfId="38040"/>
    <cellStyle name="Normal 23 2 3 2 21 3" xfId="15393"/>
    <cellStyle name="Normal 23 2 3 2 21 3 2" xfId="26457"/>
    <cellStyle name="Normal 23 2 3 2 21 3 2 2" xfId="52706"/>
    <cellStyle name="Normal 23 2 3 2 21 3 3" xfId="41643"/>
    <cellStyle name="Normal 23 2 3 2 21 4" xfId="19129"/>
    <cellStyle name="Normal 23 2 3 2 21 4 2" xfId="45379"/>
    <cellStyle name="Normal 23 2 3 2 21 5" xfId="8006"/>
    <cellStyle name="Normal 23 2 3 2 21 5 2" xfId="34316"/>
    <cellStyle name="Normal 23 2 3 2 21 6" xfId="28929"/>
    <cellStyle name="Normal 23 2 3 2 22" xfId="1496"/>
    <cellStyle name="Normal 23 2 3 2 22 2" xfId="11904"/>
    <cellStyle name="Normal 23 2 3 2 22 2 2" xfId="22968"/>
    <cellStyle name="Normal 23 2 3 2 22 2 2 2" xfId="49217"/>
    <cellStyle name="Normal 23 2 3 2 22 2 3" xfId="38154"/>
    <cellStyle name="Normal 23 2 3 2 22 3" xfId="15507"/>
    <cellStyle name="Normal 23 2 3 2 22 3 2" xfId="26571"/>
    <cellStyle name="Normal 23 2 3 2 22 3 2 2" xfId="52820"/>
    <cellStyle name="Normal 23 2 3 2 22 3 3" xfId="41757"/>
    <cellStyle name="Normal 23 2 3 2 22 4" xfId="19243"/>
    <cellStyle name="Normal 23 2 3 2 22 4 2" xfId="45493"/>
    <cellStyle name="Normal 23 2 3 2 22 5" xfId="8121"/>
    <cellStyle name="Normal 23 2 3 2 22 5 2" xfId="34430"/>
    <cellStyle name="Normal 23 2 3 2 22 6" xfId="28930"/>
    <cellStyle name="Normal 23 2 3 2 23" xfId="1497"/>
    <cellStyle name="Normal 23 2 3 2 23 2" xfId="12018"/>
    <cellStyle name="Normal 23 2 3 2 23 2 2" xfId="23082"/>
    <cellStyle name="Normal 23 2 3 2 23 2 2 2" xfId="49331"/>
    <cellStyle name="Normal 23 2 3 2 23 2 3" xfId="38268"/>
    <cellStyle name="Normal 23 2 3 2 23 3" xfId="15621"/>
    <cellStyle name="Normal 23 2 3 2 23 3 2" xfId="26685"/>
    <cellStyle name="Normal 23 2 3 2 23 3 2 2" xfId="52934"/>
    <cellStyle name="Normal 23 2 3 2 23 3 3" xfId="41871"/>
    <cellStyle name="Normal 23 2 3 2 23 4" xfId="19357"/>
    <cellStyle name="Normal 23 2 3 2 23 4 2" xfId="45607"/>
    <cellStyle name="Normal 23 2 3 2 23 5" xfId="8236"/>
    <cellStyle name="Normal 23 2 3 2 23 5 2" xfId="34544"/>
    <cellStyle name="Normal 23 2 3 2 23 6" xfId="28931"/>
    <cellStyle name="Normal 23 2 3 2 24" xfId="1498"/>
    <cellStyle name="Normal 23 2 3 2 24 2" xfId="12132"/>
    <cellStyle name="Normal 23 2 3 2 24 2 2" xfId="23196"/>
    <cellStyle name="Normal 23 2 3 2 24 2 2 2" xfId="49445"/>
    <cellStyle name="Normal 23 2 3 2 24 2 3" xfId="38382"/>
    <cellStyle name="Normal 23 2 3 2 24 3" xfId="15735"/>
    <cellStyle name="Normal 23 2 3 2 24 3 2" xfId="26799"/>
    <cellStyle name="Normal 23 2 3 2 24 3 2 2" xfId="53048"/>
    <cellStyle name="Normal 23 2 3 2 24 3 3" xfId="41985"/>
    <cellStyle name="Normal 23 2 3 2 24 4" xfId="19471"/>
    <cellStyle name="Normal 23 2 3 2 24 4 2" xfId="45721"/>
    <cellStyle name="Normal 23 2 3 2 24 5" xfId="8351"/>
    <cellStyle name="Normal 23 2 3 2 24 5 2" xfId="34658"/>
    <cellStyle name="Normal 23 2 3 2 24 6" xfId="28932"/>
    <cellStyle name="Normal 23 2 3 2 25" xfId="1499"/>
    <cellStyle name="Normal 23 2 3 2 25 2" xfId="12249"/>
    <cellStyle name="Normal 23 2 3 2 25 2 2" xfId="23313"/>
    <cellStyle name="Normal 23 2 3 2 25 2 2 2" xfId="49562"/>
    <cellStyle name="Normal 23 2 3 2 25 2 3" xfId="38499"/>
    <cellStyle name="Normal 23 2 3 2 25 3" xfId="15852"/>
    <cellStyle name="Normal 23 2 3 2 25 3 2" xfId="26916"/>
    <cellStyle name="Normal 23 2 3 2 25 3 2 2" xfId="53165"/>
    <cellStyle name="Normal 23 2 3 2 25 3 3" xfId="42102"/>
    <cellStyle name="Normal 23 2 3 2 25 4" xfId="19588"/>
    <cellStyle name="Normal 23 2 3 2 25 4 2" xfId="45838"/>
    <cellStyle name="Normal 23 2 3 2 25 5" xfId="8469"/>
    <cellStyle name="Normal 23 2 3 2 25 5 2" xfId="34775"/>
    <cellStyle name="Normal 23 2 3 2 25 6" xfId="28933"/>
    <cellStyle name="Normal 23 2 3 2 26" xfId="1500"/>
    <cellStyle name="Normal 23 2 3 2 26 2" xfId="12368"/>
    <cellStyle name="Normal 23 2 3 2 26 2 2" xfId="23432"/>
    <cellStyle name="Normal 23 2 3 2 26 2 2 2" xfId="49681"/>
    <cellStyle name="Normal 23 2 3 2 26 2 3" xfId="38618"/>
    <cellStyle name="Normal 23 2 3 2 26 3" xfId="15971"/>
    <cellStyle name="Normal 23 2 3 2 26 3 2" xfId="27035"/>
    <cellStyle name="Normal 23 2 3 2 26 3 2 2" xfId="53284"/>
    <cellStyle name="Normal 23 2 3 2 26 3 3" xfId="42221"/>
    <cellStyle name="Normal 23 2 3 2 26 4" xfId="19707"/>
    <cellStyle name="Normal 23 2 3 2 26 4 2" xfId="45957"/>
    <cellStyle name="Normal 23 2 3 2 26 5" xfId="8589"/>
    <cellStyle name="Normal 23 2 3 2 26 5 2" xfId="34894"/>
    <cellStyle name="Normal 23 2 3 2 26 6" xfId="28934"/>
    <cellStyle name="Normal 23 2 3 2 27" xfId="1501"/>
    <cellStyle name="Normal 23 2 3 2 27 2" xfId="12499"/>
    <cellStyle name="Normal 23 2 3 2 27 2 2" xfId="23563"/>
    <cellStyle name="Normal 23 2 3 2 27 2 2 2" xfId="49812"/>
    <cellStyle name="Normal 23 2 3 2 27 2 3" xfId="38749"/>
    <cellStyle name="Normal 23 2 3 2 27 3" xfId="16102"/>
    <cellStyle name="Normal 23 2 3 2 27 3 2" xfId="27166"/>
    <cellStyle name="Normal 23 2 3 2 27 3 2 2" xfId="53415"/>
    <cellStyle name="Normal 23 2 3 2 27 3 3" xfId="42352"/>
    <cellStyle name="Normal 23 2 3 2 27 4" xfId="19838"/>
    <cellStyle name="Normal 23 2 3 2 27 4 2" xfId="46088"/>
    <cellStyle name="Normal 23 2 3 2 27 5" xfId="8721"/>
    <cellStyle name="Normal 23 2 3 2 27 5 2" xfId="35025"/>
    <cellStyle name="Normal 23 2 3 2 27 6" xfId="28935"/>
    <cellStyle name="Normal 23 2 3 2 28" xfId="1502"/>
    <cellStyle name="Normal 23 2 3 2 28 2" xfId="12614"/>
    <cellStyle name="Normal 23 2 3 2 28 2 2" xfId="23678"/>
    <cellStyle name="Normal 23 2 3 2 28 2 2 2" xfId="49927"/>
    <cellStyle name="Normal 23 2 3 2 28 2 3" xfId="38864"/>
    <cellStyle name="Normal 23 2 3 2 28 3" xfId="16217"/>
    <cellStyle name="Normal 23 2 3 2 28 3 2" xfId="27281"/>
    <cellStyle name="Normal 23 2 3 2 28 3 2 2" xfId="53530"/>
    <cellStyle name="Normal 23 2 3 2 28 3 3" xfId="42467"/>
    <cellStyle name="Normal 23 2 3 2 28 4" xfId="19953"/>
    <cellStyle name="Normal 23 2 3 2 28 4 2" xfId="46203"/>
    <cellStyle name="Normal 23 2 3 2 28 5" xfId="8837"/>
    <cellStyle name="Normal 23 2 3 2 28 5 2" xfId="35140"/>
    <cellStyle name="Normal 23 2 3 2 28 6" xfId="28936"/>
    <cellStyle name="Normal 23 2 3 2 29" xfId="1503"/>
    <cellStyle name="Normal 23 2 3 2 29 2" xfId="12728"/>
    <cellStyle name="Normal 23 2 3 2 29 2 2" xfId="23792"/>
    <cellStyle name="Normal 23 2 3 2 29 2 2 2" xfId="50041"/>
    <cellStyle name="Normal 23 2 3 2 29 2 3" xfId="38978"/>
    <cellStyle name="Normal 23 2 3 2 29 3" xfId="16331"/>
    <cellStyle name="Normal 23 2 3 2 29 3 2" xfId="27395"/>
    <cellStyle name="Normal 23 2 3 2 29 3 2 2" xfId="53644"/>
    <cellStyle name="Normal 23 2 3 2 29 3 3" xfId="42581"/>
    <cellStyle name="Normal 23 2 3 2 29 4" xfId="20067"/>
    <cellStyle name="Normal 23 2 3 2 29 4 2" xfId="46317"/>
    <cellStyle name="Normal 23 2 3 2 29 5" xfId="8952"/>
    <cellStyle name="Normal 23 2 3 2 29 5 2" xfId="35254"/>
    <cellStyle name="Normal 23 2 3 2 29 6" xfId="28937"/>
    <cellStyle name="Normal 23 2 3 2 3" xfId="1504"/>
    <cellStyle name="Normal 23 2 3 2 3 2" xfId="9638"/>
    <cellStyle name="Normal 23 2 3 2 3 2 2" xfId="20702"/>
    <cellStyle name="Normal 23 2 3 2 3 2 2 2" xfId="46951"/>
    <cellStyle name="Normal 23 2 3 2 3 2 3" xfId="35888"/>
    <cellStyle name="Normal 23 2 3 2 3 3" xfId="13241"/>
    <cellStyle name="Normal 23 2 3 2 3 3 2" xfId="24305"/>
    <cellStyle name="Normal 23 2 3 2 3 3 2 2" xfId="50554"/>
    <cellStyle name="Normal 23 2 3 2 3 3 3" xfId="39491"/>
    <cellStyle name="Normal 23 2 3 2 3 4" xfId="16977"/>
    <cellStyle name="Normal 23 2 3 2 3 4 2" xfId="43227"/>
    <cellStyle name="Normal 23 2 3 2 3 5" xfId="5836"/>
    <cellStyle name="Normal 23 2 3 2 3 5 2" xfId="32164"/>
    <cellStyle name="Normal 23 2 3 2 3 6" xfId="28938"/>
    <cellStyle name="Normal 23 2 3 2 30" xfId="1505"/>
    <cellStyle name="Normal 23 2 3 2 30 2" xfId="9366"/>
    <cellStyle name="Normal 23 2 3 2 30 2 2" xfId="20430"/>
    <cellStyle name="Normal 23 2 3 2 30 2 2 2" xfId="46679"/>
    <cellStyle name="Normal 23 2 3 2 30 2 3" xfId="35616"/>
    <cellStyle name="Normal 23 2 3 2 30 3" xfId="12969"/>
    <cellStyle name="Normal 23 2 3 2 30 3 2" xfId="24033"/>
    <cellStyle name="Normal 23 2 3 2 30 3 2 2" xfId="50282"/>
    <cellStyle name="Normal 23 2 3 2 30 3 3" xfId="39219"/>
    <cellStyle name="Normal 23 2 3 2 30 4" xfId="16705"/>
    <cellStyle name="Normal 23 2 3 2 30 4 2" xfId="42955"/>
    <cellStyle name="Normal 23 2 3 2 30 5" xfId="5561"/>
    <cellStyle name="Normal 23 2 3 2 30 5 2" xfId="31892"/>
    <cellStyle name="Normal 23 2 3 2 30 6" xfId="28939"/>
    <cellStyle name="Normal 23 2 3 2 31" xfId="1506"/>
    <cellStyle name="Normal 23 2 3 2 31 2" xfId="20310"/>
    <cellStyle name="Normal 23 2 3 2 31 2 2" xfId="46559"/>
    <cellStyle name="Normal 23 2 3 2 31 3" xfId="9246"/>
    <cellStyle name="Normal 23 2 3 2 31 3 2" xfId="35496"/>
    <cellStyle name="Normal 23 2 3 2 31 4" xfId="28940"/>
    <cellStyle name="Normal 23 2 3 2 32" xfId="1507"/>
    <cellStyle name="Normal 23 2 3 2 32 2" xfId="23913"/>
    <cellStyle name="Normal 23 2 3 2 32 2 2" xfId="50162"/>
    <cellStyle name="Normal 23 2 3 2 32 3" xfId="12849"/>
    <cellStyle name="Normal 23 2 3 2 32 3 2" xfId="39099"/>
    <cellStyle name="Normal 23 2 3 2 32 4" xfId="28941"/>
    <cellStyle name="Normal 23 2 3 2 33" xfId="1508"/>
    <cellStyle name="Normal 23 2 3 2 33 2" xfId="16585"/>
    <cellStyle name="Normal 23 2 3 2 33 2 2" xfId="42835"/>
    <cellStyle name="Normal 23 2 3 2 33 3" xfId="28942"/>
    <cellStyle name="Normal 23 2 3 2 34" xfId="1509"/>
    <cellStyle name="Normal 23 2 3 2 34 2" xfId="28943"/>
    <cellStyle name="Normal 23 2 3 2 35" xfId="1510"/>
    <cellStyle name="Normal 23 2 3 2 35 2" xfId="28944"/>
    <cellStyle name="Normal 23 2 3 2 36" xfId="1511"/>
    <cellStyle name="Normal 23 2 3 2 36 2" xfId="28945"/>
    <cellStyle name="Normal 23 2 3 2 37" xfId="1512"/>
    <cellStyle name="Normal 23 2 3 2 37 2" xfId="28946"/>
    <cellStyle name="Normal 23 2 3 2 38" xfId="1513"/>
    <cellStyle name="Normal 23 2 3 2 38 2" xfId="28947"/>
    <cellStyle name="Normal 23 2 3 2 39" xfId="1514"/>
    <cellStyle name="Normal 23 2 3 2 39 2" xfId="28948"/>
    <cellStyle name="Normal 23 2 3 2 4" xfId="1515"/>
    <cellStyle name="Normal 23 2 3 2 4 2" xfId="9754"/>
    <cellStyle name="Normal 23 2 3 2 4 2 2" xfId="20818"/>
    <cellStyle name="Normal 23 2 3 2 4 2 2 2" xfId="47067"/>
    <cellStyle name="Normal 23 2 3 2 4 2 3" xfId="36004"/>
    <cellStyle name="Normal 23 2 3 2 4 3" xfId="13357"/>
    <cellStyle name="Normal 23 2 3 2 4 3 2" xfId="24421"/>
    <cellStyle name="Normal 23 2 3 2 4 3 2 2" xfId="50670"/>
    <cellStyle name="Normal 23 2 3 2 4 3 3" xfId="39607"/>
    <cellStyle name="Normal 23 2 3 2 4 4" xfId="17093"/>
    <cellStyle name="Normal 23 2 3 2 4 4 2" xfId="43343"/>
    <cellStyle name="Normal 23 2 3 2 4 5" xfId="5953"/>
    <cellStyle name="Normal 23 2 3 2 4 5 2" xfId="32280"/>
    <cellStyle name="Normal 23 2 3 2 4 6" xfId="28949"/>
    <cellStyle name="Normal 23 2 3 2 40" xfId="1516"/>
    <cellStyle name="Normal 23 2 3 2 40 2" xfId="28950"/>
    <cellStyle name="Normal 23 2 3 2 41" xfId="1481"/>
    <cellStyle name="Normal 23 2 3 2 41 2" xfId="28915"/>
    <cellStyle name="Normal 23 2 3 2 42" xfId="5440"/>
    <cellStyle name="Normal 23 2 3 2 42 2" xfId="31772"/>
    <cellStyle name="Normal 23 2 3 2 43" xfId="27619"/>
    <cellStyle name="Normal 23 2 3 2 5" xfId="1517"/>
    <cellStyle name="Normal 23 2 3 2 5 2" xfId="9869"/>
    <cellStyle name="Normal 23 2 3 2 5 2 2" xfId="20933"/>
    <cellStyle name="Normal 23 2 3 2 5 2 2 2" xfId="47182"/>
    <cellStyle name="Normal 23 2 3 2 5 2 3" xfId="36119"/>
    <cellStyle name="Normal 23 2 3 2 5 3" xfId="13472"/>
    <cellStyle name="Normal 23 2 3 2 5 3 2" xfId="24536"/>
    <cellStyle name="Normal 23 2 3 2 5 3 2 2" xfId="50785"/>
    <cellStyle name="Normal 23 2 3 2 5 3 3" xfId="39722"/>
    <cellStyle name="Normal 23 2 3 2 5 4" xfId="17208"/>
    <cellStyle name="Normal 23 2 3 2 5 4 2" xfId="43458"/>
    <cellStyle name="Normal 23 2 3 2 5 5" xfId="6069"/>
    <cellStyle name="Normal 23 2 3 2 5 5 2" xfId="32395"/>
    <cellStyle name="Normal 23 2 3 2 5 6" xfId="28951"/>
    <cellStyle name="Normal 23 2 3 2 6" xfId="1518"/>
    <cellStyle name="Normal 23 2 3 2 6 2" xfId="9984"/>
    <cellStyle name="Normal 23 2 3 2 6 2 2" xfId="21048"/>
    <cellStyle name="Normal 23 2 3 2 6 2 2 2" xfId="47297"/>
    <cellStyle name="Normal 23 2 3 2 6 2 3" xfId="36234"/>
    <cellStyle name="Normal 23 2 3 2 6 3" xfId="13587"/>
    <cellStyle name="Normal 23 2 3 2 6 3 2" xfId="24651"/>
    <cellStyle name="Normal 23 2 3 2 6 3 2 2" xfId="50900"/>
    <cellStyle name="Normal 23 2 3 2 6 3 3" xfId="39837"/>
    <cellStyle name="Normal 23 2 3 2 6 4" xfId="17323"/>
    <cellStyle name="Normal 23 2 3 2 6 4 2" xfId="43573"/>
    <cellStyle name="Normal 23 2 3 2 6 5" xfId="6185"/>
    <cellStyle name="Normal 23 2 3 2 6 5 2" xfId="32510"/>
    <cellStyle name="Normal 23 2 3 2 6 6" xfId="28952"/>
    <cellStyle name="Normal 23 2 3 2 7" xfId="1519"/>
    <cellStyle name="Normal 23 2 3 2 7 2" xfId="10098"/>
    <cellStyle name="Normal 23 2 3 2 7 2 2" xfId="21162"/>
    <cellStyle name="Normal 23 2 3 2 7 2 2 2" xfId="47411"/>
    <cellStyle name="Normal 23 2 3 2 7 2 3" xfId="36348"/>
    <cellStyle name="Normal 23 2 3 2 7 3" xfId="13701"/>
    <cellStyle name="Normal 23 2 3 2 7 3 2" xfId="24765"/>
    <cellStyle name="Normal 23 2 3 2 7 3 2 2" xfId="51014"/>
    <cellStyle name="Normal 23 2 3 2 7 3 3" xfId="39951"/>
    <cellStyle name="Normal 23 2 3 2 7 4" xfId="17437"/>
    <cellStyle name="Normal 23 2 3 2 7 4 2" xfId="43687"/>
    <cellStyle name="Normal 23 2 3 2 7 5" xfId="6300"/>
    <cellStyle name="Normal 23 2 3 2 7 5 2" xfId="32624"/>
    <cellStyle name="Normal 23 2 3 2 7 6" xfId="28953"/>
    <cellStyle name="Normal 23 2 3 2 8" xfId="1520"/>
    <cellStyle name="Normal 23 2 3 2 8 2" xfId="10212"/>
    <cellStyle name="Normal 23 2 3 2 8 2 2" xfId="21276"/>
    <cellStyle name="Normal 23 2 3 2 8 2 2 2" xfId="47525"/>
    <cellStyle name="Normal 23 2 3 2 8 2 3" xfId="36462"/>
    <cellStyle name="Normal 23 2 3 2 8 3" xfId="13815"/>
    <cellStyle name="Normal 23 2 3 2 8 3 2" xfId="24879"/>
    <cellStyle name="Normal 23 2 3 2 8 3 2 2" xfId="51128"/>
    <cellStyle name="Normal 23 2 3 2 8 3 3" xfId="40065"/>
    <cellStyle name="Normal 23 2 3 2 8 4" xfId="17551"/>
    <cellStyle name="Normal 23 2 3 2 8 4 2" xfId="43801"/>
    <cellStyle name="Normal 23 2 3 2 8 5" xfId="6415"/>
    <cellStyle name="Normal 23 2 3 2 8 5 2" xfId="32738"/>
    <cellStyle name="Normal 23 2 3 2 8 6" xfId="28954"/>
    <cellStyle name="Normal 23 2 3 2 9" xfId="1521"/>
    <cellStyle name="Normal 23 2 3 2 9 2" xfId="10326"/>
    <cellStyle name="Normal 23 2 3 2 9 2 2" xfId="21390"/>
    <cellStyle name="Normal 23 2 3 2 9 2 2 2" xfId="47639"/>
    <cellStyle name="Normal 23 2 3 2 9 2 3" xfId="36576"/>
    <cellStyle name="Normal 23 2 3 2 9 3" xfId="13929"/>
    <cellStyle name="Normal 23 2 3 2 9 3 2" xfId="24993"/>
    <cellStyle name="Normal 23 2 3 2 9 3 2 2" xfId="51242"/>
    <cellStyle name="Normal 23 2 3 2 9 3 3" xfId="40179"/>
    <cellStyle name="Normal 23 2 3 2 9 4" xfId="17665"/>
    <cellStyle name="Normal 23 2 3 2 9 4 2" xfId="43915"/>
    <cellStyle name="Normal 23 2 3 2 9 5" xfId="6530"/>
    <cellStyle name="Normal 23 2 3 2 9 5 2" xfId="32852"/>
    <cellStyle name="Normal 23 2 3 2 9 6" xfId="28955"/>
    <cellStyle name="Normal 23 2 3 20" xfId="1522"/>
    <cellStyle name="Normal 23 2 3 20 2" xfId="11518"/>
    <cellStyle name="Normal 23 2 3 20 2 2" xfId="22582"/>
    <cellStyle name="Normal 23 2 3 20 2 2 2" xfId="48831"/>
    <cellStyle name="Normal 23 2 3 20 2 3" xfId="37768"/>
    <cellStyle name="Normal 23 2 3 20 3" xfId="15121"/>
    <cellStyle name="Normal 23 2 3 20 3 2" xfId="26185"/>
    <cellStyle name="Normal 23 2 3 20 3 2 2" xfId="52434"/>
    <cellStyle name="Normal 23 2 3 20 3 3" xfId="41371"/>
    <cellStyle name="Normal 23 2 3 20 4" xfId="18857"/>
    <cellStyle name="Normal 23 2 3 20 4 2" xfId="45107"/>
    <cellStyle name="Normal 23 2 3 20 5" xfId="7732"/>
    <cellStyle name="Normal 23 2 3 20 5 2" xfId="34044"/>
    <cellStyle name="Normal 23 2 3 20 6" xfId="28956"/>
    <cellStyle name="Normal 23 2 3 21" xfId="1523"/>
    <cellStyle name="Normal 23 2 3 21 2" xfId="11632"/>
    <cellStyle name="Normal 23 2 3 21 2 2" xfId="22696"/>
    <cellStyle name="Normal 23 2 3 21 2 2 2" xfId="48945"/>
    <cellStyle name="Normal 23 2 3 21 2 3" xfId="37882"/>
    <cellStyle name="Normal 23 2 3 21 3" xfId="15235"/>
    <cellStyle name="Normal 23 2 3 21 3 2" xfId="26299"/>
    <cellStyle name="Normal 23 2 3 21 3 2 2" xfId="52548"/>
    <cellStyle name="Normal 23 2 3 21 3 3" xfId="41485"/>
    <cellStyle name="Normal 23 2 3 21 4" xfId="18971"/>
    <cellStyle name="Normal 23 2 3 21 4 2" xfId="45221"/>
    <cellStyle name="Normal 23 2 3 21 5" xfId="7847"/>
    <cellStyle name="Normal 23 2 3 21 5 2" xfId="34158"/>
    <cellStyle name="Normal 23 2 3 21 6" xfId="28957"/>
    <cellStyle name="Normal 23 2 3 22" xfId="1524"/>
    <cellStyle name="Normal 23 2 3 22 2" xfId="11746"/>
    <cellStyle name="Normal 23 2 3 22 2 2" xfId="22810"/>
    <cellStyle name="Normal 23 2 3 22 2 2 2" xfId="49059"/>
    <cellStyle name="Normal 23 2 3 22 2 3" xfId="37996"/>
    <cellStyle name="Normal 23 2 3 22 3" xfId="15349"/>
    <cellStyle name="Normal 23 2 3 22 3 2" xfId="26413"/>
    <cellStyle name="Normal 23 2 3 22 3 2 2" xfId="52662"/>
    <cellStyle name="Normal 23 2 3 22 3 3" xfId="41599"/>
    <cellStyle name="Normal 23 2 3 22 4" xfId="19085"/>
    <cellStyle name="Normal 23 2 3 22 4 2" xfId="45335"/>
    <cellStyle name="Normal 23 2 3 22 5" xfId="7962"/>
    <cellStyle name="Normal 23 2 3 22 5 2" xfId="34272"/>
    <cellStyle name="Normal 23 2 3 22 6" xfId="28958"/>
    <cellStyle name="Normal 23 2 3 23" xfId="1525"/>
    <cellStyle name="Normal 23 2 3 23 2" xfId="11860"/>
    <cellStyle name="Normal 23 2 3 23 2 2" xfId="22924"/>
    <cellStyle name="Normal 23 2 3 23 2 2 2" xfId="49173"/>
    <cellStyle name="Normal 23 2 3 23 2 3" xfId="38110"/>
    <cellStyle name="Normal 23 2 3 23 3" xfId="15463"/>
    <cellStyle name="Normal 23 2 3 23 3 2" xfId="26527"/>
    <cellStyle name="Normal 23 2 3 23 3 2 2" xfId="52776"/>
    <cellStyle name="Normal 23 2 3 23 3 3" xfId="41713"/>
    <cellStyle name="Normal 23 2 3 23 4" xfId="19199"/>
    <cellStyle name="Normal 23 2 3 23 4 2" xfId="45449"/>
    <cellStyle name="Normal 23 2 3 23 5" xfId="8077"/>
    <cellStyle name="Normal 23 2 3 23 5 2" xfId="34386"/>
    <cellStyle name="Normal 23 2 3 23 6" xfId="28959"/>
    <cellStyle name="Normal 23 2 3 24" xfId="1526"/>
    <cellStyle name="Normal 23 2 3 24 2" xfId="11974"/>
    <cellStyle name="Normal 23 2 3 24 2 2" xfId="23038"/>
    <cellStyle name="Normal 23 2 3 24 2 2 2" xfId="49287"/>
    <cellStyle name="Normal 23 2 3 24 2 3" xfId="38224"/>
    <cellStyle name="Normal 23 2 3 24 3" xfId="15577"/>
    <cellStyle name="Normal 23 2 3 24 3 2" xfId="26641"/>
    <cellStyle name="Normal 23 2 3 24 3 2 2" xfId="52890"/>
    <cellStyle name="Normal 23 2 3 24 3 3" xfId="41827"/>
    <cellStyle name="Normal 23 2 3 24 4" xfId="19313"/>
    <cellStyle name="Normal 23 2 3 24 4 2" xfId="45563"/>
    <cellStyle name="Normal 23 2 3 24 5" xfId="8192"/>
    <cellStyle name="Normal 23 2 3 24 5 2" xfId="34500"/>
    <cellStyle name="Normal 23 2 3 24 6" xfId="28960"/>
    <cellStyle name="Normal 23 2 3 25" xfId="1527"/>
    <cellStyle name="Normal 23 2 3 25 2" xfId="12088"/>
    <cellStyle name="Normal 23 2 3 25 2 2" xfId="23152"/>
    <cellStyle name="Normal 23 2 3 25 2 2 2" xfId="49401"/>
    <cellStyle name="Normal 23 2 3 25 2 3" xfId="38338"/>
    <cellStyle name="Normal 23 2 3 25 3" xfId="15691"/>
    <cellStyle name="Normal 23 2 3 25 3 2" xfId="26755"/>
    <cellStyle name="Normal 23 2 3 25 3 2 2" xfId="53004"/>
    <cellStyle name="Normal 23 2 3 25 3 3" xfId="41941"/>
    <cellStyle name="Normal 23 2 3 25 4" xfId="19427"/>
    <cellStyle name="Normal 23 2 3 25 4 2" xfId="45677"/>
    <cellStyle name="Normal 23 2 3 25 5" xfId="8307"/>
    <cellStyle name="Normal 23 2 3 25 5 2" xfId="34614"/>
    <cellStyle name="Normal 23 2 3 25 6" xfId="28961"/>
    <cellStyle name="Normal 23 2 3 26" xfId="1528"/>
    <cellStyle name="Normal 23 2 3 26 2" xfId="12205"/>
    <cellStyle name="Normal 23 2 3 26 2 2" xfId="23269"/>
    <cellStyle name="Normal 23 2 3 26 2 2 2" xfId="49518"/>
    <cellStyle name="Normal 23 2 3 26 2 3" xfId="38455"/>
    <cellStyle name="Normal 23 2 3 26 3" xfId="15808"/>
    <cellStyle name="Normal 23 2 3 26 3 2" xfId="26872"/>
    <cellStyle name="Normal 23 2 3 26 3 2 2" xfId="53121"/>
    <cellStyle name="Normal 23 2 3 26 3 3" xfId="42058"/>
    <cellStyle name="Normal 23 2 3 26 4" xfId="19544"/>
    <cellStyle name="Normal 23 2 3 26 4 2" xfId="45794"/>
    <cellStyle name="Normal 23 2 3 26 5" xfId="8425"/>
    <cellStyle name="Normal 23 2 3 26 5 2" xfId="34731"/>
    <cellStyle name="Normal 23 2 3 26 6" xfId="28962"/>
    <cellStyle name="Normal 23 2 3 27" xfId="1529"/>
    <cellStyle name="Normal 23 2 3 27 2" xfId="12324"/>
    <cellStyle name="Normal 23 2 3 27 2 2" xfId="23388"/>
    <cellStyle name="Normal 23 2 3 27 2 2 2" xfId="49637"/>
    <cellStyle name="Normal 23 2 3 27 2 3" xfId="38574"/>
    <cellStyle name="Normal 23 2 3 27 3" xfId="15927"/>
    <cellStyle name="Normal 23 2 3 27 3 2" xfId="26991"/>
    <cellStyle name="Normal 23 2 3 27 3 2 2" xfId="53240"/>
    <cellStyle name="Normal 23 2 3 27 3 3" xfId="42177"/>
    <cellStyle name="Normal 23 2 3 27 4" xfId="19663"/>
    <cellStyle name="Normal 23 2 3 27 4 2" xfId="45913"/>
    <cellStyle name="Normal 23 2 3 27 5" xfId="8545"/>
    <cellStyle name="Normal 23 2 3 27 5 2" xfId="34850"/>
    <cellStyle name="Normal 23 2 3 27 6" xfId="28963"/>
    <cellStyle name="Normal 23 2 3 28" xfId="1530"/>
    <cellStyle name="Normal 23 2 3 28 2" xfId="12455"/>
    <cellStyle name="Normal 23 2 3 28 2 2" xfId="23519"/>
    <cellStyle name="Normal 23 2 3 28 2 2 2" xfId="49768"/>
    <cellStyle name="Normal 23 2 3 28 2 3" xfId="38705"/>
    <cellStyle name="Normal 23 2 3 28 3" xfId="16058"/>
    <cellStyle name="Normal 23 2 3 28 3 2" xfId="27122"/>
    <cellStyle name="Normal 23 2 3 28 3 2 2" xfId="53371"/>
    <cellStyle name="Normal 23 2 3 28 3 3" xfId="42308"/>
    <cellStyle name="Normal 23 2 3 28 4" xfId="19794"/>
    <cellStyle name="Normal 23 2 3 28 4 2" xfId="46044"/>
    <cellStyle name="Normal 23 2 3 28 5" xfId="8677"/>
    <cellStyle name="Normal 23 2 3 28 5 2" xfId="34981"/>
    <cellStyle name="Normal 23 2 3 28 6" xfId="28964"/>
    <cellStyle name="Normal 23 2 3 29" xfId="1531"/>
    <cellStyle name="Normal 23 2 3 29 2" xfId="12570"/>
    <cellStyle name="Normal 23 2 3 29 2 2" xfId="23634"/>
    <cellStyle name="Normal 23 2 3 29 2 2 2" xfId="49883"/>
    <cellStyle name="Normal 23 2 3 29 2 3" xfId="38820"/>
    <cellStyle name="Normal 23 2 3 29 3" xfId="16173"/>
    <cellStyle name="Normal 23 2 3 29 3 2" xfId="27237"/>
    <cellStyle name="Normal 23 2 3 29 3 2 2" xfId="53486"/>
    <cellStyle name="Normal 23 2 3 29 3 3" xfId="42423"/>
    <cellStyle name="Normal 23 2 3 29 4" xfId="19909"/>
    <cellStyle name="Normal 23 2 3 29 4 2" xfId="46159"/>
    <cellStyle name="Normal 23 2 3 29 5" xfId="8793"/>
    <cellStyle name="Normal 23 2 3 29 5 2" xfId="35096"/>
    <cellStyle name="Normal 23 2 3 29 6" xfId="28965"/>
    <cellStyle name="Normal 23 2 3 3" xfId="127"/>
    <cellStyle name="Normal 23 2 3 3 2" xfId="1533"/>
    <cellStyle name="Normal 23 2 3 3 2 2" xfId="16403"/>
    <cellStyle name="Normal 23 2 3 3 2 2 2" xfId="27467"/>
    <cellStyle name="Normal 23 2 3 3 2 2 2 2" xfId="53716"/>
    <cellStyle name="Normal 23 2 3 3 2 2 3" xfId="42653"/>
    <cellStyle name="Normal 23 2 3 3 2 3" xfId="20139"/>
    <cellStyle name="Normal 23 2 3 3 2 3 2" xfId="46389"/>
    <cellStyle name="Normal 23 2 3 3 2 4" xfId="9067"/>
    <cellStyle name="Normal 23 2 3 3 2 4 2" xfId="35326"/>
    <cellStyle name="Normal 23 2 3 3 2 5" xfId="28967"/>
    <cellStyle name="Normal 23 2 3 3 3" xfId="1532"/>
    <cellStyle name="Normal 23 2 3 3 3 2" xfId="20506"/>
    <cellStyle name="Normal 23 2 3 3 3 2 2" xfId="46755"/>
    <cellStyle name="Normal 23 2 3 3 3 3" xfId="9442"/>
    <cellStyle name="Normal 23 2 3 3 3 3 2" xfId="35692"/>
    <cellStyle name="Normal 23 2 3 3 3 4" xfId="28966"/>
    <cellStyle name="Normal 23 2 3 3 4" xfId="13045"/>
    <cellStyle name="Normal 23 2 3 3 4 2" xfId="24109"/>
    <cellStyle name="Normal 23 2 3 3 4 2 2" xfId="50358"/>
    <cellStyle name="Normal 23 2 3 3 4 3" xfId="39295"/>
    <cellStyle name="Normal 23 2 3 3 5" xfId="16781"/>
    <cellStyle name="Normal 23 2 3 3 5 2" xfId="43031"/>
    <cellStyle name="Normal 23 2 3 3 6" xfId="5638"/>
    <cellStyle name="Normal 23 2 3 3 6 2" xfId="31968"/>
    <cellStyle name="Normal 23 2 3 3 7" xfId="27621"/>
    <cellStyle name="Normal 23 2 3 30" xfId="1534"/>
    <cellStyle name="Normal 23 2 3 30 2" xfId="12684"/>
    <cellStyle name="Normal 23 2 3 30 2 2" xfId="23748"/>
    <cellStyle name="Normal 23 2 3 30 2 2 2" xfId="49997"/>
    <cellStyle name="Normal 23 2 3 30 2 3" xfId="38934"/>
    <cellStyle name="Normal 23 2 3 30 3" xfId="16287"/>
    <cellStyle name="Normal 23 2 3 30 3 2" xfId="27351"/>
    <cellStyle name="Normal 23 2 3 30 3 2 2" xfId="53600"/>
    <cellStyle name="Normal 23 2 3 30 3 3" xfId="42537"/>
    <cellStyle name="Normal 23 2 3 30 4" xfId="20023"/>
    <cellStyle name="Normal 23 2 3 30 4 2" xfId="46273"/>
    <cellStyle name="Normal 23 2 3 30 5" xfId="8908"/>
    <cellStyle name="Normal 23 2 3 30 5 2" xfId="35210"/>
    <cellStyle name="Normal 23 2 3 30 6" xfId="28968"/>
    <cellStyle name="Normal 23 2 3 31" xfId="1535"/>
    <cellStyle name="Normal 23 2 3 31 2" xfId="9322"/>
    <cellStyle name="Normal 23 2 3 31 2 2" xfId="20386"/>
    <cellStyle name="Normal 23 2 3 31 2 2 2" xfId="46635"/>
    <cellStyle name="Normal 23 2 3 31 2 3" xfId="35572"/>
    <cellStyle name="Normal 23 2 3 31 3" xfId="12925"/>
    <cellStyle name="Normal 23 2 3 31 3 2" xfId="23989"/>
    <cellStyle name="Normal 23 2 3 31 3 2 2" xfId="50238"/>
    <cellStyle name="Normal 23 2 3 31 3 3" xfId="39175"/>
    <cellStyle name="Normal 23 2 3 31 4" xfId="16661"/>
    <cellStyle name="Normal 23 2 3 31 4 2" xfId="42911"/>
    <cellStyle name="Normal 23 2 3 31 5" xfId="5517"/>
    <cellStyle name="Normal 23 2 3 31 5 2" xfId="31848"/>
    <cellStyle name="Normal 23 2 3 31 6" xfId="28969"/>
    <cellStyle name="Normal 23 2 3 32" xfId="1536"/>
    <cellStyle name="Normal 23 2 3 32 2" xfId="20266"/>
    <cellStyle name="Normal 23 2 3 32 2 2" xfId="46515"/>
    <cellStyle name="Normal 23 2 3 32 3" xfId="9202"/>
    <cellStyle name="Normal 23 2 3 32 3 2" xfId="35452"/>
    <cellStyle name="Normal 23 2 3 32 4" xfId="28970"/>
    <cellStyle name="Normal 23 2 3 33" xfId="1537"/>
    <cellStyle name="Normal 23 2 3 33 2" xfId="23869"/>
    <cellStyle name="Normal 23 2 3 33 2 2" xfId="50118"/>
    <cellStyle name="Normal 23 2 3 33 3" xfId="12805"/>
    <cellStyle name="Normal 23 2 3 33 3 2" xfId="39055"/>
    <cellStyle name="Normal 23 2 3 33 4" xfId="28971"/>
    <cellStyle name="Normal 23 2 3 34" xfId="1538"/>
    <cellStyle name="Normal 23 2 3 34 2" xfId="16541"/>
    <cellStyle name="Normal 23 2 3 34 2 2" xfId="42791"/>
    <cellStyle name="Normal 23 2 3 34 3" xfId="28972"/>
    <cellStyle name="Normal 23 2 3 35" xfId="1539"/>
    <cellStyle name="Normal 23 2 3 35 2" xfId="28973"/>
    <cellStyle name="Normal 23 2 3 36" xfId="1540"/>
    <cellStyle name="Normal 23 2 3 36 2" xfId="28974"/>
    <cellStyle name="Normal 23 2 3 37" xfId="1541"/>
    <cellStyle name="Normal 23 2 3 37 2" xfId="28975"/>
    <cellStyle name="Normal 23 2 3 38" xfId="1542"/>
    <cellStyle name="Normal 23 2 3 38 2" xfId="28976"/>
    <cellStyle name="Normal 23 2 3 39" xfId="1543"/>
    <cellStyle name="Normal 23 2 3 39 2" xfId="28977"/>
    <cellStyle name="Normal 23 2 3 4" xfId="1544"/>
    <cellStyle name="Normal 23 2 3 4 2" xfId="9594"/>
    <cellStyle name="Normal 23 2 3 4 2 2" xfId="20658"/>
    <cellStyle name="Normal 23 2 3 4 2 2 2" xfId="46907"/>
    <cellStyle name="Normal 23 2 3 4 2 3" xfId="35844"/>
    <cellStyle name="Normal 23 2 3 4 3" xfId="13197"/>
    <cellStyle name="Normal 23 2 3 4 3 2" xfId="24261"/>
    <cellStyle name="Normal 23 2 3 4 3 2 2" xfId="50510"/>
    <cellStyle name="Normal 23 2 3 4 3 3" xfId="39447"/>
    <cellStyle name="Normal 23 2 3 4 4" xfId="16933"/>
    <cellStyle name="Normal 23 2 3 4 4 2" xfId="43183"/>
    <cellStyle name="Normal 23 2 3 4 5" xfId="5792"/>
    <cellStyle name="Normal 23 2 3 4 5 2" xfId="32120"/>
    <cellStyle name="Normal 23 2 3 4 6" xfId="28978"/>
    <cellStyle name="Normal 23 2 3 40" xfId="1545"/>
    <cellStyle name="Normal 23 2 3 40 2" xfId="28979"/>
    <cellStyle name="Normal 23 2 3 41" xfId="1546"/>
    <cellStyle name="Normal 23 2 3 41 2" xfId="28980"/>
    <cellStyle name="Normal 23 2 3 42" xfId="1470"/>
    <cellStyle name="Normal 23 2 3 42 2" xfId="28904"/>
    <cellStyle name="Normal 23 2 3 43" xfId="5396"/>
    <cellStyle name="Normal 23 2 3 43 2" xfId="31728"/>
    <cellStyle name="Normal 23 2 3 44" xfId="27618"/>
    <cellStyle name="Normal 23 2 3 5" xfId="1547"/>
    <cellStyle name="Normal 23 2 3 5 2" xfId="9710"/>
    <cellStyle name="Normal 23 2 3 5 2 2" xfId="20774"/>
    <cellStyle name="Normal 23 2 3 5 2 2 2" xfId="47023"/>
    <cellStyle name="Normal 23 2 3 5 2 3" xfId="35960"/>
    <cellStyle name="Normal 23 2 3 5 3" xfId="13313"/>
    <cellStyle name="Normal 23 2 3 5 3 2" xfId="24377"/>
    <cellStyle name="Normal 23 2 3 5 3 2 2" xfId="50626"/>
    <cellStyle name="Normal 23 2 3 5 3 3" xfId="39563"/>
    <cellStyle name="Normal 23 2 3 5 4" xfId="17049"/>
    <cellStyle name="Normal 23 2 3 5 4 2" xfId="43299"/>
    <cellStyle name="Normal 23 2 3 5 5" xfId="5909"/>
    <cellStyle name="Normal 23 2 3 5 5 2" xfId="32236"/>
    <cellStyle name="Normal 23 2 3 5 6" xfId="28981"/>
    <cellStyle name="Normal 23 2 3 6" xfId="1548"/>
    <cellStyle name="Normal 23 2 3 6 2" xfId="9825"/>
    <cellStyle name="Normal 23 2 3 6 2 2" xfId="20889"/>
    <cellStyle name="Normal 23 2 3 6 2 2 2" xfId="47138"/>
    <cellStyle name="Normal 23 2 3 6 2 3" xfId="36075"/>
    <cellStyle name="Normal 23 2 3 6 3" xfId="13428"/>
    <cellStyle name="Normal 23 2 3 6 3 2" xfId="24492"/>
    <cellStyle name="Normal 23 2 3 6 3 2 2" xfId="50741"/>
    <cellStyle name="Normal 23 2 3 6 3 3" xfId="39678"/>
    <cellStyle name="Normal 23 2 3 6 4" xfId="17164"/>
    <cellStyle name="Normal 23 2 3 6 4 2" xfId="43414"/>
    <cellStyle name="Normal 23 2 3 6 5" xfId="6025"/>
    <cellStyle name="Normal 23 2 3 6 5 2" xfId="32351"/>
    <cellStyle name="Normal 23 2 3 6 6" xfId="28982"/>
    <cellStyle name="Normal 23 2 3 7" xfId="1549"/>
    <cellStyle name="Normal 23 2 3 7 2" xfId="9940"/>
    <cellStyle name="Normal 23 2 3 7 2 2" xfId="21004"/>
    <cellStyle name="Normal 23 2 3 7 2 2 2" xfId="47253"/>
    <cellStyle name="Normal 23 2 3 7 2 3" xfId="36190"/>
    <cellStyle name="Normal 23 2 3 7 3" xfId="13543"/>
    <cellStyle name="Normal 23 2 3 7 3 2" xfId="24607"/>
    <cellStyle name="Normal 23 2 3 7 3 2 2" xfId="50856"/>
    <cellStyle name="Normal 23 2 3 7 3 3" xfId="39793"/>
    <cellStyle name="Normal 23 2 3 7 4" xfId="17279"/>
    <cellStyle name="Normal 23 2 3 7 4 2" xfId="43529"/>
    <cellStyle name="Normal 23 2 3 7 5" xfId="6141"/>
    <cellStyle name="Normal 23 2 3 7 5 2" xfId="32466"/>
    <cellStyle name="Normal 23 2 3 7 6" xfId="28983"/>
    <cellStyle name="Normal 23 2 3 8" xfId="1550"/>
    <cellStyle name="Normal 23 2 3 8 2" xfId="10054"/>
    <cellStyle name="Normal 23 2 3 8 2 2" xfId="21118"/>
    <cellStyle name="Normal 23 2 3 8 2 2 2" xfId="47367"/>
    <cellStyle name="Normal 23 2 3 8 2 3" xfId="36304"/>
    <cellStyle name="Normal 23 2 3 8 3" xfId="13657"/>
    <cellStyle name="Normal 23 2 3 8 3 2" xfId="24721"/>
    <cellStyle name="Normal 23 2 3 8 3 2 2" xfId="50970"/>
    <cellStyle name="Normal 23 2 3 8 3 3" xfId="39907"/>
    <cellStyle name="Normal 23 2 3 8 4" xfId="17393"/>
    <cellStyle name="Normal 23 2 3 8 4 2" xfId="43643"/>
    <cellStyle name="Normal 23 2 3 8 5" xfId="6256"/>
    <cellStyle name="Normal 23 2 3 8 5 2" xfId="32580"/>
    <cellStyle name="Normal 23 2 3 8 6" xfId="28984"/>
    <cellStyle name="Normal 23 2 3 9" xfId="1551"/>
    <cellStyle name="Normal 23 2 3 9 2" xfId="10168"/>
    <cellStyle name="Normal 23 2 3 9 2 2" xfId="21232"/>
    <cellStyle name="Normal 23 2 3 9 2 2 2" xfId="47481"/>
    <cellStyle name="Normal 23 2 3 9 2 3" xfId="36418"/>
    <cellStyle name="Normal 23 2 3 9 3" xfId="13771"/>
    <cellStyle name="Normal 23 2 3 9 3 2" xfId="24835"/>
    <cellStyle name="Normal 23 2 3 9 3 2 2" xfId="51084"/>
    <cellStyle name="Normal 23 2 3 9 3 3" xfId="40021"/>
    <cellStyle name="Normal 23 2 3 9 4" xfId="17507"/>
    <cellStyle name="Normal 23 2 3 9 4 2" xfId="43757"/>
    <cellStyle name="Normal 23 2 3 9 5" xfId="6371"/>
    <cellStyle name="Normal 23 2 3 9 5 2" xfId="32694"/>
    <cellStyle name="Normal 23 2 3 9 6" xfId="28985"/>
    <cellStyle name="Normal 23 2 30" xfId="1552"/>
    <cellStyle name="Normal 23 2 30 2" xfId="12063"/>
    <cellStyle name="Normal 23 2 30 2 2" xfId="23127"/>
    <cellStyle name="Normal 23 2 30 2 2 2" xfId="49376"/>
    <cellStyle name="Normal 23 2 30 2 3" xfId="38313"/>
    <cellStyle name="Normal 23 2 30 3" xfId="15666"/>
    <cellStyle name="Normal 23 2 30 3 2" xfId="26730"/>
    <cellStyle name="Normal 23 2 30 3 2 2" xfId="52979"/>
    <cellStyle name="Normal 23 2 30 3 3" xfId="41916"/>
    <cellStyle name="Normal 23 2 30 4" xfId="19402"/>
    <cellStyle name="Normal 23 2 30 4 2" xfId="45652"/>
    <cellStyle name="Normal 23 2 30 5" xfId="8281"/>
    <cellStyle name="Normal 23 2 30 5 2" xfId="34589"/>
    <cellStyle name="Normal 23 2 30 6" xfId="28986"/>
    <cellStyle name="Normal 23 2 31" xfId="1553"/>
    <cellStyle name="Normal 23 2 31 2" xfId="12180"/>
    <cellStyle name="Normal 23 2 31 2 2" xfId="23244"/>
    <cellStyle name="Normal 23 2 31 2 2 2" xfId="49493"/>
    <cellStyle name="Normal 23 2 31 2 3" xfId="38430"/>
    <cellStyle name="Normal 23 2 31 3" xfId="15783"/>
    <cellStyle name="Normal 23 2 31 3 2" xfId="26847"/>
    <cellStyle name="Normal 23 2 31 3 2 2" xfId="53096"/>
    <cellStyle name="Normal 23 2 31 3 3" xfId="42033"/>
    <cellStyle name="Normal 23 2 31 4" xfId="19519"/>
    <cellStyle name="Normal 23 2 31 4 2" xfId="45769"/>
    <cellStyle name="Normal 23 2 31 5" xfId="8399"/>
    <cellStyle name="Normal 23 2 31 5 2" xfId="34706"/>
    <cellStyle name="Normal 23 2 31 6" xfId="28987"/>
    <cellStyle name="Normal 23 2 32" xfId="1554"/>
    <cellStyle name="Normal 23 2 32 2" xfId="12299"/>
    <cellStyle name="Normal 23 2 32 2 2" xfId="23363"/>
    <cellStyle name="Normal 23 2 32 2 2 2" xfId="49612"/>
    <cellStyle name="Normal 23 2 32 2 3" xfId="38549"/>
    <cellStyle name="Normal 23 2 32 3" xfId="15902"/>
    <cellStyle name="Normal 23 2 32 3 2" xfId="26966"/>
    <cellStyle name="Normal 23 2 32 3 2 2" xfId="53215"/>
    <cellStyle name="Normal 23 2 32 3 3" xfId="42152"/>
    <cellStyle name="Normal 23 2 32 4" xfId="19638"/>
    <cellStyle name="Normal 23 2 32 4 2" xfId="45888"/>
    <cellStyle name="Normal 23 2 32 5" xfId="8519"/>
    <cellStyle name="Normal 23 2 32 5 2" xfId="34825"/>
    <cellStyle name="Normal 23 2 32 6" xfId="28988"/>
    <cellStyle name="Normal 23 2 33" xfId="1555"/>
    <cellStyle name="Normal 23 2 33 2" xfId="12430"/>
    <cellStyle name="Normal 23 2 33 2 2" xfId="23494"/>
    <cellStyle name="Normal 23 2 33 2 2 2" xfId="49743"/>
    <cellStyle name="Normal 23 2 33 2 3" xfId="38680"/>
    <cellStyle name="Normal 23 2 33 3" xfId="16033"/>
    <cellStyle name="Normal 23 2 33 3 2" xfId="27097"/>
    <cellStyle name="Normal 23 2 33 3 2 2" xfId="53346"/>
    <cellStyle name="Normal 23 2 33 3 3" xfId="42283"/>
    <cellStyle name="Normal 23 2 33 4" xfId="19769"/>
    <cellStyle name="Normal 23 2 33 4 2" xfId="46019"/>
    <cellStyle name="Normal 23 2 33 5" xfId="8651"/>
    <cellStyle name="Normal 23 2 33 5 2" xfId="34956"/>
    <cellStyle name="Normal 23 2 33 6" xfId="28989"/>
    <cellStyle name="Normal 23 2 34" xfId="1556"/>
    <cellStyle name="Normal 23 2 34 2" xfId="12545"/>
    <cellStyle name="Normal 23 2 34 2 2" xfId="23609"/>
    <cellStyle name="Normal 23 2 34 2 2 2" xfId="49858"/>
    <cellStyle name="Normal 23 2 34 2 3" xfId="38795"/>
    <cellStyle name="Normal 23 2 34 3" xfId="16148"/>
    <cellStyle name="Normal 23 2 34 3 2" xfId="27212"/>
    <cellStyle name="Normal 23 2 34 3 2 2" xfId="53461"/>
    <cellStyle name="Normal 23 2 34 3 3" xfId="42398"/>
    <cellStyle name="Normal 23 2 34 4" xfId="19884"/>
    <cellStyle name="Normal 23 2 34 4 2" xfId="46134"/>
    <cellStyle name="Normal 23 2 34 5" xfId="8767"/>
    <cellStyle name="Normal 23 2 34 5 2" xfId="35071"/>
    <cellStyle name="Normal 23 2 34 6" xfId="28990"/>
    <cellStyle name="Normal 23 2 35" xfId="1557"/>
    <cellStyle name="Normal 23 2 35 2" xfId="12659"/>
    <cellStyle name="Normal 23 2 35 2 2" xfId="23723"/>
    <cellStyle name="Normal 23 2 35 2 2 2" xfId="49972"/>
    <cellStyle name="Normal 23 2 35 2 3" xfId="38909"/>
    <cellStyle name="Normal 23 2 35 3" xfId="16262"/>
    <cellStyle name="Normal 23 2 35 3 2" xfId="27326"/>
    <cellStyle name="Normal 23 2 35 3 2 2" xfId="53575"/>
    <cellStyle name="Normal 23 2 35 3 3" xfId="42512"/>
    <cellStyle name="Normal 23 2 35 4" xfId="19998"/>
    <cellStyle name="Normal 23 2 35 4 2" xfId="46248"/>
    <cellStyle name="Normal 23 2 35 5" xfId="8882"/>
    <cellStyle name="Normal 23 2 35 5 2" xfId="35185"/>
    <cellStyle name="Normal 23 2 35 6" xfId="28991"/>
    <cellStyle name="Normal 23 2 36" xfId="1558"/>
    <cellStyle name="Normal 23 2 36 2" xfId="9297"/>
    <cellStyle name="Normal 23 2 36 2 2" xfId="20361"/>
    <cellStyle name="Normal 23 2 36 2 2 2" xfId="46610"/>
    <cellStyle name="Normal 23 2 36 2 3" xfId="35547"/>
    <cellStyle name="Normal 23 2 36 3" xfId="12900"/>
    <cellStyle name="Normal 23 2 36 3 2" xfId="23964"/>
    <cellStyle name="Normal 23 2 36 3 2 2" xfId="50213"/>
    <cellStyle name="Normal 23 2 36 3 3" xfId="39150"/>
    <cellStyle name="Normal 23 2 36 4" xfId="16636"/>
    <cellStyle name="Normal 23 2 36 4 2" xfId="42886"/>
    <cellStyle name="Normal 23 2 36 5" xfId="5492"/>
    <cellStyle name="Normal 23 2 36 5 2" xfId="31823"/>
    <cellStyle name="Normal 23 2 36 6" xfId="28992"/>
    <cellStyle name="Normal 23 2 37" xfId="1559"/>
    <cellStyle name="Normal 23 2 37 2" xfId="20241"/>
    <cellStyle name="Normal 23 2 37 2 2" xfId="46490"/>
    <cellStyle name="Normal 23 2 37 3" xfId="9177"/>
    <cellStyle name="Normal 23 2 37 3 2" xfId="35427"/>
    <cellStyle name="Normal 23 2 37 4" xfId="28993"/>
    <cellStyle name="Normal 23 2 38" xfId="1560"/>
    <cellStyle name="Normal 23 2 38 2" xfId="23844"/>
    <cellStyle name="Normal 23 2 38 2 2" xfId="50093"/>
    <cellStyle name="Normal 23 2 38 3" xfId="12780"/>
    <cellStyle name="Normal 23 2 38 3 2" xfId="39030"/>
    <cellStyle name="Normal 23 2 38 4" xfId="28994"/>
    <cellStyle name="Normal 23 2 39" xfId="1561"/>
    <cellStyle name="Normal 23 2 39 2" xfId="16502"/>
    <cellStyle name="Normal 23 2 39 2 2" xfId="42752"/>
    <cellStyle name="Normal 23 2 39 3" xfId="28995"/>
    <cellStyle name="Normal 23 2 4" xfId="128"/>
    <cellStyle name="Normal 23 2 4 10" xfId="1563"/>
    <cellStyle name="Normal 23 2 4 10 2" xfId="10289"/>
    <cellStyle name="Normal 23 2 4 10 2 2" xfId="21353"/>
    <cellStyle name="Normal 23 2 4 10 2 2 2" xfId="47602"/>
    <cellStyle name="Normal 23 2 4 10 2 3" xfId="36539"/>
    <cellStyle name="Normal 23 2 4 10 3" xfId="13892"/>
    <cellStyle name="Normal 23 2 4 10 3 2" xfId="24956"/>
    <cellStyle name="Normal 23 2 4 10 3 2 2" xfId="51205"/>
    <cellStyle name="Normal 23 2 4 10 3 3" xfId="40142"/>
    <cellStyle name="Normal 23 2 4 10 4" xfId="17628"/>
    <cellStyle name="Normal 23 2 4 10 4 2" xfId="43878"/>
    <cellStyle name="Normal 23 2 4 10 5" xfId="6493"/>
    <cellStyle name="Normal 23 2 4 10 5 2" xfId="32815"/>
    <cellStyle name="Normal 23 2 4 10 6" xfId="28997"/>
    <cellStyle name="Normal 23 2 4 11" xfId="1564"/>
    <cellStyle name="Normal 23 2 4 11 2" xfId="10416"/>
    <cellStyle name="Normal 23 2 4 11 2 2" xfId="21480"/>
    <cellStyle name="Normal 23 2 4 11 2 2 2" xfId="47729"/>
    <cellStyle name="Normal 23 2 4 11 2 3" xfId="36666"/>
    <cellStyle name="Normal 23 2 4 11 3" xfId="14019"/>
    <cellStyle name="Normal 23 2 4 11 3 2" xfId="25083"/>
    <cellStyle name="Normal 23 2 4 11 3 2 2" xfId="51332"/>
    <cellStyle name="Normal 23 2 4 11 3 3" xfId="40269"/>
    <cellStyle name="Normal 23 2 4 11 4" xfId="17755"/>
    <cellStyle name="Normal 23 2 4 11 4 2" xfId="44005"/>
    <cellStyle name="Normal 23 2 4 11 5" xfId="6621"/>
    <cellStyle name="Normal 23 2 4 11 5 2" xfId="32942"/>
    <cellStyle name="Normal 23 2 4 11 6" xfId="28998"/>
    <cellStyle name="Normal 23 2 4 12" xfId="1565"/>
    <cellStyle name="Normal 23 2 4 12 2" xfId="10531"/>
    <cellStyle name="Normal 23 2 4 12 2 2" xfId="21595"/>
    <cellStyle name="Normal 23 2 4 12 2 2 2" xfId="47844"/>
    <cellStyle name="Normal 23 2 4 12 2 3" xfId="36781"/>
    <cellStyle name="Normal 23 2 4 12 3" xfId="14134"/>
    <cellStyle name="Normal 23 2 4 12 3 2" xfId="25198"/>
    <cellStyle name="Normal 23 2 4 12 3 2 2" xfId="51447"/>
    <cellStyle name="Normal 23 2 4 12 3 3" xfId="40384"/>
    <cellStyle name="Normal 23 2 4 12 4" xfId="17870"/>
    <cellStyle name="Normal 23 2 4 12 4 2" xfId="44120"/>
    <cellStyle name="Normal 23 2 4 12 5" xfId="6737"/>
    <cellStyle name="Normal 23 2 4 12 5 2" xfId="33057"/>
    <cellStyle name="Normal 23 2 4 12 6" xfId="28999"/>
    <cellStyle name="Normal 23 2 4 13" xfId="1566"/>
    <cellStyle name="Normal 23 2 4 13 2" xfId="10704"/>
    <cellStyle name="Normal 23 2 4 13 2 2" xfId="21768"/>
    <cellStyle name="Normal 23 2 4 13 2 2 2" xfId="48017"/>
    <cellStyle name="Normal 23 2 4 13 2 3" xfId="36954"/>
    <cellStyle name="Normal 23 2 4 13 3" xfId="14307"/>
    <cellStyle name="Normal 23 2 4 13 3 2" xfId="25371"/>
    <cellStyle name="Normal 23 2 4 13 3 2 2" xfId="51620"/>
    <cellStyle name="Normal 23 2 4 13 3 3" xfId="40557"/>
    <cellStyle name="Normal 23 2 4 13 4" xfId="18043"/>
    <cellStyle name="Normal 23 2 4 13 4 2" xfId="44293"/>
    <cellStyle name="Normal 23 2 4 13 5" xfId="6911"/>
    <cellStyle name="Normal 23 2 4 13 5 2" xfId="33230"/>
    <cellStyle name="Normal 23 2 4 13 6" xfId="29000"/>
    <cellStyle name="Normal 23 2 4 14" xfId="1567"/>
    <cellStyle name="Normal 23 2 4 14 2" xfId="10821"/>
    <cellStyle name="Normal 23 2 4 14 2 2" xfId="21885"/>
    <cellStyle name="Normal 23 2 4 14 2 2 2" xfId="48134"/>
    <cellStyle name="Normal 23 2 4 14 2 3" xfId="37071"/>
    <cellStyle name="Normal 23 2 4 14 3" xfId="14424"/>
    <cellStyle name="Normal 23 2 4 14 3 2" xfId="25488"/>
    <cellStyle name="Normal 23 2 4 14 3 2 2" xfId="51737"/>
    <cellStyle name="Normal 23 2 4 14 3 3" xfId="40674"/>
    <cellStyle name="Normal 23 2 4 14 4" xfId="18160"/>
    <cellStyle name="Normal 23 2 4 14 4 2" xfId="44410"/>
    <cellStyle name="Normal 23 2 4 14 5" xfId="7029"/>
    <cellStyle name="Normal 23 2 4 14 5 2" xfId="33347"/>
    <cellStyle name="Normal 23 2 4 14 6" xfId="29001"/>
    <cellStyle name="Normal 23 2 4 15" xfId="1568"/>
    <cellStyle name="Normal 23 2 4 15 2" xfId="10937"/>
    <cellStyle name="Normal 23 2 4 15 2 2" xfId="22001"/>
    <cellStyle name="Normal 23 2 4 15 2 2 2" xfId="48250"/>
    <cellStyle name="Normal 23 2 4 15 2 3" xfId="37187"/>
    <cellStyle name="Normal 23 2 4 15 3" xfId="14540"/>
    <cellStyle name="Normal 23 2 4 15 3 2" xfId="25604"/>
    <cellStyle name="Normal 23 2 4 15 3 2 2" xfId="51853"/>
    <cellStyle name="Normal 23 2 4 15 3 3" xfId="40790"/>
    <cellStyle name="Normal 23 2 4 15 4" xfId="18276"/>
    <cellStyle name="Normal 23 2 4 15 4 2" xfId="44526"/>
    <cellStyle name="Normal 23 2 4 15 5" xfId="7146"/>
    <cellStyle name="Normal 23 2 4 15 5 2" xfId="33463"/>
    <cellStyle name="Normal 23 2 4 15 6" xfId="29002"/>
    <cellStyle name="Normal 23 2 4 16" xfId="1569"/>
    <cellStyle name="Normal 23 2 4 16 2" xfId="11055"/>
    <cellStyle name="Normal 23 2 4 16 2 2" xfId="22119"/>
    <cellStyle name="Normal 23 2 4 16 2 2 2" xfId="48368"/>
    <cellStyle name="Normal 23 2 4 16 2 3" xfId="37305"/>
    <cellStyle name="Normal 23 2 4 16 3" xfId="14658"/>
    <cellStyle name="Normal 23 2 4 16 3 2" xfId="25722"/>
    <cellStyle name="Normal 23 2 4 16 3 2 2" xfId="51971"/>
    <cellStyle name="Normal 23 2 4 16 3 3" xfId="40908"/>
    <cellStyle name="Normal 23 2 4 16 4" xfId="18394"/>
    <cellStyle name="Normal 23 2 4 16 4 2" xfId="44644"/>
    <cellStyle name="Normal 23 2 4 16 5" xfId="7265"/>
    <cellStyle name="Normal 23 2 4 16 5 2" xfId="33581"/>
    <cellStyle name="Normal 23 2 4 16 6" xfId="29003"/>
    <cellStyle name="Normal 23 2 4 17" xfId="1570"/>
    <cellStyle name="Normal 23 2 4 17 2" xfId="11173"/>
    <cellStyle name="Normal 23 2 4 17 2 2" xfId="22237"/>
    <cellStyle name="Normal 23 2 4 17 2 2 2" xfId="48486"/>
    <cellStyle name="Normal 23 2 4 17 2 3" xfId="37423"/>
    <cellStyle name="Normal 23 2 4 17 3" xfId="14776"/>
    <cellStyle name="Normal 23 2 4 17 3 2" xfId="25840"/>
    <cellStyle name="Normal 23 2 4 17 3 2 2" xfId="52089"/>
    <cellStyle name="Normal 23 2 4 17 3 3" xfId="41026"/>
    <cellStyle name="Normal 23 2 4 17 4" xfId="18512"/>
    <cellStyle name="Normal 23 2 4 17 4 2" xfId="44762"/>
    <cellStyle name="Normal 23 2 4 17 5" xfId="7384"/>
    <cellStyle name="Normal 23 2 4 17 5 2" xfId="33699"/>
    <cellStyle name="Normal 23 2 4 17 6" xfId="29004"/>
    <cellStyle name="Normal 23 2 4 18" xfId="1571"/>
    <cellStyle name="Normal 23 2 4 18 2" xfId="11289"/>
    <cellStyle name="Normal 23 2 4 18 2 2" xfId="22353"/>
    <cellStyle name="Normal 23 2 4 18 2 2 2" xfId="48602"/>
    <cellStyle name="Normal 23 2 4 18 2 3" xfId="37539"/>
    <cellStyle name="Normal 23 2 4 18 3" xfId="14892"/>
    <cellStyle name="Normal 23 2 4 18 3 2" xfId="25956"/>
    <cellStyle name="Normal 23 2 4 18 3 2 2" xfId="52205"/>
    <cellStyle name="Normal 23 2 4 18 3 3" xfId="41142"/>
    <cellStyle name="Normal 23 2 4 18 4" xfId="18628"/>
    <cellStyle name="Normal 23 2 4 18 4 2" xfId="44878"/>
    <cellStyle name="Normal 23 2 4 18 5" xfId="7501"/>
    <cellStyle name="Normal 23 2 4 18 5 2" xfId="33815"/>
    <cellStyle name="Normal 23 2 4 18 6" xfId="29005"/>
    <cellStyle name="Normal 23 2 4 19" xfId="1572"/>
    <cellStyle name="Normal 23 2 4 19 2" xfId="11406"/>
    <cellStyle name="Normal 23 2 4 19 2 2" xfId="22470"/>
    <cellStyle name="Normal 23 2 4 19 2 2 2" xfId="48719"/>
    <cellStyle name="Normal 23 2 4 19 2 3" xfId="37656"/>
    <cellStyle name="Normal 23 2 4 19 3" xfId="15009"/>
    <cellStyle name="Normal 23 2 4 19 3 2" xfId="26073"/>
    <cellStyle name="Normal 23 2 4 19 3 2 2" xfId="52322"/>
    <cellStyle name="Normal 23 2 4 19 3 3" xfId="41259"/>
    <cellStyle name="Normal 23 2 4 19 4" xfId="18745"/>
    <cellStyle name="Normal 23 2 4 19 4 2" xfId="44995"/>
    <cellStyle name="Normal 23 2 4 19 5" xfId="7619"/>
    <cellStyle name="Normal 23 2 4 19 5 2" xfId="33932"/>
    <cellStyle name="Normal 23 2 4 19 6" xfId="29006"/>
    <cellStyle name="Normal 23 2 4 2" xfId="129"/>
    <cellStyle name="Normal 23 2 4 2 10" xfId="1574"/>
    <cellStyle name="Normal 23 2 4 2 10 2" xfId="10454"/>
    <cellStyle name="Normal 23 2 4 2 10 2 2" xfId="21518"/>
    <cellStyle name="Normal 23 2 4 2 10 2 2 2" xfId="47767"/>
    <cellStyle name="Normal 23 2 4 2 10 2 3" xfId="36704"/>
    <cellStyle name="Normal 23 2 4 2 10 3" xfId="14057"/>
    <cellStyle name="Normal 23 2 4 2 10 3 2" xfId="25121"/>
    <cellStyle name="Normal 23 2 4 2 10 3 2 2" xfId="51370"/>
    <cellStyle name="Normal 23 2 4 2 10 3 3" xfId="40307"/>
    <cellStyle name="Normal 23 2 4 2 10 4" xfId="17793"/>
    <cellStyle name="Normal 23 2 4 2 10 4 2" xfId="44043"/>
    <cellStyle name="Normal 23 2 4 2 10 5" xfId="6659"/>
    <cellStyle name="Normal 23 2 4 2 10 5 2" xfId="32980"/>
    <cellStyle name="Normal 23 2 4 2 10 6" xfId="29008"/>
    <cellStyle name="Normal 23 2 4 2 11" xfId="1575"/>
    <cellStyle name="Normal 23 2 4 2 11 2" xfId="10569"/>
    <cellStyle name="Normal 23 2 4 2 11 2 2" xfId="21633"/>
    <cellStyle name="Normal 23 2 4 2 11 2 2 2" xfId="47882"/>
    <cellStyle name="Normal 23 2 4 2 11 2 3" xfId="36819"/>
    <cellStyle name="Normal 23 2 4 2 11 3" xfId="14172"/>
    <cellStyle name="Normal 23 2 4 2 11 3 2" xfId="25236"/>
    <cellStyle name="Normal 23 2 4 2 11 3 2 2" xfId="51485"/>
    <cellStyle name="Normal 23 2 4 2 11 3 3" xfId="40422"/>
    <cellStyle name="Normal 23 2 4 2 11 4" xfId="17908"/>
    <cellStyle name="Normal 23 2 4 2 11 4 2" xfId="44158"/>
    <cellStyle name="Normal 23 2 4 2 11 5" xfId="6775"/>
    <cellStyle name="Normal 23 2 4 2 11 5 2" xfId="33095"/>
    <cellStyle name="Normal 23 2 4 2 11 6" xfId="29009"/>
    <cellStyle name="Normal 23 2 4 2 12" xfId="1576"/>
    <cellStyle name="Normal 23 2 4 2 12 2" xfId="10742"/>
    <cellStyle name="Normal 23 2 4 2 12 2 2" xfId="21806"/>
    <cellStyle name="Normal 23 2 4 2 12 2 2 2" xfId="48055"/>
    <cellStyle name="Normal 23 2 4 2 12 2 3" xfId="36992"/>
    <cellStyle name="Normal 23 2 4 2 12 3" xfId="14345"/>
    <cellStyle name="Normal 23 2 4 2 12 3 2" xfId="25409"/>
    <cellStyle name="Normal 23 2 4 2 12 3 2 2" xfId="51658"/>
    <cellStyle name="Normal 23 2 4 2 12 3 3" xfId="40595"/>
    <cellStyle name="Normal 23 2 4 2 12 4" xfId="18081"/>
    <cellStyle name="Normal 23 2 4 2 12 4 2" xfId="44331"/>
    <cellStyle name="Normal 23 2 4 2 12 5" xfId="6949"/>
    <cellStyle name="Normal 23 2 4 2 12 5 2" xfId="33268"/>
    <cellStyle name="Normal 23 2 4 2 12 6" xfId="29010"/>
    <cellStyle name="Normal 23 2 4 2 13" xfId="1577"/>
    <cellStyle name="Normal 23 2 4 2 13 2" xfId="10859"/>
    <cellStyle name="Normal 23 2 4 2 13 2 2" xfId="21923"/>
    <cellStyle name="Normal 23 2 4 2 13 2 2 2" xfId="48172"/>
    <cellStyle name="Normal 23 2 4 2 13 2 3" xfId="37109"/>
    <cellStyle name="Normal 23 2 4 2 13 3" xfId="14462"/>
    <cellStyle name="Normal 23 2 4 2 13 3 2" xfId="25526"/>
    <cellStyle name="Normal 23 2 4 2 13 3 2 2" xfId="51775"/>
    <cellStyle name="Normal 23 2 4 2 13 3 3" xfId="40712"/>
    <cellStyle name="Normal 23 2 4 2 13 4" xfId="18198"/>
    <cellStyle name="Normal 23 2 4 2 13 4 2" xfId="44448"/>
    <cellStyle name="Normal 23 2 4 2 13 5" xfId="7067"/>
    <cellStyle name="Normal 23 2 4 2 13 5 2" xfId="33385"/>
    <cellStyle name="Normal 23 2 4 2 13 6" xfId="29011"/>
    <cellStyle name="Normal 23 2 4 2 14" xfId="1578"/>
    <cellStyle name="Normal 23 2 4 2 14 2" xfId="10975"/>
    <cellStyle name="Normal 23 2 4 2 14 2 2" xfId="22039"/>
    <cellStyle name="Normal 23 2 4 2 14 2 2 2" xfId="48288"/>
    <cellStyle name="Normal 23 2 4 2 14 2 3" xfId="37225"/>
    <cellStyle name="Normal 23 2 4 2 14 3" xfId="14578"/>
    <cellStyle name="Normal 23 2 4 2 14 3 2" xfId="25642"/>
    <cellStyle name="Normal 23 2 4 2 14 3 2 2" xfId="51891"/>
    <cellStyle name="Normal 23 2 4 2 14 3 3" xfId="40828"/>
    <cellStyle name="Normal 23 2 4 2 14 4" xfId="18314"/>
    <cellStyle name="Normal 23 2 4 2 14 4 2" xfId="44564"/>
    <cellStyle name="Normal 23 2 4 2 14 5" xfId="7184"/>
    <cellStyle name="Normal 23 2 4 2 14 5 2" xfId="33501"/>
    <cellStyle name="Normal 23 2 4 2 14 6" xfId="29012"/>
    <cellStyle name="Normal 23 2 4 2 15" xfId="1579"/>
    <cellStyle name="Normal 23 2 4 2 15 2" xfId="11093"/>
    <cellStyle name="Normal 23 2 4 2 15 2 2" xfId="22157"/>
    <cellStyle name="Normal 23 2 4 2 15 2 2 2" xfId="48406"/>
    <cellStyle name="Normal 23 2 4 2 15 2 3" xfId="37343"/>
    <cellStyle name="Normal 23 2 4 2 15 3" xfId="14696"/>
    <cellStyle name="Normal 23 2 4 2 15 3 2" xfId="25760"/>
    <cellStyle name="Normal 23 2 4 2 15 3 2 2" xfId="52009"/>
    <cellStyle name="Normal 23 2 4 2 15 3 3" xfId="40946"/>
    <cellStyle name="Normal 23 2 4 2 15 4" xfId="18432"/>
    <cellStyle name="Normal 23 2 4 2 15 4 2" xfId="44682"/>
    <cellStyle name="Normal 23 2 4 2 15 5" xfId="7303"/>
    <cellStyle name="Normal 23 2 4 2 15 5 2" xfId="33619"/>
    <cellStyle name="Normal 23 2 4 2 15 6" xfId="29013"/>
    <cellStyle name="Normal 23 2 4 2 16" xfId="1580"/>
    <cellStyle name="Normal 23 2 4 2 16 2" xfId="11211"/>
    <cellStyle name="Normal 23 2 4 2 16 2 2" xfId="22275"/>
    <cellStyle name="Normal 23 2 4 2 16 2 2 2" xfId="48524"/>
    <cellStyle name="Normal 23 2 4 2 16 2 3" xfId="37461"/>
    <cellStyle name="Normal 23 2 4 2 16 3" xfId="14814"/>
    <cellStyle name="Normal 23 2 4 2 16 3 2" xfId="25878"/>
    <cellStyle name="Normal 23 2 4 2 16 3 2 2" xfId="52127"/>
    <cellStyle name="Normal 23 2 4 2 16 3 3" xfId="41064"/>
    <cellStyle name="Normal 23 2 4 2 16 4" xfId="18550"/>
    <cellStyle name="Normal 23 2 4 2 16 4 2" xfId="44800"/>
    <cellStyle name="Normal 23 2 4 2 16 5" xfId="7422"/>
    <cellStyle name="Normal 23 2 4 2 16 5 2" xfId="33737"/>
    <cellStyle name="Normal 23 2 4 2 16 6" xfId="29014"/>
    <cellStyle name="Normal 23 2 4 2 17" xfId="1581"/>
    <cellStyle name="Normal 23 2 4 2 17 2" xfId="11327"/>
    <cellStyle name="Normal 23 2 4 2 17 2 2" xfId="22391"/>
    <cellStyle name="Normal 23 2 4 2 17 2 2 2" xfId="48640"/>
    <cellStyle name="Normal 23 2 4 2 17 2 3" xfId="37577"/>
    <cellStyle name="Normal 23 2 4 2 17 3" xfId="14930"/>
    <cellStyle name="Normal 23 2 4 2 17 3 2" xfId="25994"/>
    <cellStyle name="Normal 23 2 4 2 17 3 2 2" xfId="52243"/>
    <cellStyle name="Normal 23 2 4 2 17 3 3" xfId="41180"/>
    <cellStyle name="Normal 23 2 4 2 17 4" xfId="18666"/>
    <cellStyle name="Normal 23 2 4 2 17 4 2" xfId="44916"/>
    <cellStyle name="Normal 23 2 4 2 17 5" xfId="7539"/>
    <cellStyle name="Normal 23 2 4 2 17 5 2" xfId="33853"/>
    <cellStyle name="Normal 23 2 4 2 17 6" xfId="29015"/>
    <cellStyle name="Normal 23 2 4 2 18" xfId="1582"/>
    <cellStyle name="Normal 23 2 4 2 18 2" xfId="11444"/>
    <cellStyle name="Normal 23 2 4 2 18 2 2" xfId="22508"/>
    <cellStyle name="Normal 23 2 4 2 18 2 2 2" xfId="48757"/>
    <cellStyle name="Normal 23 2 4 2 18 2 3" xfId="37694"/>
    <cellStyle name="Normal 23 2 4 2 18 3" xfId="15047"/>
    <cellStyle name="Normal 23 2 4 2 18 3 2" xfId="26111"/>
    <cellStyle name="Normal 23 2 4 2 18 3 2 2" xfId="52360"/>
    <cellStyle name="Normal 23 2 4 2 18 3 3" xfId="41297"/>
    <cellStyle name="Normal 23 2 4 2 18 4" xfId="18783"/>
    <cellStyle name="Normal 23 2 4 2 18 4 2" xfId="45033"/>
    <cellStyle name="Normal 23 2 4 2 18 5" xfId="7657"/>
    <cellStyle name="Normal 23 2 4 2 18 5 2" xfId="33970"/>
    <cellStyle name="Normal 23 2 4 2 18 6" xfId="29016"/>
    <cellStyle name="Normal 23 2 4 2 19" xfId="1583"/>
    <cellStyle name="Normal 23 2 4 2 19 2" xfId="11563"/>
    <cellStyle name="Normal 23 2 4 2 19 2 2" xfId="22627"/>
    <cellStyle name="Normal 23 2 4 2 19 2 2 2" xfId="48876"/>
    <cellStyle name="Normal 23 2 4 2 19 2 3" xfId="37813"/>
    <cellStyle name="Normal 23 2 4 2 19 3" xfId="15166"/>
    <cellStyle name="Normal 23 2 4 2 19 3 2" xfId="26230"/>
    <cellStyle name="Normal 23 2 4 2 19 3 2 2" xfId="52479"/>
    <cellStyle name="Normal 23 2 4 2 19 3 3" xfId="41416"/>
    <cellStyle name="Normal 23 2 4 2 19 4" xfId="18902"/>
    <cellStyle name="Normal 23 2 4 2 19 4 2" xfId="45152"/>
    <cellStyle name="Normal 23 2 4 2 19 5" xfId="7777"/>
    <cellStyle name="Normal 23 2 4 2 19 5 2" xfId="34089"/>
    <cellStyle name="Normal 23 2 4 2 19 6" xfId="29017"/>
    <cellStyle name="Normal 23 2 4 2 2" xfId="130"/>
    <cellStyle name="Normal 23 2 4 2 2 2" xfId="1585"/>
    <cellStyle name="Normal 23 2 4 2 2 2 2" xfId="16404"/>
    <cellStyle name="Normal 23 2 4 2 2 2 2 2" xfId="27468"/>
    <cellStyle name="Normal 23 2 4 2 2 2 2 2 2" xfId="53717"/>
    <cellStyle name="Normal 23 2 4 2 2 2 2 3" xfId="42654"/>
    <cellStyle name="Normal 23 2 4 2 2 2 3" xfId="20140"/>
    <cellStyle name="Normal 23 2 4 2 2 2 3 2" xfId="46390"/>
    <cellStyle name="Normal 23 2 4 2 2 2 4" xfId="9068"/>
    <cellStyle name="Normal 23 2 4 2 2 2 4 2" xfId="35327"/>
    <cellStyle name="Normal 23 2 4 2 2 2 5" xfId="29019"/>
    <cellStyle name="Normal 23 2 4 2 2 3" xfId="1584"/>
    <cellStyle name="Normal 23 2 4 2 2 3 2" xfId="20573"/>
    <cellStyle name="Normal 23 2 4 2 2 3 2 2" xfId="46822"/>
    <cellStyle name="Normal 23 2 4 2 2 3 3" xfId="9509"/>
    <cellStyle name="Normal 23 2 4 2 2 3 3 2" xfId="35759"/>
    <cellStyle name="Normal 23 2 4 2 2 3 4" xfId="29018"/>
    <cellStyle name="Normal 23 2 4 2 2 4" xfId="13112"/>
    <cellStyle name="Normal 23 2 4 2 2 4 2" xfId="24176"/>
    <cellStyle name="Normal 23 2 4 2 2 4 2 2" xfId="50425"/>
    <cellStyle name="Normal 23 2 4 2 2 4 3" xfId="39362"/>
    <cellStyle name="Normal 23 2 4 2 2 5" xfId="16848"/>
    <cellStyle name="Normal 23 2 4 2 2 5 2" xfId="43098"/>
    <cellStyle name="Normal 23 2 4 2 2 6" xfId="5706"/>
    <cellStyle name="Normal 23 2 4 2 2 6 2" xfId="32035"/>
    <cellStyle name="Normal 23 2 4 2 2 7" xfId="27624"/>
    <cellStyle name="Normal 23 2 4 2 20" xfId="1586"/>
    <cellStyle name="Normal 23 2 4 2 20 2" xfId="11677"/>
    <cellStyle name="Normal 23 2 4 2 20 2 2" xfId="22741"/>
    <cellStyle name="Normal 23 2 4 2 20 2 2 2" xfId="48990"/>
    <cellStyle name="Normal 23 2 4 2 20 2 3" xfId="37927"/>
    <cellStyle name="Normal 23 2 4 2 20 3" xfId="15280"/>
    <cellStyle name="Normal 23 2 4 2 20 3 2" xfId="26344"/>
    <cellStyle name="Normal 23 2 4 2 20 3 2 2" xfId="52593"/>
    <cellStyle name="Normal 23 2 4 2 20 3 3" xfId="41530"/>
    <cellStyle name="Normal 23 2 4 2 20 4" xfId="19016"/>
    <cellStyle name="Normal 23 2 4 2 20 4 2" xfId="45266"/>
    <cellStyle name="Normal 23 2 4 2 20 5" xfId="7892"/>
    <cellStyle name="Normal 23 2 4 2 20 5 2" xfId="34203"/>
    <cellStyle name="Normal 23 2 4 2 20 6" xfId="29020"/>
    <cellStyle name="Normal 23 2 4 2 21" xfId="1587"/>
    <cellStyle name="Normal 23 2 4 2 21 2" xfId="11791"/>
    <cellStyle name="Normal 23 2 4 2 21 2 2" xfId="22855"/>
    <cellStyle name="Normal 23 2 4 2 21 2 2 2" xfId="49104"/>
    <cellStyle name="Normal 23 2 4 2 21 2 3" xfId="38041"/>
    <cellStyle name="Normal 23 2 4 2 21 3" xfId="15394"/>
    <cellStyle name="Normal 23 2 4 2 21 3 2" xfId="26458"/>
    <cellStyle name="Normal 23 2 4 2 21 3 2 2" xfId="52707"/>
    <cellStyle name="Normal 23 2 4 2 21 3 3" xfId="41644"/>
    <cellStyle name="Normal 23 2 4 2 21 4" xfId="19130"/>
    <cellStyle name="Normal 23 2 4 2 21 4 2" xfId="45380"/>
    <cellStyle name="Normal 23 2 4 2 21 5" xfId="8007"/>
    <cellStyle name="Normal 23 2 4 2 21 5 2" xfId="34317"/>
    <cellStyle name="Normal 23 2 4 2 21 6" xfId="29021"/>
    <cellStyle name="Normal 23 2 4 2 22" xfId="1588"/>
    <cellStyle name="Normal 23 2 4 2 22 2" xfId="11905"/>
    <cellStyle name="Normal 23 2 4 2 22 2 2" xfId="22969"/>
    <cellStyle name="Normal 23 2 4 2 22 2 2 2" xfId="49218"/>
    <cellStyle name="Normal 23 2 4 2 22 2 3" xfId="38155"/>
    <cellStyle name="Normal 23 2 4 2 22 3" xfId="15508"/>
    <cellStyle name="Normal 23 2 4 2 22 3 2" xfId="26572"/>
    <cellStyle name="Normal 23 2 4 2 22 3 2 2" xfId="52821"/>
    <cellStyle name="Normal 23 2 4 2 22 3 3" xfId="41758"/>
    <cellStyle name="Normal 23 2 4 2 22 4" xfId="19244"/>
    <cellStyle name="Normal 23 2 4 2 22 4 2" xfId="45494"/>
    <cellStyle name="Normal 23 2 4 2 22 5" xfId="8122"/>
    <cellStyle name="Normal 23 2 4 2 22 5 2" xfId="34431"/>
    <cellStyle name="Normal 23 2 4 2 22 6" xfId="29022"/>
    <cellStyle name="Normal 23 2 4 2 23" xfId="1589"/>
    <cellStyle name="Normal 23 2 4 2 23 2" xfId="12019"/>
    <cellStyle name="Normal 23 2 4 2 23 2 2" xfId="23083"/>
    <cellStyle name="Normal 23 2 4 2 23 2 2 2" xfId="49332"/>
    <cellStyle name="Normal 23 2 4 2 23 2 3" xfId="38269"/>
    <cellStyle name="Normal 23 2 4 2 23 3" xfId="15622"/>
    <cellStyle name="Normal 23 2 4 2 23 3 2" xfId="26686"/>
    <cellStyle name="Normal 23 2 4 2 23 3 2 2" xfId="52935"/>
    <cellStyle name="Normal 23 2 4 2 23 3 3" xfId="41872"/>
    <cellStyle name="Normal 23 2 4 2 23 4" xfId="19358"/>
    <cellStyle name="Normal 23 2 4 2 23 4 2" xfId="45608"/>
    <cellStyle name="Normal 23 2 4 2 23 5" xfId="8237"/>
    <cellStyle name="Normal 23 2 4 2 23 5 2" xfId="34545"/>
    <cellStyle name="Normal 23 2 4 2 23 6" xfId="29023"/>
    <cellStyle name="Normal 23 2 4 2 24" xfId="1590"/>
    <cellStyle name="Normal 23 2 4 2 24 2" xfId="12133"/>
    <cellStyle name="Normal 23 2 4 2 24 2 2" xfId="23197"/>
    <cellStyle name="Normal 23 2 4 2 24 2 2 2" xfId="49446"/>
    <cellStyle name="Normal 23 2 4 2 24 2 3" xfId="38383"/>
    <cellStyle name="Normal 23 2 4 2 24 3" xfId="15736"/>
    <cellStyle name="Normal 23 2 4 2 24 3 2" xfId="26800"/>
    <cellStyle name="Normal 23 2 4 2 24 3 2 2" xfId="53049"/>
    <cellStyle name="Normal 23 2 4 2 24 3 3" xfId="41986"/>
    <cellStyle name="Normal 23 2 4 2 24 4" xfId="19472"/>
    <cellStyle name="Normal 23 2 4 2 24 4 2" xfId="45722"/>
    <cellStyle name="Normal 23 2 4 2 24 5" xfId="8352"/>
    <cellStyle name="Normal 23 2 4 2 24 5 2" xfId="34659"/>
    <cellStyle name="Normal 23 2 4 2 24 6" xfId="29024"/>
    <cellStyle name="Normal 23 2 4 2 25" xfId="1591"/>
    <cellStyle name="Normal 23 2 4 2 25 2" xfId="12250"/>
    <cellStyle name="Normal 23 2 4 2 25 2 2" xfId="23314"/>
    <cellStyle name="Normal 23 2 4 2 25 2 2 2" xfId="49563"/>
    <cellStyle name="Normal 23 2 4 2 25 2 3" xfId="38500"/>
    <cellStyle name="Normal 23 2 4 2 25 3" xfId="15853"/>
    <cellStyle name="Normal 23 2 4 2 25 3 2" xfId="26917"/>
    <cellStyle name="Normal 23 2 4 2 25 3 2 2" xfId="53166"/>
    <cellStyle name="Normal 23 2 4 2 25 3 3" xfId="42103"/>
    <cellStyle name="Normal 23 2 4 2 25 4" xfId="19589"/>
    <cellStyle name="Normal 23 2 4 2 25 4 2" xfId="45839"/>
    <cellStyle name="Normal 23 2 4 2 25 5" xfId="8470"/>
    <cellStyle name="Normal 23 2 4 2 25 5 2" xfId="34776"/>
    <cellStyle name="Normal 23 2 4 2 25 6" xfId="29025"/>
    <cellStyle name="Normal 23 2 4 2 26" xfId="1592"/>
    <cellStyle name="Normal 23 2 4 2 26 2" xfId="12369"/>
    <cellStyle name="Normal 23 2 4 2 26 2 2" xfId="23433"/>
    <cellStyle name="Normal 23 2 4 2 26 2 2 2" xfId="49682"/>
    <cellStyle name="Normal 23 2 4 2 26 2 3" xfId="38619"/>
    <cellStyle name="Normal 23 2 4 2 26 3" xfId="15972"/>
    <cellStyle name="Normal 23 2 4 2 26 3 2" xfId="27036"/>
    <cellStyle name="Normal 23 2 4 2 26 3 2 2" xfId="53285"/>
    <cellStyle name="Normal 23 2 4 2 26 3 3" xfId="42222"/>
    <cellStyle name="Normal 23 2 4 2 26 4" xfId="19708"/>
    <cellStyle name="Normal 23 2 4 2 26 4 2" xfId="45958"/>
    <cellStyle name="Normal 23 2 4 2 26 5" xfId="8590"/>
    <cellStyle name="Normal 23 2 4 2 26 5 2" xfId="34895"/>
    <cellStyle name="Normal 23 2 4 2 26 6" xfId="29026"/>
    <cellStyle name="Normal 23 2 4 2 27" xfId="1593"/>
    <cellStyle name="Normal 23 2 4 2 27 2" xfId="12500"/>
    <cellStyle name="Normal 23 2 4 2 27 2 2" xfId="23564"/>
    <cellStyle name="Normal 23 2 4 2 27 2 2 2" xfId="49813"/>
    <cellStyle name="Normal 23 2 4 2 27 2 3" xfId="38750"/>
    <cellStyle name="Normal 23 2 4 2 27 3" xfId="16103"/>
    <cellStyle name="Normal 23 2 4 2 27 3 2" xfId="27167"/>
    <cellStyle name="Normal 23 2 4 2 27 3 2 2" xfId="53416"/>
    <cellStyle name="Normal 23 2 4 2 27 3 3" xfId="42353"/>
    <cellStyle name="Normal 23 2 4 2 27 4" xfId="19839"/>
    <cellStyle name="Normal 23 2 4 2 27 4 2" xfId="46089"/>
    <cellStyle name="Normal 23 2 4 2 27 5" xfId="8722"/>
    <cellStyle name="Normal 23 2 4 2 27 5 2" xfId="35026"/>
    <cellStyle name="Normal 23 2 4 2 27 6" xfId="29027"/>
    <cellStyle name="Normal 23 2 4 2 28" xfId="1594"/>
    <cellStyle name="Normal 23 2 4 2 28 2" xfId="12615"/>
    <cellStyle name="Normal 23 2 4 2 28 2 2" xfId="23679"/>
    <cellStyle name="Normal 23 2 4 2 28 2 2 2" xfId="49928"/>
    <cellStyle name="Normal 23 2 4 2 28 2 3" xfId="38865"/>
    <cellStyle name="Normal 23 2 4 2 28 3" xfId="16218"/>
    <cellStyle name="Normal 23 2 4 2 28 3 2" xfId="27282"/>
    <cellStyle name="Normal 23 2 4 2 28 3 2 2" xfId="53531"/>
    <cellStyle name="Normal 23 2 4 2 28 3 3" xfId="42468"/>
    <cellStyle name="Normal 23 2 4 2 28 4" xfId="19954"/>
    <cellStyle name="Normal 23 2 4 2 28 4 2" xfId="46204"/>
    <cellStyle name="Normal 23 2 4 2 28 5" xfId="8838"/>
    <cellStyle name="Normal 23 2 4 2 28 5 2" xfId="35141"/>
    <cellStyle name="Normal 23 2 4 2 28 6" xfId="29028"/>
    <cellStyle name="Normal 23 2 4 2 29" xfId="1595"/>
    <cellStyle name="Normal 23 2 4 2 29 2" xfId="12729"/>
    <cellStyle name="Normal 23 2 4 2 29 2 2" xfId="23793"/>
    <cellStyle name="Normal 23 2 4 2 29 2 2 2" xfId="50042"/>
    <cellStyle name="Normal 23 2 4 2 29 2 3" xfId="38979"/>
    <cellStyle name="Normal 23 2 4 2 29 3" xfId="16332"/>
    <cellStyle name="Normal 23 2 4 2 29 3 2" xfId="27396"/>
    <cellStyle name="Normal 23 2 4 2 29 3 2 2" xfId="53645"/>
    <cellStyle name="Normal 23 2 4 2 29 3 3" xfId="42582"/>
    <cellStyle name="Normal 23 2 4 2 29 4" xfId="20068"/>
    <cellStyle name="Normal 23 2 4 2 29 4 2" xfId="46318"/>
    <cellStyle name="Normal 23 2 4 2 29 5" xfId="8953"/>
    <cellStyle name="Normal 23 2 4 2 29 5 2" xfId="35255"/>
    <cellStyle name="Normal 23 2 4 2 29 6" xfId="29029"/>
    <cellStyle name="Normal 23 2 4 2 3" xfId="1596"/>
    <cellStyle name="Normal 23 2 4 2 3 2" xfId="9639"/>
    <cellStyle name="Normal 23 2 4 2 3 2 2" xfId="20703"/>
    <cellStyle name="Normal 23 2 4 2 3 2 2 2" xfId="46952"/>
    <cellStyle name="Normal 23 2 4 2 3 2 3" xfId="35889"/>
    <cellStyle name="Normal 23 2 4 2 3 3" xfId="13242"/>
    <cellStyle name="Normal 23 2 4 2 3 3 2" xfId="24306"/>
    <cellStyle name="Normal 23 2 4 2 3 3 2 2" xfId="50555"/>
    <cellStyle name="Normal 23 2 4 2 3 3 3" xfId="39492"/>
    <cellStyle name="Normal 23 2 4 2 3 4" xfId="16978"/>
    <cellStyle name="Normal 23 2 4 2 3 4 2" xfId="43228"/>
    <cellStyle name="Normal 23 2 4 2 3 5" xfId="5837"/>
    <cellStyle name="Normal 23 2 4 2 3 5 2" xfId="32165"/>
    <cellStyle name="Normal 23 2 4 2 3 6" xfId="29030"/>
    <cellStyle name="Normal 23 2 4 2 30" xfId="1597"/>
    <cellStyle name="Normal 23 2 4 2 30 2" xfId="9367"/>
    <cellStyle name="Normal 23 2 4 2 30 2 2" xfId="20431"/>
    <cellStyle name="Normal 23 2 4 2 30 2 2 2" xfId="46680"/>
    <cellStyle name="Normal 23 2 4 2 30 2 3" xfId="35617"/>
    <cellStyle name="Normal 23 2 4 2 30 3" xfId="12970"/>
    <cellStyle name="Normal 23 2 4 2 30 3 2" xfId="24034"/>
    <cellStyle name="Normal 23 2 4 2 30 3 2 2" xfId="50283"/>
    <cellStyle name="Normal 23 2 4 2 30 3 3" xfId="39220"/>
    <cellStyle name="Normal 23 2 4 2 30 4" xfId="16706"/>
    <cellStyle name="Normal 23 2 4 2 30 4 2" xfId="42956"/>
    <cellStyle name="Normal 23 2 4 2 30 5" xfId="5562"/>
    <cellStyle name="Normal 23 2 4 2 30 5 2" xfId="31893"/>
    <cellStyle name="Normal 23 2 4 2 30 6" xfId="29031"/>
    <cellStyle name="Normal 23 2 4 2 31" xfId="1598"/>
    <cellStyle name="Normal 23 2 4 2 31 2" xfId="20311"/>
    <cellStyle name="Normal 23 2 4 2 31 2 2" xfId="46560"/>
    <cellStyle name="Normal 23 2 4 2 31 3" xfId="9247"/>
    <cellStyle name="Normal 23 2 4 2 31 3 2" xfId="35497"/>
    <cellStyle name="Normal 23 2 4 2 31 4" xfId="29032"/>
    <cellStyle name="Normal 23 2 4 2 32" xfId="1599"/>
    <cellStyle name="Normal 23 2 4 2 32 2" xfId="23914"/>
    <cellStyle name="Normal 23 2 4 2 32 2 2" xfId="50163"/>
    <cellStyle name="Normal 23 2 4 2 32 3" xfId="12850"/>
    <cellStyle name="Normal 23 2 4 2 32 3 2" xfId="39100"/>
    <cellStyle name="Normal 23 2 4 2 32 4" xfId="29033"/>
    <cellStyle name="Normal 23 2 4 2 33" xfId="1600"/>
    <cellStyle name="Normal 23 2 4 2 33 2" xfId="16586"/>
    <cellStyle name="Normal 23 2 4 2 33 2 2" xfId="42836"/>
    <cellStyle name="Normal 23 2 4 2 33 3" xfId="29034"/>
    <cellStyle name="Normal 23 2 4 2 34" xfId="1601"/>
    <cellStyle name="Normal 23 2 4 2 34 2" xfId="29035"/>
    <cellStyle name="Normal 23 2 4 2 35" xfId="1602"/>
    <cellStyle name="Normal 23 2 4 2 35 2" xfId="29036"/>
    <cellStyle name="Normal 23 2 4 2 36" xfId="1603"/>
    <cellStyle name="Normal 23 2 4 2 36 2" xfId="29037"/>
    <cellStyle name="Normal 23 2 4 2 37" xfId="1604"/>
    <cellStyle name="Normal 23 2 4 2 37 2" xfId="29038"/>
    <cellStyle name="Normal 23 2 4 2 38" xfId="1605"/>
    <cellStyle name="Normal 23 2 4 2 38 2" xfId="29039"/>
    <cellStyle name="Normal 23 2 4 2 39" xfId="1606"/>
    <cellStyle name="Normal 23 2 4 2 39 2" xfId="29040"/>
    <cellStyle name="Normal 23 2 4 2 4" xfId="1607"/>
    <cellStyle name="Normal 23 2 4 2 4 2" xfId="9755"/>
    <cellStyle name="Normal 23 2 4 2 4 2 2" xfId="20819"/>
    <cellStyle name="Normal 23 2 4 2 4 2 2 2" xfId="47068"/>
    <cellStyle name="Normal 23 2 4 2 4 2 3" xfId="36005"/>
    <cellStyle name="Normal 23 2 4 2 4 3" xfId="13358"/>
    <cellStyle name="Normal 23 2 4 2 4 3 2" xfId="24422"/>
    <cellStyle name="Normal 23 2 4 2 4 3 2 2" xfId="50671"/>
    <cellStyle name="Normal 23 2 4 2 4 3 3" xfId="39608"/>
    <cellStyle name="Normal 23 2 4 2 4 4" xfId="17094"/>
    <cellStyle name="Normal 23 2 4 2 4 4 2" xfId="43344"/>
    <cellStyle name="Normal 23 2 4 2 4 5" xfId="5954"/>
    <cellStyle name="Normal 23 2 4 2 4 5 2" xfId="32281"/>
    <cellStyle name="Normal 23 2 4 2 4 6" xfId="29041"/>
    <cellStyle name="Normal 23 2 4 2 40" xfId="1608"/>
    <cellStyle name="Normal 23 2 4 2 40 2" xfId="29042"/>
    <cellStyle name="Normal 23 2 4 2 41" xfId="1573"/>
    <cellStyle name="Normal 23 2 4 2 41 2" xfId="29007"/>
    <cellStyle name="Normal 23 2 4 2 42" xfId="5441"/>
    <cellStyle name="Normal 23 2 4 2 42 2" xfId="31773"/>
    <cellStyle name="Normal 23 2 4 2 43" xfId="27623"/>
    <cellStyle name="Normal 23 2 4 2 5" xfId="1609"/>
    <cellStyle name="Normal 23 2 4 2 5 2" xfId="9870"/>
    <cellStyle name="Normal 23 2 4 2 5 2 2" xfId="20934"/>
    <cellStyle name="Normal 23 2 4 2 5 2 2 2" xfId="47183"/>
    <cellStyle name="Normal 23 2 4 2 5 2 3" xfId="36120"/>
    <cellStyle name="Normal 23 2 4 2 5 3" xfId="13473"/>
    <cellStyle name="Normal 23 2 4 2 5 3 2" xfId="24537"/>
    <cellStyle name="Normal 23 2 4 2 5 3 2 2" xfId="50786"/>
    <cellStyle name="Normal 23 2 4 2 5 3 3" xfId="39723"/>
    <cellStyle name="Normal 23 2 4 2 5 4" xfId="17209"/>
    <cellStyle name="Normal 23 2 4 2 5 4 2" xfId="43459"/>
    <cellStyle name="Normal 23 2 4 2 5 5" xfId="6070"/>
    <cellStyle name="Normal 23 2 4 2 5 5 2" xfId="32396"/>
    <cellStyle name="Normal 23 2 4 2 5 6" xfId="29043"/>
    <cellStyle name="Normal 23 2 4 2 6" xfId="1610"/>
    <cellStyle name="Normal 23 2 4 2 6 2" xfId="9985"/>
    <cellStyle name="Normal 23 2 4 2 6 2 2" xfId="21049"/>
    <cellStyle name="Normal 23 2 4 2 6 2 2 2" xfId="47298"/>
    <cellStyle name="Normal 23 2 4 2 6 2 3" xfId="36235"/>
    <cellStyle name="Normal 23 2 4 2 6 3" xfId="13588"/>
    <cellStyle name="Normal 23 2 4 2 6 3 2" xfId="24652"/>
    <cellStyle name="Normal 23 2 4 2 6 3 2 2" xfId="50901"/>
    <cellStyle name="Normal 23 2 4 2 6 3 3" xfId="39838"/>
    <cellStyle name="Normal 23 2 4 2 6 4" xfId="17324"/>
    <cellStyle name="Normal 23 2 4 2 6 4 2" xfId="43574"/>
    <cellStyle name="Normal 23 2 4 2 6 5" xfId="6186"/>
    <cellStyle name="Normal 23 2 4 2 6 5 2" xfId="32511"/>
    <cellStyle name="Normal 23 2 4 2 6 6" xfId="29044"/>
    <cellStyle name="Normal 23 2 4 2 7" xfId="1611"/>
    <cellStyle name="Normal 23 2 4 2 7 2" xfId="10099"/>
    <cellStyle name="Normal 23 2 4 2 7 2 2" xfId="21163"/>
    <cellStyle name="Normal 23 2 4 2 7 2 2 2" xfId="47412"/>
    <cellStyle name="Normal 23 2 4 2 7 2 3" xfId="36349"/>
    <cellStyle name="Normal 23 2 4 2 7 3" xfId="13702"/>
    <cellStyle name="Normal 23 2 4 2 7 3 2" xfId="24766"/>
    <cellStyle name="Normal 23 2 4 2 7 3 2 2" xfId="51015"/>
    <cellStyle name="Normal 23 2 4 2 7 3 3" xfId="39952"/>
    <cellStyle name="Normal 23 2 4 2 7 4" xfId="17438"/>
    <cellStyle name="Normal 23 2 4 2 7 4 2" xfId="43688"/>
    <cellStyle name="Normal 23 2 4 2 7 5" xfId="6301"/>
    <cellStyle name="Normal 23 2 4 2 7 5 2" xfId="32625"/>
    <cellStyle name="Normal 23 2 4 2 7 6" xfId="29045"/>
    <cellStyle name="Normal 23 2 4 2 8" xfId="1612"/>
    <cellStyle name="Normal 23 2 4 2 8 2" xfId="10213"/>
    <cellStyle name="Normal 23 2 4 2 8 2 2" xfId="21277"/>
    <cellStyle name="Normal 23 2 4 2 8 2 2 2" xfId="47526"/>
    <cellStyle name="Normal 23 2 4 2 8 2 3" xfId="36463"/>
    <cellStyle name="Normal 23 2 4 2 8 3" xfId="13816"/>
    <cellStyle name="Normal 23 2 4 2 8 3 2" xfId="24880"/>
    <cellStyle name="Normal 23 2 4 2 8 3 2 2" xfId="51129"/>
    <cellStyle name="Normal 23 2 4 2 8 3 3" xfId="40066"/>
    <cellStyle name="Normal 23 2 4 2 8 4" xfId="17552"/>
    <cellStyle name="Normal 23 2 4 2 8 4 2" xfId="43802"/>
    <cellStyle name="Normal 23 2 4 2 8 5" xfId="6416"/>
    <cellStyle name="Normal 23 2 4 2 8 5 2" xfId="32739"/>
    <cellStyle name="Normal 23 2 4 2 8 6" xfId="29046"/>
    <cellStyle name="Normal 23 2 4 2 9" xfId="1613"/>
    <cellStyle name="Normal 23 2 4 2 9 2" xfId="10327"/>
    <cellStyle name="Normal 23 2 4 2 9 2 2" xfId="21391"/>
    <cellStyle name="Normal 23 2 4 2 9 2 2 2" xfId="47640"/>
    <cellStyle name="Normal 23 2 4 2 9 2 3" xfId="36577"/>
    <cellStyle name="Normal 23 2 4 2 9 3" xfId="13930"/>
    <cellStyle name="Normal 23 2 4 2 9 3 2" xfId="24994"/>
    <cellStyle name="Normal 23 2 4 2 9 3 2 2" xfId="51243"/>
    <cellStyle name="Normal 23 2 4 2 9 3 3" xfId="40180"/>
    <cellStyle name="Normal 23 2 4 2 9 4" xfId="17666"/>
    <cellStyle name="Normal 23 2 4 2 9 4 2" xfId="43916"/>
    <cellStyle name="Normal 23 2 4 2 9 5" xfId="6531"/>
    <cellStyle name="Normal 23 2 4 2 9 5 2" xfId="32853"/>
    <cellStyle name="Normal 23 2 4 2 9 6" xfId="29047"/>
    <cellStyle name="Normal 23 2 4 20" xfId="1614"/>
    <cellStyle name="Normal 23 2 4 20 2" xfId="11525"/>
    <cellStyle name="Normal 23 2 4 20 2 2" xfId="22589"/>
    <cellStyle name="Normal 23 2 4 20 2 2 2" xfId="48838"/>
    <cellStyle name="Normal 23 2 4 20 2 3" xfId="37775"/>
    <cellStyle name="Normal 23 2 4 20 3" xfId="15128"/>
    <cellStyle name="Normal 23 2 4 20 3 2" xfId="26192"/>
    <cellStyle name="Normal 23 2 4 20 3 2 2" xfId="52441"/>
    <cellStyle name="Normal 23 2 4 20 3 3" xfId="41378"/>
    <cellStyle name="Normal 23 2 4 20 4" xfId="18864"/>
    <cellStyle name="Normal 23 2 4 20 4 2" xfId="45114"/>
    <cellStyle name="Normal 23 2 4 20 5" xfId="7739"/>
    <cellStyle name="Normal 23 2 4 20 5 2" xfId="34051"/>
    <cellStyle name="Normal 23 2 4 20 6" xfId="29048"/>
    <cellStyle name="Normal 23 2 4 21" xfId="1615"/>
    <cellStyle name="Normal 23 2 4 21 2" xfId="11639"/>
    <cellStyle name="Normal 23 2 4 21 2 2" xfId="22703"/>
    <cellStyle name="Normal 23 2 4 21 2 2 2" xfId="48952"/>
    <cellStyle name="Normal 23 2 4 21 2 3" xfId="37889"/>
    <cellStyle name="Normal 23 2 4 21 3" xfId="15242"/>
    <cellStyle name="Normal 23 2 4 21 3 2" xfId="26306"/>
    <cellStyle name="Normal 23 2 4 21 3 2 2" xfId="52555"/>
    <cellStyle name="Normal 23 2 4 21 3 3" xfId="41492"/>
    <cellStyle name="Normal 23 2 4 21 4" xfId="18978"/>
    <cellStyle name="Normal 23 2 4 21 4 2" xfId="45228"/>
    <cellStyle name="Normal 23 2 4 21 5" xfId="7854"/>
    <cellStyle name="Normal 23 2 4 21 5 2" xfId="34165"/>
    <cellStyle name="Normal 23 2 4 21 6" xfId="29049"/>
    <cellStyle name="Normal 23 2 4 22" xfId="1616"/>
    <cellStyle name="Normal 23 2 4 22 2" xfId="11753"/>
    <cellStyle name="Normal 23 2 4 22 2 2" xfId="22817"/>
    <cellStyle name="Normal 23 2 4 22 2 2 2" xfId="49066"/>
    <cellStyle name="Normal 23 2 4 22 2 3" xfId="38003"/>
    <cellStyle name="Normal 23 2 4 22 3" xfId="15356"/>
    <cellStyle name="Normal 23 2 4 22 3 2" xfId="26420"/>
    <cellStyle name="Normal 23 2 4 22 3 2 2" xfId="52669"/>
    <cellStyle name="Normal 23 2 4 22 3 3" xfId="41606"/>
    <cellStyle name="Normal 23 2 4 22 4" xfId="19092"/>
    <cellStyle name="Normal 23 2 4 22 4 2" xfId="45342"/>
    <cellStyle name="Normal 23 2 4 22 5" xfId="7969"/>
    <cellStyle name="Normal 23 2 4 22 5 2" xfId="34279"/>
    <cellStyle name="Normal 23 2 4 22 6" xfId="29050"/>
    <cellStyle name="Normal 23 2 4 23" xfId="1617"/>
    <cellStyle name="Normal 23 2 4 23 2" xfId="11867"/>
    <cellStyle name="Normal 23 2 4 23 2 2" xfId="22931"/>
    <cellStyle name="Normal 23 2 4 23 2 2 2" xfId="49180"/>
    <cellStyle name="Normal 23 2 4 23 2 3" xfId="38117"/>
    <cellStyle name="Normal 23 2 4 23 3" xfId="15470"/>
    <cellStyle name="Normal 23 2 4 23 3 2" xfId="26534"/>
    <cellStyle name="Normal 23 2 4 23 3 2 2" xfId="52783"/>
    <cellStyle name="Normal 23 2 4 23 3 3" xfId="41720"/>
    <cellStyle name="Normal 23 2 4 23 4" xfId="19206"/>
    <cellStyle name="Normal 23 2 4 23 4 2" xfId="45456"/>
    <cellStyle name="Normal 23 2 4 23 5" xfId="8084"/>
    <cellStyle name="Normal 23 2 4 23 5 2" xfId="34393"/>
    <cellStyle name="Normal 23 2 4 23 6" xfId="29051"/>
    <cellStyle name="Normal 23 2 4 24" xfId="1618"/>
    <cellStyle name="Normal 23 2 4 24 2" xfId="11981"/>
    <cellStyle name="Normal 23 2 4 24 2 2" xfId="23045"/>
    <cellStyle name="Normal 23 2 4 24 2 2 2" xfId="49294"/>
    <cellStyle name="Normal 23 2 4 24 2 3" xfId="38231"/>
    <cellStyle name="Normal 23 2 4 24 3" xfId="15584"/>
    <cellStyle name="Normal 23 2 4 24 3 2" xfId="26648"/>
    <cellStyle name="Normal 23 2 4 24 3 2 2" xfId="52897"/>
    <cellStyle name="Normal 23 2 4 24 3 3" xfId="41834"/>
    <cellStyle name="Normal 23 2 4 24 4" xfId="19320"/>
    <cellStyle name="Normal 23 2 4 24 4 2" xfId="45570"/>
    <cellStyle name="Normal 23 2 4 24 5" xfId="8199"/>
    <cellStyle name="Normal 23 2 4 24 5 2" xfId="34507"/>
    <cellStyle name="Normal 23 2 4 24 6" xfId="29052"/>
    <cellStyle name="Normal 23 2 4 25" xfId="1619"/>
    <cellStyle name="Normal 23 2 4 25 2" xfId="12095"/>
    <cellStyle name="Normal 23 2 4 25 2 2" xfId="23159"/>
    <cellStyle name="Normal 23 2 4 25 2 2 2" xfId="49408"/>
    <cellStyle name="Normal 23 2 4 25 2 3" xfId="38345"/>
    <cellStyle name="Normal 23 2 4 25 3" xfId="15698"/>
    <cellStyle name="Normal 23 2 4 25 3 2" xfId="26762"/>
    <cellStyle name="Normal 23 2 4 25 3 2 2" xfId="53011"/>
    <cellStyle name="Normal 23 2 4 25 3 3" xfId="41948"/>
    <cellStyle name="Normal 23 2 4 25 4" xfId="19434"/>
    <cellStyle name="Normal 23 2 4 25 4 2" xfId="45684"/>
    <cellStyle name="Normal 23 2 4 25 5" xfId="8314"/>
    <cellStyle name="Normal 23 2 4 25 5 2" xfId="34621"/>
    <cellStyle name="Normal 23 2 4 25 6" xfId="29053"/>
    <cellStyle name="Normal 23 2 4 26" xfId="1620"/>
    <cellStyle name="Normal 23 2 4 26 2" xfId="12212"/>
    <cellStyle name="Normal 23 2 4 26 2 2" xfId="23276"/>
    <cellStyle name="Normal 23 2 4 26 2 2 2" xfId="49525"/>
    <cellStyle name="Normal 23 2 4 26 2 3" xfId="38462"/>
    <cellStyle name="Normal 23 2 4 26 3" xfId="15815"/>
    <cellStyle name="Normal 23 2 4 26 3 2" xfId="26879"/>
    <cellStyle name="Normal 23 2 4 26 3 2 2" xfId="53128"/>
    <cellStyle name="Normal 23 2 4 26 3 3" xfId="42065"/>
    <cellStyle name="Normal 23 2 4 26 4" xfId="19551"/>
    <cellStyle name="Normal 23 2 4 26 4 2" xfId="45801"/>
    <cellStyle name="Normal 23 2 4 26 5" xfId="8432"/>
    <cellStyle name="Normal 23 2 4 26 5 2" xfId="34738"/>
    <cellStyle name="Normal 23 2 4 26 6" xfId="29054"/>
    <cellStyle name="Normal 23 2 4 27" xfId="1621"/>
    <cellStyle name="Normal 23 2 4 27 2" xfId="12331"/>
    <cellStyle name="Normal 23 2 4 27 2 2" xfId="23395"/>
    <cellStyle name="Normal 23 2 4 27 2 2 2" xfId="49644"/>
    <cellStyle name="Normal 23 2 4 27 2 3" xfId="38581"/>
    <cellStyle name="Normal 23 2 4 27 3" xfId="15934"/>
    <cellStyle name="Normal 23 2 4 27 3 2" xfId="26998"/>
    <cellStyle name="Normal 23 2 4 27 3 2 2" xfId="53247"/>
    <cellStyle name="Normal 23 2 4 27 3 3" xfId="42184"/>
    <cellStyle name="Normal 23 2 4 27 4" xfId="19670"/>
    <cellStyle name="Normal 23 2 4 27 4 2" xfId="45920"/>
    <cellStyle name="Normal 23 2 4 27 5" xfId="8552"/>
    <cellStyle name="Normal 23 2 4 27 5 2" xfId="34857"/>
    <cellStyle name="Normal 23 2 4 27 6" xfId="29055"/>
    <cellStyle name="Normal 23 2 4 28" xfId="1622"/>
    <cellStyle name="Normal 23 2 4 28 2" xfId="12462"/>
    <cellStyle name="Normal 23 2 4 28 2 2" xfId="23526"/>
    <cellStyle name="Normal 23 2 4 28 2 2 2" xfId="49775"/>
    <cellStyle name="Normal 23 2 4 28 2 3" xfId="38712"/>
    <cellStyle name="Normal 23 2 4 28 3" xfId="16065"/>
    <cellStyle name="Normal 23 2 4 28 3 2" xfId="27129"/>
    <cellStyle name="Normal 23 2 4 28 3 2 2" xfId="53378"/>
    <cellStyle name="Normal 23 2 4 28 3 3" xfId="42315"/>
    <cellStyle name="Normal 23 2 4 28 4" xfId="19801"/>
    <cellStyle name="Normal 23 2 4 28 4 2" xfId="46051"/>
    <cellStyle name="Normal 23 2 4 28 5" xfId="8684"/>
    <cellStyle name="Normal 23 2 4 28 5 2" xfId="34988"/>
    <cellStyle name="Normal 23 2 4 28 6" xfId="29056"/>
    <cellStyle name="Normal 23 2 4 29" xfId="1623"/>
    <cellStyle name="Normal 23 2 4 29 2" xfId="12577"/>
    <cellStyle name="Normal 23 2 4 29 2 2" xfId="23641"/>
    <cellStyle name="Normal 23 2 4 29 2 2 2" xfId="49890"/>
    <cellStyle name="Normal 23 2 4 29 2 3" xfId="38827"/>
    <cellStyle name="Normal 23 2 4 29 3" xfId="16180"/>
    <cellStyle name="Normal 23 2 4 29 3 2" xfId="27244"/>
    <cellStyle name="Normal 23 2 4 29 3 2 2" xfId="53493"/>
    <cellStyle name="Normal 23 2 4 29 3 3" xfId="42430"/>
    <cellStyle name="Normal 23 2 4 29 4" xfId="19916"/>
    <cellStyle name="Normal 23 2 4 29 4 2" xfId="46166"/>
    <cellStyle name="Normal 23 2 4 29 5" xfId="8800"/>
    <cellStyle name="Normal 23 2 4 29 5 2" xfId="35103"/>
    <cellStyle name="Normal 23 2 4 29 6" xfId="29057"/>
    <cellStyle name="Normal 23 2 4 3" xfId="131"/>
    <cellStyle name="Normal 23 2 4 3 2" xfId="1625"/>
    <cellStyle name="Normal 23 2 4 3 2 2" xfId="16405"/>
    <cellStyle name="Normal 23 2 4 3 2 2 2" xfId="27469"/>
    <cellStyle name="Normal 23 2 4 3 2 2 2 2" xfId="53718"/>
    <cellStyle name="Normal 23 2 4 3 2 2 3" xfId="42655"/>
    <cellStyle name="Normal 23 2 4 3 2 3" xfId="20141"/>
    <cellStyle name="Normal 23 2 4 3 2 3 2" xfId="46391"/>
    <cellStyle name="Normal 23 2 4 3 2 4" xfId="9069"/>
    <cellStyle name="Normal 23 2 4 3 2 4 2" xfId="35328"/>
    <cellStyle name="Normal 23 2 4 3 2 5" xfId="29059"/>
    <cellStyle name="Normal 23 2 4 3 3" xfId="1624"/>
    <cellStyle name="Normal 23 2 4 3 3 2" xfId="20513"/>
    <cellStyle name="Normal 23 2 4 3 3 2 2" xfId="46762"/>
    <cellStyle name="Normal 23 2 4 3 3 3" xfId="9449"/>
    <cellStyle name="Normal 23 2 4 3 3 3 2" xfId="35699"/>
    <cellStyle name="Normal 23 2 4 3 3 4" xfId="29058"/>
    <cellStyle name="Normal 23 2 4 3 4" xfId="13052"/>
    <cellStyle name="Normal 23 2 4 3 4 2" xfId="24116"/>
    <cellStyle name="Normal 23 2 4 3 4 2 2" xfId="50365"/>
    <cellStyle name="Normal 23 2 4 3 4 3" xfId="39302"/>
    <cellStyle name="Normal 23 2 4 3 5" xfId="16788"/>
    <cellStyle name="Normal 23 2 4 3 5 2" xfId="43038"/>
    <cellStyle name="Normal 23 2 4 3 6" xfId="5645"/>
    <cellStyle name="Normal 23 2 4 3 6 2" xfId="31975"/>
    <cellStyle name="Normal 23 2 4 3 7" xfId="27625"/>
    <cellStyle name="Normal 23 2 4 30" xfId="1626"/>
    <cellStyle name="Normal 23 2 4 30 2" xfId="12691"/>
    <cellStyle name="Normal 23 2 4 30 2 2" xfId="23755"/>
    <cellStyle name="Normal 23 2 4 30 2 2 2" xfId="50004"/>
    <cellStyle name="Normal 23 2 4 30 2 3" xfId="38941"/>
    <cellStyle name="Normal 23 2 4 30 3" xfId="16294"/>
    <cellStyle name="Normal 23 2 4 30 3 2" xfId="27358"/>
    <cellStyle name="Normal 23 2 4 30 3 2 2" xfId="53607"/>
    <cellStyle name="Normal 23 2 4 30 3 3" xfId="42544"/>
    <cellStyle name="Normal 23 2 4 30 4" xfId="20030"/>
    <cellStyle name="Normal 23 2 4 30 4 2" xfId="46280"/>
    <cellStyle name="Normal 23 2 4 30 5" xfId="8915"/>
    <cellStyle name="Normal 23 2 4 30 5 2" xfId="35217"/>
    <cellStyle name="Normal 23 2 4 30 6" xfId="29060"/>
    <cellStyle name="Normal 23 2 4 31" xfId="1627"/>
    <cellStyle name="Normal 23 2 4 31 2" xfId="9329"/>
    <cellStyle name="Normal 23 2 4 31 2 2" xfId="20393"/>
    <cellStyle name="Normal 23 2 4 31 2 2 2" xfId="46642"/>
    <cellStyle name="Normal 23 2 4 31 2 3" xfId="35579"/>
    <cellStyle name="Normal 23 2 4 31 3" xfId="12932"/>
    <cellStyle name="Normal 23 2 4 31 3 2" xfId="23996"/>
    <cellStyle name="Normal 23 2 4 31 3 2 2" xfId="50245"/>
    <cellStyle name="Normal 23 2 4 31 3 3" xfId="39182"/>
    <cellStyle name="Normal 23 2 4 31 4" xfId="16668"/>
    <cellStyle name="Normal 23 2 4 31 4 2" xfId="42918"/>
    <cellStyle name="Normal 23 2 4 31 5" xfId="5524"/>
    <cellStyle name="Normal 23 2 4 31 5 2" xfId="31855"/>
    <cellStyle name="Normal 23 2 4 31 6" xfId="29061"/>
    <cellStyle name="Normal 23 2 4 32" xfId="1628"/>
    <cellStyle name="Normal 23 2 4 32 2" xfId="20273"/>
    <cellStyle name="Normal 23 2 4 32 2 2" xfId="46522"/>
    <cellStyle name="Normal 23 2 4 32 3" xfId="9209"/>
    <cellStyle name="Normal 23 2 4 32 3 2" xfId="35459"/>
    <cellStyle name="Normal 23 2 4 32 4" xfId="29062"/>
    <cellStyle name="Normal 23 2 4 33" xfId="1629"/>
    <cellStyle name="Normal 23 2 4 33 2" xfId="23876"/>
    <cellStyle name="Normal 23 2 4 33 2 2" xfId="50125"/>
    <cellStyle name="Normal 23 2 4 33 3" xfId="12812"/>
    <cellStyle name="Normal 23 2 4 33 3 2" xfId="39062"/>
    <cellStyle name="Normal 23 2 4 33 4" xfId="29063"/>
    <cellStyle name="Normal 23 2 4 34" xfId="1630"/>
    <cellStyle name="Normal 23 2 4 34 2" xfId="16548"/>
    <cellStyle name="Normal 23 2 4 34 2 2" xfId="42798"/>
    <cellStyle name="Normal 23 2 4 34 3" xfId="29064"/>
    <cellStyle name="Normal 23 2 4 35" xfId="1631"/>
    <cellStyle name="Normal 23 2 4 35 2" xfId="29065"/>
    <cellStyle name="Normal 23 2 4 36" xfId="1632"/>
    <cellStyle name="Normal 23 2 4 36 2" xfId="29066"/>
    <cellStyle name="Normal 23 2 4 37" xfId="1633"/>
    <cellStyle name="Normal 23 2 4 37 2" xfId="29067"/>
    <cellStyle name="Normal 23 2 4 38" xfId="1634"/>
    <cellStyle name="Normal 23 2 4 38 2" xfId="29068"/>
    <cellStyle name="Normal 23 2 4 39" xfId="1635"/>
    <cellStyle name="Normal 23 2 4 39 2" xfId="29069"/>
    <cellStyle name="Normal 23 2 4 4" xfId="1636"/>
    <cellStyle name="Normal 23 2 4 4 2" xfId="9601"/>
    <cellStyle name="Normal 23 2 4 4 2 2" xfId="20665"/>
    <cellStyle name="Normal 23 2 4 4 2 2 2" xfId="46914"/>
    <cellStyle name="Normal 23 2 4 4 2 3" xfId="35851"/>
    <cellStyle name="Normal 23 2 4 4 3" xfId="13204"/>
    <cellStyle name="Normal 23 2 4 4 3 2" xfId="24268"/>
    <cellStyle name="Normal 23 2 4 4 3 2 2" xfId="50517"/>
    <cellStyle name="Normal 23 2 4 4 3 3" xfId="39454"/>
    <cellStyle name="Normal 23 2 4 4 4" xfId="16940"/>
    <cellStyle name="Normal 23 2 4 4 4 2" xfId="43190"/>
    <cellStyle name="Normal 23 2 4 4 5" xfId="5799"/>
    <cellStyle name="Normal 23 2 4 4 5 2" xfId="32127"/>
    <cellStyle name="Normal 23 2 4 4 6" xfId="29070"/>
    <cellStyle name="Normal 23 2 4 40" xfId="1637"/>
    <cellStyle name="Normal 23 2 4 40 2" xfId="29071"/>
    <cellStyle name="Normal 23 2 4 41" xfId="1638"/>
    <cellStyle name="Normal 23 2 4 41 2" xfId="29072"/>
    <cellStyle name="Normal 23 2 4 42" xfId="1562"/>
    <cellStyle name="Normal 23 2 4 42 2" xfId="28996"/>
    <cellStyle name="Normal 23 2 4 43" xfId="5403"/>
    <cellStyle name="Normal 23 2 4 43 2" xfId="31735"/>
    <cellStyle name="Normal 23 2 4 44" xfId="27622"/>
    <cellStyle name="Normal 23 2 4 5" xfId="1639"/>
    <cellStyle name="Normal 23 2 4 5 2" xfId="9717"/>
    <cellStyle name="Normal 23 2 4 5 2 2" xfId="20781"/>
    <cellStyle name="Normal 23 2 4 5 2 2 2" xfId="47030"/>
    <cellStyle name="Normal 23 2 4 5 2 3" xfId="35967"/>
    <cellStyle name="Normal 23 2 4 5 3" xfId="13320"/>
    <cellStyle name="Normal 23 2 4 5 3 2" xfId="24384"/>
    <cellStyle name="Normal 23 2 4 5 3 2 2" xfId="50633"/>
    <cellStyle name="Normal 23 2 4 5 3 3" xfId="39570"/>
    <cellStyle name="Normal 23 2 4 5 4" xfId="17056"/>
    <cellStyle name="Normal 23 2 4 5 4 2" xfId="43306"/>
    <cellStyle name="Normal 23 2 4 5 5" xfId="5916"/>
    <cellStyle name="Normal 23 2 4 5 5 2" xfId="32243"/>
    <cellStyle name="Normal 23 2 4 5 6" xfId="29073"/>
    <cellStyle name="Normal 23 2 4 6" xfId="1640"/>
    <cellStyle name="Normal 23 2 4 6 2" xfId="9832"/>
    <cellStyle name="Normal 23 2 4 6 2 2" xfId="20896"/>
    <cellStyle name="Normal 23 2 4 6 2 2 2" xfId="47145"/>
    <cellStyle name="Normal 23 2 4 6 2 3" xfId="36082"/>
    <cellStyle name="Normal 23 2 4 6 3" xfId="13435"/>
    <cellStyle name="Normal 23 2 4 6 3 2" xfId="24499"/>
    <cellStyle name="Normal 23 2 4 6 3 2 2" xfId="50748"/>
    <cellStyle name="Normal 23 2 4 6 3 3" xfId="39685"/>
    <cellStyle name="Normal 23 2 4 6 4" xfId="17171"/>
    <cellStyle name="Normal 23 2 4 6 4 2" xfId="43421"/>
    <cellStyle name="Normal 23 2 4 6 5" xfId="6032"/>
    <cellStyle name="Normal 23 2 4 6 5 2" xfId="32358"/>
    <cellStyle name="Normal 23 2 4 6 6" xfId="29074"/>
    <cellStyle name="Normal 23 2 4 7" xfId="1641"/>
    <cellStyle name="Normal 23 2 4 7 2" xfId="9947"/>
    <cellStyle name="Normal 23 2 4 7 2 2" xfId="21011"/>
    <cellStyle name="Normal 23 2 4 7 2 2 2" xfId="47260"/>
    <cellStyle name="Normal 23 2 4 7 2 3" xfId="36197"/>
    <cellStyle name="Normal 23 2 4 7 3" xfId="13550"/>
    <cellStyle name="Normal 23 2 4 7 3 2" xfId="24614"/>
    <cellStyle name="Normal 23 2 4 7 3 2 2" xfId="50863"/>
    <cellStyle name="Normal 23 2 4 7 3 3" xfId="39800"/>
    <cellStyle name="Normal 23 2 4 7 4" xfId="17286"/>
    <cellStyle name="Normal 23 2 4 7 4 2" xfId="43536"/>
    <cellStyle name="Normal 23 2 4 7 5" xfId="6148"/>
    <cellStyle name="Normal 23 2 4 7 5 2" xfId="32473"/>
    <cellStyle name="Normal 23 2 4 7 6" xfId="29075"/>
    <cellStyle name="Normal 23 2 4 8" xfId="1642"/>
    <cellStyle name="Normal 23 2 4 8 2" xfId="10061"/>
    <cellStyle name="Normal 23 2 4 8 2 2" xfId="21125"/>
    <cellStyle name="Normal 23 2 4 8 2 2 2" xfId="47374"/>
    <cellStyle name="Normal 23 2 4 8 2 3" xfId="36311"/>
    <cellStyle name="Normal 23 2 4 8 3" xfId="13664"/>
    <cellStyle name="Normal 23 2 4 8 3 2" xfId="24728"/>
    <cellStyle name="Normal 23 2 4 8 3 2 2" xfId="50977"/>
    <cellStyle name="Normal 23 2 4 8 3 3" xfId="39914"/>
    <cellStyle name="Normal 23 2 4 8 4" xfId="17400"/>
    <cellStyle name="Normal 23 2 4 8 4 2" xfId="43650"/>
    <cellStyle name="Normal 23 2 4 8 5" xfId="6263"/>
    <cellStyle name="Normal 23 2 4 8 5 2" xfId="32587"/>
    <cellStyle name="Normal 23 2 4 8 6" xfId="29076"/>
    <cellStyle name="Normal 23 2 4 9" xfId="1643"/>
    <cellStyle name="Normal 23 2 4 9 2" xfId="10175"/>
    <cellStyle name="Normal 23 2 4 9 2 2" xfId="21239"/>
    <cellStyle name="Normal 23 2 4 9 2 2 2" xfId="47488"/>
    <cellStyle name="Normal 23 2 4 9 2 3" xfId="36425"/>
    <cellStyle name="Normal 23 2 4 9 3" xfId="13778"/>
    <cellStyle name="Normal 23 2 4 9 3 2" xfId="24842"/>
    <cellStyle name="Normal 23 2 4 9 3 2 2" xfId="51091"/>
    <cellStyle name="Normal 23 2 4 9 3 3" xfId="40028"/>
    <cellStyle name="Normal 23 2 4 9 4" xfId="17514"/>
    <cellStyle name="Normal 23 2 4 9 4 2" xfId="43764"/>
    <cellStyle name="Normal 23 2 4 9 5" xfId="6378"/>
    <cellStyle name="Normal 23 2 4 9 5 2" xfId="32701"/>
    <cellStyle name="Normal 23 2 4 9 6" xfId="29077"/>
    <cellStyle name="Normal 23 2 40" xfId="1644"/>
    <cellStyle name="Normal 23 2 40 2" xfId="16516"/>
    <cellStyle name="Normal 23 2 40 2 2" xfId="42766"/>
    <cellStyle name="Normal 23 2 40 3" xfId="29078"/>
    <cellStyle name="Normal 23 2 41" xfId="1645"/>
    <cellStyle name="Normal 23 2 41 2" xfId="29079"/>
    <cellStyle name="Normal 23 2 42" xfId="1646"/>
    <cellStyle name="Normal 23 2 42 2" xfId="29080"/>
    <cellStyle name="Normal 23 2 43" xfId="1647"/>
    <cellStyle name="Normal 23 2 43 2" xfId="29081"/>
    <cellStyle name="Normal 23 2 44" xfId="1648"/>
    <cellStyle name="Normal 23 2 44 2" xfId="29082"/>
    <cellStyle name="Normal 23 2 45" xfId="1649"/>
    <cellStyle name="Normal 23 2 45 2" xfId="29083"/>
    <cellStyle name="Normal 23 2 46" xfId="1650"/>
    <cellStyle name="Normal 23 2 46 2" xfId="29084"/>
    <cellStyle name="Normal 23 2 47" xfId="1367"/>
    <cellStyle name="Normal 23 2 47 2" xfId="28801"/>
    <cellStyle name="Normal 23 2 48" xfId="5370"/>
    <cellStyle name="Normal 23 2 48 2" xfId="31703"/>
    <cellStyle name="Normal 23 2 49" xfId="27613"/>
    <cellStyle name="Normal 23 2 5" xfId="132"/>
    <cellStyle name="Normal 23 2 5 10" xfId="1652"/>
    <cellStyle name="Normal 23 2 5 10 2" xfId="10297"/>
    <cellStyle name="Normal 23 2 5 10 2 2" xfId="21361"/>
    <cellStyle name="Normal 23 2 5 10 2 2 2" xfId="47610"/>
    <cellStyle name="Normal 23 2 5 10 2 3" xfId="36547"/>
    <cellStyle name="Normal 23 2 5 10 3" xfId="13900"/>
    <cellStyle name="Normal 23 2 5 10 3 2" xfId="24964"/>
    <cellStyle name="Normal 23 2 5 10 3 2 2" xfId="51213"/>
    <cellStyle name="Normal 23 2 5 10 3 3" xfId="40150"/>
    <cellStyle name="Normal 23 2 5 10 4" xfId="17636"/>
    <cellStyle name="Normal 23 2 5 10 4 2" xfId="43886"/>
    <cellStyle name="Normal 23 2 5 10 5" xfId="6501"/>
    <cellStyle name="Normal 23 2 5 10 5 2" xfId="32823"/>
    <cellStyle name="Normal 23 2 5 10 6" xfId="29086"/>
    <cellStyle name="Normal 23 2 5 11" xfId="1653"/>
    <cellStyle name="Normal 23 2 5 11 2" xfId="10424"/>
    <cellStyle name="Normal 23 2 5 11 2 2" xfId="21488"/>
    <cellStyle name="Normal 23 2 5 11 2 2 2" xfId="47737"/>
    <cellStyle name="Normal 23 2 5 11 2 3" xfId="36674"/>
    <cellStyle name="Normal 23 2 5 11 3" xfId="14027"/>
    <cellStyle name="Normal 23 2 5 11 3 2" xfId="25091"/>
    <cellStyle name="Normal 23 2 5 11 3 2 2" xfId="51340"/>
    <cellStyle name="Normal 23 2 5 11 3 3" xfId="40277"/>
    <cellStyle name="Normal 23 2 5 11 4" xfId="17763"/>
    <cellStyle name="Normal 23 2 5 11 4 2" xfId="44013"/>
    <cellStyle name="Normal 23 2 5 11 5" xfId="6629"/>
    <cellStyle name="Normal 23 2 5 11 5 2" xfId="32950"/>
    <cellStyle name="Normal 23 2 5 11 6" xfId="29087"/>
    <cellStyle name="Normal 23 2 5 12" xfId="1654"/>
    <cellStyle name="Normal 23 2 5 12 2" xfId="10539"/>
    <cellStyle name="Normal 23 2 5 12 2 2" xfId="21603"/>
    <cellStyle name="Normal 23 2 5 12 2 2 2" xfId="47852"/>
    <cellStyle name="Normal 23 2 5 12 2 3" xfId="36789"/>
    <cellStyle name="Normal 23 2 5 12 3" xfId="14142"/>
    <cellStyle name="Normal 23 2 5 12 3 2" xfId="25206"/>
    <cellStyle name="Normal 23 2 5 12 3 2 2" xfId="51455"/>
    <cellStyle name="Normal 23 2 5 12 3 3" xfId="40392"/>
    <cellStyle name="Normal 23 2 5 12 4" xfId="17878"/>
    <cellStyle name="Normal 23 2 5 12 4 2" xfId="44128"/>
    <cellStyle name="Normal 23 2 5 12 5" xfId="6745"/>
    <cellStyle name="Normal 23 2 5 12 5 2" xfId="33065"/>
    <cellStyle name="Normal 23 2 5 12 6" xfId="29088"/>
    <cellStyle name="Normal 23 2 5 13" xfId="1655"/>
    <cellStyle name="Normal 23 2 5 13 2" xfId="10712"/>
    <cellStyle name="Normal 23 2 5 13 2 2" xfId="21776"/>
    <cellStyle name="Normal 23 2 5 13 2 2 2" xfId="48025"/>
    <cellStyle name="Normal 23 2 5 13 2 3" xfId="36962"/>
    <cellStyle name="Normal 23 2 5 13 3" xfId="14315"/>
    <cellStyle name="Normal 23 2 5 13 3 2" xfId="25379"/>
    <cellStyle name="Normal 23 2 5 13 3 2 2" xfId="51628"/>
    <cellStyle name="Normal 23 2 5 13 3 3" xfId="40565"/>
    <cellStyle name="Normal 23 2 5 13 4" xfId="18051"/>
    <cellStyle name="Normal 23 2 5 13 4 2" xfId="44301"/>
    <cellStyle name="Normal 23 2 5 13 5" xfId="6919"/>
    <cellStyle name="Normal 23 2 5 13 5 2" xfId="33238"/>
    <cellStyle name="Normal 23 2 5 13 6" xfId="29089"/>
    <cellStyle name="Normal 23 2 5 14" xfId="1656"/>
    <cellStyle name="Normal 23 2 5 14 2" xfId="10829"/>
    <cellStyle name="Normal 23 2 5 14 2 2" xfId="21893"/>
    <cellStyle name="Normal 23 2 5 14 2 2 2" xfId="48142"/>
    <cellStyle name="Normal 23 2 5 14 2 3" xfId="37079"/>
    <cellStyle name="Normal 23 2 5 14 3" xfId="14432"/>
    <cellStyle name="Normal 23 2 5 14 3 2" xfId="25496"/>
    <cellStyle name="Normal 23 2 5 14 3 2 2" xfId="51745"/>
    <cellStyle name="Normal 23 2 5 14 3 3" xfId="40682"/>
    <cellStyle name="Normal 23 2 5 14 4" xfId="18168"/>
    <cellStyle name="Normal 23 2 5 14 4 2" xfId="44418"/>
    <cellStyle name="Normal 23 2 5 14 5" xfId="7037"/>
    <cellStyle name="Normal 23 2 5 14 5 2" xfId="33355"/>
    <cellStyle name="Normal 23 2 5 14 6" xfId="29090"/>
    <cellStyle name="Normal 23 2 5 15" xfId="1657"/>
    <cellStyle name="Normal 23 2 5 15 2" xfId="10945"/>
    <cellStyle name="Normal 23 2 5 15 2 2" xfId="22009"/>
    <cellStyle name="Normal 23 2 5 15 2 2 2" xfId="48258"/>
    <cellStyle name="Normal 23 2 5 15 2 3" xfId="37195"/>
    <cellStyle name="Normal 23 2 5 15 3" xfId="14548"/>
    <cellStyle name="Normal 23 2 5 15 3 2" xfId="25612"/>
    <cellStyle name="Normal 23 2 5 15 3 2 2" xfId="51861"/>
    <cellStyle name="Normal 23 2 5 15 3 3" xfId="40798"/>
    <cellStyle name="Normal 23 2 5 15 4" xfId="18284"/>
    <cellStyle name="Normal 23 2 5 15 4 2" xfId="44534"/>
    <cellStyle name="Normal 23 2 5 15 5" xfId="7154"/>
    <cellStyle name="Normal 23 2 5 15 5 2" xfId="33471"/>
    <cellStyle name="Normal 23 2 5 15 6" xfId="29091"/>
    <cellStyle name="Normal 23 2 5 16" xfId="1658"/>
    <cellStyle name="Normal 23 2 5 16 2" xfId="11063"/>
    <cellStyle name="Normal 23 2 5 16 2 2" xfId="22127"/>
    <cellStyle name="Normal 23 2 5 16 2 2 2" xfId="48376"/>
    <cellStyle name="Normal 23 2 5 16 2 3" xfId="37313"/>
    <cellStyle name="Normal 23 2 5 16 3" xfId="14666"/>
    <cellStyle name="Normal 23 2 5 16 3 2" xfId="25730"/>
    <cellStyle name="Normal 23 2 5 16 3 2 2" xfId="51979"/>
    <cellStyle name="Normal 23 2 5 16 3 3" xfId="40916"/>
    <cellStyle name="Normal 23 2 5 16 4" xfId="18402"/>
    <cellStyle name="Normal 23 2 5 16 4 2" xfId="44652"/>
    <cellStyle name="Normal 23 2 5 16 5" xfId="7273"/>
    <cellStyle name="Normal 23 2 5 16 5 2" xfId="33589"/>
    <cellStyle name="Normal 23 2 5 16 6" xfId="29092"/>
    <cellStyle name="Normal 23 2 5 17" xfId="1659"/>
    <cellStyle name="Normal 23 2 5 17 2" xfId="11181"/>
    <cellStyle name="Normal 23 2 5 17 2 2" xfId="22245"/>
    <cellStyle name="Normal 23 2 5 17 2 2 2" xfId="48494"/>
    <cellStyle name="Normal 23 2 5 17 2 3" xfId="37431"/>
    <cellStyle name="Normal 23 2 5 17 3" xfId="14784"/>
    <cellStyle name="Normal 23 2 5 17 3 2" xfId="25848"/>
    <cellStyle name="Normal 23 2 5 17 3 2 2" xfId="52097"/>
    <cellStyle name="Normal 23 2 5 17 3 3" xfId="41034"/>
    <cellStyle name="Normal 23 2 5 17 4" xfId="18520"/>
    <cellStyle name="Normal 23 2 5 17 4 2" xfId="44770"/>
    <cellStyle name="Normal 23 2 5 17 5" xfId="7392"/>
    <cellStyle name="Normal 23 2 5 17 5 2" xfId="33707"/>
    <cellStyle name="Normal 23 2 5 17 6" xfId="29093"/>
    <cellStyle name="Normal 23 2 5 18" xfId="1660"/>
    <cellStyle name="Normal 23 2 5 18 2" xfId="11297"/>
    <cellStyle name="Normal 23 2 5 18 2 2" xfId="22361"/>
    <cellStyle name="Normal 23 2 5 18 2 2 2" xfId="48610"/>
    <cellStyle name="Normal 23 2 5 18 2 3" xfId="37547"/>
    <cellStyle name="Normal 23 2 5 18 3" xfId="14900"/>
    <cellStyle name="Normal 23 2 5 18 3 2" xfId="25964"/>
    <cellStyle name="Normal 23 2 5 18 3 2 2" xfId="52213"/>
    <cellStyle name="Normal 23 2 5 18 3 3" xfId="41150"/>
    <cellStyle name="Normal 23 2 5 18 4" xfId="18636"/>
    <cellStyle name="Normal 23 2 5 18 4 2" xfId="44886"/>
    <cellStyle name="Normal 23 2 5 18 5" xfId="7509"/>
    <cellStyle name="Normal 23 2 5 18 5 2" xfId="33823"/>
    <cellStyle name="Normal 23 2 5 18 6" xfId="29094"/>
    <cellStyle name="Normal 23 2 5 19" xfId="1661"/>
    <cellStyle name="Normal 23 2 5 19 2" xfId="11414"/>
    <cellStyle name="Normal 23 2 5 19 2 2" xfId="22478"/>
    <cellStyle name="Normal 23 2 5 19 2 2 2" xfId="48727"/>
    <cellStyle name="Normal 23 2 5 19 2 3" xfId="37664"/>
    <cellStyle name="Normal 23 2 5 19 3" xfId="15017"/>
    <cellStyle name="Normal 23 2 5 19 3 2" xfId="26081"/>
    <cellStyle name="Normal 23 2 5 19 3 2 2" xfId="52330"/>
    <cellStyle name="Normal 23 2 5 19 3 3" xfId="41267"/>
    <cellStyle name="Normal 23 2 5 19 4" xfId="18753"/>
    <cellStyle name="Normal 23 2 5 19 4 2" xfId="45003"/>
    <cellStyle name="Normal 23 2 5 19 5" xfId="7627"/>
    <cellStyle name="Normal 23 2 5 19 5 2" xfId="33940"/>
    <cellStyle name="Normal 23 2 5 19 6" xfId="29095"/>
    <cellStyle name="Normal 23 2 5 2" xfId="133"/>
    <cellStyle name="Normal 23 2 5 2 10" xfId="1663"/>
    <cellStyle name="Normal 23 2 5 2 10 2" xfId="10455"/>
    <cellStyle name="Normal 23 2 5 2 10 2 2" xfId="21519"/>
    <cellStyle name="Normal 23 2 5 2 10 2 2 2" xfId="47768"/>
    <cellStyle name="Normal 23 2 5 2 10 2 3" xfId="36705"/>
    <cellStyle name="Normal 23 2 5 2 10 3" xfId="14058"/>
    <cellStyle name="Normal 23 2 5 2 10 3 2" xfId="25122"/>
    <cellStyle name="Normal 23 2 5 2 10 3 2 2" xfId="51371"/>
    <cellStyle name="Normal 23 2 5 2 10 3 3" xfId="40308"/>
    <cellStyle name="Normal 23 2 5 2 10 4" xfId="17794"/>
    <cellStyle name="Normal 23 2 5 2 10 4 2" xfId="44044"/>
    <cellStyle name="Normal 23 2 5 2 10 5" xfId="6660"/>
    <cellStyle name="Normal 23 2 5 2 10 5 2" xfId="32981"/>
    <cellStyle name="Normal 23 2 5 2 10 6" xfId="29097"/>
    <cellStyle name="Normal 23 2 5 2 11" xfId="1664"/>
    <cellStyle name="Normal 23 2 5 2 11 2" xfId="10570"/>
    <cellStyle name="Normal 23 2 5 2 11 2 2" xfId="21634"/>
    <cellStyle name="Normal 23 2 5 2 11 2 2 2" xfId="47883"/>
    <cellStyle name="Normal 23 2 5 2 11 2 3" xfId="36820"/>
    <cellStyle name="Normal 23 2 5 2 11 3" xfId="14173"/>
    <cellStyle name="Normal 23 2 5 2 11 3 2" xfId="25237"/>
    <cellStyle name="Normal 23 2 5 2 11 3 2 2" xfId="51486"/>
    <cellStyle name="Normal 23 2 5 2 11 3 3" xfId="40423"/>
    <cellStyle name="Normal 23 2 5 2 11 4" xfId="17909"/>
    <cellStyle name="Normal 23 2 5 2 11 4 2" xfId="44159"/>
    <cellStyle name="Normal 23 2 5 2 11 5" xfId="6776"/>
    <cellStyle name="Normal 23 2 5 2 11 5 2" xfId="33096"/>
    <cellStyle name="Normal 23 2 5 2 11 6" xfId="29098"/>
    <cellStyle name="Normal 23 2 5 2 12" xfId="1665"/>
    <cellStyle name="Normal 23 2 5 2 12 2" xfId="10743"/>
    <cellStyle name="Normal 23 2 5 2 12 2 2" xfId="21807"/>
    <cellStyle name="Normal 23 2 5 2 12 2 2 2" xfId="48056"/>
    <cellStyle name="Normal 23 2 5 2 12 2 3" xfId="36993"/>
    <cellStyle name="Normal 23 2 5 2 12 3" xfId="14346"/>
    <cellStyle name="Normal 23 2 5 2 12 3 2" xfId="25410"/>
    <cellStyle name="Normal 23 2 5 2 12 3 2 2" xfId="51659"/>
    <cellStyle name="Normal 23 2 5 2 12 3 3" xfId="40596"/>
    <cellStyle name="Normal 23 2 5 2 12 4" xfId="18082"/>
    <cellStyle name="Normal 23 2 5 2 12 4 2" xfId="44332"/>
    <cellStyle name="Normal 23 2 5 2 12 5" xfId="6950"/>
    <cellStyle name="Normal 23 2 5 2 12 5 2" xfId="33269"/>
    <cellStyle name="Normal 23 2 5 2 12 6" xfId="29099"/>
    <cellStyle name="Normal 23 2 5 2 13" xfId="1666"/>
    <cellStyle name="Normal 23 2 5 2 13 2" xfId="10860"/>
    <cellStyle name="Normal 23 2 5 2 13 2 2" xfId="21924"/>
    <cellStyle name="Normal 23 2 5 2 13 2 2 2" xfId="48173"/>
    <cellStyle name="Normal 23 2 5 2 13 2 3" xfId="37110"/>
    <cellStyle name="Normal 23 2 5 2 13 3" xfId="14463"/>
    <cellStyle name="Normal 23 2 5 2 13 3 2" xfId="25527"/>
    <cellStyle name="Normal 23 2 5 2 13 3 2 2" xfId="51776"/>
    <cellStyle name="Normal 23 2 5 2 13 3 3" xfId="40713"/>
    <cellStyle name="Normal 23 2 5 2 13 4" xfId="18199"/>
    <cellStyle name="Normal 23 2 5 2 13 4 2" xfId="44449"/>
    <cellStyle name="Normal 23 2 5 2 13 5" xfId="7068"/>
    <cellStyle name="Normal 23 2 5 2 13 5 2" xfId="33386"/>
    <cellStyle name="Normal 23 2 5 2 13 6" xfId="29100"/>
    <cellStyle name="Normal 23 2 5 2 14" xfId="1667"/>
    <cellStyle name="Normal 23 2 5 2 14 2" xfId="10976"/>
    <cellStyle name="Normal 23 2 5 2 14 2 2" xfId="22040"/>
    <cellStyle name="Normal 23 2 5 2 14 2 2 2" xfId="48289"/>
    <cellStyle name="Normal 23 2 5 2 14 2 3" xfId="37226"/>
    <cellStyle name="Normal 23 2 5 2 14 3" xfId="14579"/>
    <cellStyle name="Normal 23 2 5 2 14 3 2" xfId="25643"/>
    <cellStyle name="Normal 23 2 5 2 14 3 2 2" xfId="51892"/>
    <cellStyle name="Normal 23 2 5 2 14 3 3" xfId="40829"/>
    <cellStyle name="Normal 23 2 5 2 14 4" xfId="18315"/>
    <cellStyle name="Normal 23 2 5 2 14 4 2" xfId="44565"/>
    <cellStyle name="Normal 23 2 5 2 14 5" xfId="7185"/>
    <cellStyle name="Normal 23 2 5 2 14 5 2" xfId="33502"/>
    <cellStyle name="Normal 23 2 5 2 14 6" xfId="29101"/>
    <cellStyle name="Normal 23 2 5 2 15" xfId="1668"/>
    <cellStyle name="Normal 23 2 5 2 15 2" xfId="11094"/>
    <cellStyle name="Normal 23 2 5 2 15 2 2" xfId="22158"/>
    <cellStyle name="Normal 23 2 5 2 15 2 2 2" xfId="48407"/>
    <cellStyle name="Normal 23 2 5 2 15 2 3" xfId="37344"/>
    <cellStyle name="Normal 23 2 5 2 15 3" xfId="14697"/>
    <cellStyle name="Normal 23 2 5 2 15 3 2" xfId="25761"/>
    <cellStyle name="Normal 23 2 5 2 15 3 2 2" xfId="52010"/>
    <cellStyle name="Normal 23 2 5 2 15 3 3" xfId="40947"/>
    <cellStyle name="Normal 23 2 5 2 15 4" xfId="18433"/>
    <cellStyle name="Normal 23 2 5 2 15 4 2" xfId="44683"/>
    <cellStyle name="Normal 23 2 5 2 15 5" xfId="7304"/>
    <cellStyle name="Normal 23 2 5 2 15 5 2" xfId="33620"/>
    <cellStyle name="Normal 23 2 5 2 15 6" xfId="29102"/>
    <cellStyle name="Normal 23 2 5 2 16" xfId="1669"/>
    <cellStyle name="Normal 23 2 5 2 16 2" xfId="11212"/>
    <cellStyle name="Normal 23 2 5 2 16 2 2" xfId="22276"/>
    <cellStyle name="Normal 23 2 5 2 16 2 2 2" xfId="48525"/>
    <cellStyle name="Normal 23 2 5 2 16 2 3" xfId="37462"/>
    <cellStyle name="Normal 23 2 5 2 16 3" xfId="14815"/>
    <cellStyle name="Normal 23 2 5 2 16 3 2" xfId="25879"/>
    <cellStyle name="Normal 23 2 5 2 16 3 2 2" xfId="52128"/>
    <cellStyle name="Normal 23 2 5 2 16 3 3" xfId="41065"/>
    <cellStyle name="Normal 23 2 5 2 16 4" xfId="18551"/>
    <cellStyle name="Normal 23 2 5 2 16 4 2" xfId="44801"/>
    <cellStyle name="Normal 23 2 5 2 16 5" xfId="7423"/>
    <cellStyle name="Normal 23 2 5 2 16 5 2" xfId="33738"/>
    <cellStyle name="Normal 23 2 5 2 16 6" xfId="29103"/>
    <cellStyle name="Normal 23 2 5 2 17" xfId="1670"/>
    <cellStyle name="Normal 23 2 5 2 17 2" xfId="11328"/>
    <cellStyle name="Normal 23 2 5 2 17 2 2" xfId="22392"/>
    <cellStyle name="Normal 23 2 5 2 17 2 2 2" xfId="48641"/>
    <cellStyle name="Normal 23 2 5 2 17 2 3" xfId="37578"/>
    <cellStyle name="Normal 23 2 5 2 17 3" xfId="14931"/>
    <cellStyle name="Normal 23 2 5 2 17 3 2" xfId="25995"/>
    <cellStyle name="Normal 23 2 5 2 17 3 2 2" xfId="52244"/>
    <cellStyle name="Normal 23 2 5 2 17 3 3" xfId="41181"/>
    <cellStyle name="Normal 23 2 5 2 17 4" xfId="18667"/>
    <cellStyle name="Normal 23 2 5 2 17 4 2" xfId="44917"/>
    <cellStyle name="Normal 23 2 5 2 17 5" xfId="7540"/>
    <cellStyle name="Normal 23 2 5 2 17 5 2" xfId="33854"/>
    <cellStyle name="Normal 23 2 5 2 17 6" xfId="29104"/>
    <cellStyle name="Normal 23 2 5 2 18" xfId="1671"/>
    <cellStyle name="Normal 23 2 5 2 18 2" xfId="11445"/>
    <cellStyle name="Normal 23 2 5 2 18 2 2" xfId="22509"/>
    <cellStyle name="Normal 23 2 5 2 18 2 2 2" xfId="48758"/>
    <cellStyle name="Normal 23 2 5 2 18 2 3" xfId="37695"/>
    <cellStyle name="Normal 23 2 5 2 18 3" xfId="15048"/>
    <cellStyle name="Normal 23 2 5 2 18 3 2" xfId="26112"/>
    <cellStyle name="Normal 23 2 5 2 18 3 2 2" xfId="52361"/>
    <cellStyle name="Normal 23 2 5 2 18 3 3" xfId="41298"/>
    <cellStyle name="Normal 23 2 5 2 18 4" xfId="18784"/>
    <cellStyle name="Normal 23 2 5 2 18 4 2" xfId="45034"/>
    <cellStyle name="Normal 23 2 5 2 18 5" xfId="7658"/>
    <cellStyle name="Normal 23 2 5 2 18 5 2" xfId="33971"/>
    <cellStyle name="Normal 23 2 5 2 18 6" xfId="29105"/>
    <cellStyle name="Normal 23 2 5 2 19" xfId="1672"/>
    <cellStyle name="Normal 23 2 5 2 19 2" xfId="11564"/>
    <cellStyle name="Normal 23 2 5 2 19 2 2" xfId="22628"/>
    <cellStyle name="Normal 23 2 5 2 19 2 2 2" xfId="48877"/>
    <cellStyle name="Normal 23 2 5 2 19 2 3" xfId="37814"/>
    <cellStyle name="Normal 23 2 5 2 19 3" xfId="15167"/>
    <cellStyle name="Normal 23 2 5 2 19 3 2" xfId="26231"/>
    <cellStyle name="Normal 23 2 5 2 19 3 2 2" xfId="52480"/>
    <cellStyle name="Normal 23 2 5 2 19 3 3" xfId="41417"/>
    <cellStyle name="Normal 23 2 5 2 19 4" xfId="18903"/>
    <cellStyle name="Normal 23 2 5 2 19 4 2" xfId="45153"/>
    <cellStyle name="Normal 23 2 5 2 19 5" xfId="7778"/>
    <cellStyle name="Normal 23 2 5 2 19 5 2" xfId="34090"/>
    <cellStyle name="Normal 23 2 5 2 19 6" xfId="29106"/>
    <cellStyle name="Normal 23 2 5 2 2" xfId="134"/>
    <cellStyle name="Normal 23 2 5 2 2 2" xfId="1674"/>
    <cellStyle name="Normal 23 2 5 2 2 2 2" xfId="16406"/>
    <cellStyle name="Normal 23 2 5 2 2 2 2 2" xfId="27470"/>
    <cellStyle name="Normal 23 2 5 2 2 2 2 2 2" xfId="53719"/>
    <cellStyle name="Normal 23 2 5 2 2 2 2 3" xfId="42656"/>
    <cellStyle name="Normal 23 2 5 2 2 2 3" xfId="20142"/>
    <cellStyle name="Normal 23 2 5 2 2 2 3 2" xfId="46392"/>
    <cellStyle name="Normal 23 2 5 2 2 2 4" xfId="9070"/>
    <cellStyle name="Normal 23 2 5 2 2 2 4 2" xfId="35329"/>
    <cellStyle name="Normal 23 2 5 2 2 2 5" xfId="29108"/>
    <cellStyle name="Normal 23 2 5 2 2 3" xfId="1673"/>
    <cellStyle name="Normal 23 2 5 2 2 3 2" xfId="20581"/>
    <cellStyle name="Normal 23 2 5 2 2 3 2 2" xfId="46830"/>
    <cellStyle name="Normal 23 2 5 2 2 3 3" xfId="9517"/>
    <cellStyle name="Normal 23 2 5 2 2 3 3 2" xfId="35767"/>
    <cellStyle name="Normal 23 2 5 2 2 3 4" xfId="29107"/>
    <cellStyle name="Normal 23 2 5 2 2 4" xfId="13120"/>
    <cellStyle name="Normal 23 2 5 2 2 4 2" xfId="24184"/>
    <cellStyle name="Normal 23 2 5 2 2 4 2 2" xfId="50433"/>
    <cellStyle name="Normal 23 2 5 2 2 4 3" xfId="39370"/>
    <cellStyle name="Normal 23 2 5 2 2 5" xfId="16856"/>
    <cellStyle name="Normal 23 2 5 2 2 5 2" xfId="43106"/>
    <cellStyle name="Normal 23 2 5 2 2 6" xfId="5714"/>
    <cellStyle name="Normal 23 2 5 2 2 6 2" xfId="32043"/>
    <cellStyle name="Normal 23 2 5 2 2 7" xfId="27628"/>
    <cellStyle name="Normal 23 2 5 2 20" xfId="1675"/>
    <cellStyle name="Normal 23 2 5 2 20 2" xfId="11678"/>
    <cellStyle name="Normal 23 2 5 2 20 2 2" xfId="22742"/>
    <cellStyle name="Normal 23 2 5 2 20 2 2 2" xfId="48991"/>
    <cellStyle name="Normal 23 2 5 2 20 2 3" xfId="37928"/>
    <cellStyle name="Normal 23 2 5 2 20 3" xfId="15281"/>
    <cellStyle name="Normal 23 2 5 2 20 3 2" xfId="26345"/>
    <cellStyle name="Normal 23 2 5 2 20 3 2 2" xfId="52594"/>
    <cellStyle name="Normal 23 2 5 2 20 3 3" xfId="41531"/>
    <cellStyle name="Normal 23 2 5 2 20 4" xfId="19017"/>
    <cellStyle name="Normal 23 2 5 2 20 4 2" xfId="45267"/>
    <cellStyle name="Normal 23 2 5 2 20 5" xfId="7893"/>
    <cellStyle name="Normal 23 2 5 2 20 5 2" xfId="34204"/>
    <cellStyle name="Normal 23 2 5 2 20 6" xfId="29109"/>
    <cellStyle name="Normal 23 2 5 2 21" xfId="1676"/>
    <cellStyle name="Normal 23 2 5 2 21 2" xfId="11792"/>
    <cellStyle name="Normal 23 2 5 2 21 2 2" xfId="22856"/>
    <cellStyle name="Normal 23 2 5 2 21 2 2 2" xfId="49105"/>
    <cellStyle name="Normal 23 2 5 2 21 2 3" xfId="38042"/>
    <cellStyle name="Normal 23 2 5 2 21 3" xfId="15395"/>
    <cellStyle name="Normal 23 2 5 2 21 3 2" xfId="26459"/>
    <cellStyle name="Normal 23 2 5 2 21 3 2 2" xfId="52708"/>
    <cellStyle name="Normal 23 2 5 2 21 3 3" xfId="41645"/>
    <cellStyle name="Normal 23 2 5 2 21 4" xfId="19131"/>
    <cellStyle name="Normal 23 2 5 2 21 4 2" xfId="45381"/>
    <cellStyle name="Normal 23 2 5 2 21 5" xfId="8008"/>
    <cellStyle name="Normal 23 2 5 2 21 5 2" xfId="34318"/>
    <cellStyle name="Normal 23 2 5 2 21 6" xfId="29110"/>
    <cellStyle name="Normal 23 2 5 2 22" xfId="1677"/>
    <cellStyle name="Normal 23 2 5 2 22 2" xfId="11906"/>
    <cellStyle name="Normal 23 2 5 2 22 2 2" xfId="22970"/>
    <cellStyle name="Normal 23 2 5 2 22 2 2 2" xfId="49219"/>
    <cellStyle name="Normal 23 2 5 2 22 2 3" xfId="38156"/>
    <cellStyle name="Normal 23 2 5 2 22 3" xfId="15509"/>
    <cellStyle name="Normal 23 2 5 2 22 3 2" xfId="26573"/>
    <cellStyle name="Normal 23 2 5 2 22 3 2 2" xfId="52822"/>
    <cellStyle name="Normal 23 2 5 2 22 3 3" xfId="41759"/>
    <cellStyle name="Normal 23 2 5 2 22 4" xfId="19245"/>
    <cellStyle name="Normal 23 2 5 2 22 4 2" xfId="45495"/>
    <cellStyle name="Normal 23 2 5 2 22 5" xfId="8123"/>
    <cellStyle name="Normal 23 2 5 2 22 5 2" xfId="34432"/>
    <cellStyle name="Normal 23 2 5 2 22 6" xfId="29111"/>
    <cellStyle name="Normal 23 2 5 2 23" xfId="1678"/>
    <cellStyle name="Normal 23 2 5 2 23 2" xfId="12020"/>
    <cellStyle name="Normal 23 2 5 2 23 2 2" xfId="23084"/>
    <cellStyle name="Normal 23 2 5 2 23 2 2 2" xfId="49333"/>
    <cellStyle name="Normal 23 2 5 2 23 2 3" xfId="38270"/>
    <cellStyle name="Normal 23 2 5 2 23 3" xfId="15623"/>
    <cellStyle name="Normal 23 2 5 2 23 3 2" xfId="26687"/>
    <cellStyle name="Normal 23 2 5 2 23 3 2 2" xfId="52936"/>
    <cellStyle name="Normal 23 2 5 2 23 3 3" xfId="41873"/>
    <cellStyle name="Normal 23 2 5 2 23 4" xfId="19359"/>
    <cellStyle name="Normal 23 2 5 2 23 4 2" xfId="45609"/>
    <cellStyle name="Normal 23 2 5 2 23 5" xfId="8238"/>
    <cellStyle name="Normal 23 2 5 2 23 5 2" xfId="34546"/>
    <cellStyle name="Normal 23 2 5 2 23 6" xfId="29112"/>
    <cellStyle name="Normal 23 2 5 2 24" xfId="1679"/>
    <cellStyle name="Normal 23 2 5 2 24 2" xfId="12134"/>
    <cellStyle name="Normal 23 2 5 2 24 2 2" xfId="23198"/>
    <cellStyle name="Normal 23 2 5 2 24 2 2 2" xfId="49447"/>
    <cellStyle name="Normal 23 2 5 2 24 2 3" xfId="38384"/>
    <cellStyle name="Normal 23 2 5 2 24 3" xfId="15737"/>
    <cellStyle name="Normal 23 2 5 2 24 3 2" xfId="26801"/>
    <cellStyle name="Normal 23 2 5 2 24 3 2 2" xfId="53050"/>
    <cellStyle name="Normal 23 2 5 2 24 3 3" xfId="41987"/>
    <cellStyle name="Normal 23 2 5 2 24 4" xfId="19473"/>
    <cellStyle name="Normal 23 2 5 2 24 4 2" xfId="45723"/>
    <cellStyle name="Normal 23 2 5 2 24 5" xfId="8353"/>
    <cellStyle name="Normal 23 2 5 2 24 5 2" xfId="34660"/>
    <cellStyle name="Normal 23 2 5 2 24 6" xfId="29113"/>
    <cellStyle name="Normal 23 2 5 2 25" xfId="1680"/>
    <cellStyle name="Normal 23 2 5 2 25 2" xfId="12251"/>
    <cellStyle name="Normal 23 2 5 2 25 2 2" xfId="23315"/>
    <cellStyle name="Normal 23 2 5 2 25 2 2 2" xfId="49564"/>
    <cellStyle name="Normal 23 2 5 2 25 2 3" xfId="38501"/>
    <cellStyle name="Normal 23 2 5 2 25 3" xfId="15854"/>
    <cellStyle name="Normal 23 2 5 2 25 3 2" xfId="26918"/>
    <cellStyle name="Normal 23 2 5 2 25 3 2 2" xfId="53167"/>
    <cellStyle name="Normal 23 2 5 2 25 3 3" xfId="42104"/>
    <cellStyle name="Normal 23 2 5 2 25 4" xfId="19590"/>
    <cellStyle name="Normal 23 2 5 2 25 4 2" xfId="45840"/>
    <cellStyle name="Normal 23 2 5 2 25 5" xfId="8471"/>
    <cellStyle name="Normal 23 2 5 2 25 5 2" xfId="34777"/>
    <cellStyle name="Normal 23 2 5 2 25 6" xfId="29114"/>
    <cellStyle name="Normal 23 2 5 2 26" xfId="1681"/>
    <cellStyle name="Normal 23 2 5 2 26 2" xfId="12370"/>
    <cellStyle name="Normal 23 2 5 2 26 2 2" xfId="23434"/>
    <cellStyle name="Normal 23 2 5 2 26 2 2 2" xfId="49683"/>
    <cellStyle name="Normal 23 2 5 2 26 2 3" xfId="38620"/>
    <cellStyle name="Normal 23 2 5 2 26 3" xfId="15973"/>
    <cellStyle name="Normal 23 2 5 2 26 3 2" xfId="27037"/>
    <cellStyle name="Normal 23 2 5 2 26 3 2 2" xfId="53286"/>
    <cellStyle name="Normal 23 2 5 2 26 3 3" xfId="42223"/>
    <cellStyle name="Normal 23 2 5 2 26 4" xfId="19709"/>
    <cellStyle name="Normal 23 2 5 2 26 4 2" xfId="45959"/>
    <cellStyle name="Normal 23 2 5 2 26 5" xfId="8591"/>
    <cellStyle name="Normal 23 2 5 2 26 5 2" xfId="34896"/>
    <cellStyle name="Normal 23 2 5 2 26 6" xfId="29115"/>
    <cellStyle name="Normal 23 2 5 2 27" xfId="1682"/>
    <cellStyle name="Normal 23 2 5 2 27 2" xfId="12501"/>
    <cellStyle name="Normal 23 2 5 2 27 2 2" xfId="23565"/>
    <cellStyle name="Normal 23 2 5 2 27 2 2 2" xfId="49814"/>
    <cellStyle name="Normal 23 2 5 2 27 2 3" xfId="38751"/>
    <cellStyle name="Normal 23 2 5 2 27 3" xfId="16104"/>
    <cellStyle name="Normal 23 2 5 2 27 3 2" xfId="27168"/>
    <cellStyle name="Normal 23 2 5 2 27 3 2 2" xfId="53417"/>
    <cellStyle name="Normal 23 2 5 2 27 3 3" xfId="42354"/>
    <cellStyle name="Normal 23 2 5 2 27 4" xfId="19840"/>
    <cellStyle name="Normal 23 2 5 2 27 4 2" xfId="46090"/>
    <cellStyle name="Normal 23 2 5 2 27 5" xfId="8723"/>
    <cellStyle name="Normal 23 2 5 2 27 5 2" xfId="35027"/>
    <cellStyle name="Normal 23 2 5 2 27 6" xfId="29116"/>
    <cellStyle name="Normal 23 2 5 2 28" xfId="1683"/>
    <cellStyle name="Normal 23 2 5 2 28 2" xfId="12616"/>
    <cellStyle name="Normal 23 2 5 2 28 2 2" xfId="23680"/>
    <cellStyle name="Normal 23 2 5 2 28 2 2 2" xfId="49929"/>
    <cellStyle name="Normal 23 2 5 2 28 2 3" xfId="38866"/>
    <cellStyle name="Normal 23 2 5 2 28 3" xfId="16219"/>
    <cellStyle name="Normal 23 2 5 2 28 3 2" xfId="27283"/>
    <cellStyle name="Normal 23 2 5 2 28 3 2 2" xfId="53532"/>
    <cellStyle name="Normal 23 2 5 2 28 3 3" xfId="42469"/>
    <cellStyle name="Normal 23 2 5 2 28 4" xfId="19955"/>
    <cellStyle name="Normal 23 2 5 2 28 4 2" xfId="46205"/>
    <cellStyle name="Normal 23 2 5 2 28 5" xfId="8839"/>
    <cellStyle name="Normal 23 2 5 2 28 5 2" xfId="35142"/>
    <cellStyle name="Normal 23 2 5 2 28 6" xfId="29117"/>
    <cellStyle name="Normal 23 2 5 2 29" xfId="1684"/>
    <cellStyle name="Normal 23 2 5 2 29 2" xfId="12730"/>
    <cellStyle name="Normal 23 2 5 2 29 2 2" xfId="23794"/>
    <cellStyle name="Normal 23 2 5 2 29 2 2 2" xfId="50043"/>
    <cellStyle name="Normal 23 2 5 2 29 2 3" xfId="38980"/>
    <cellStyle name="Normal 23 2 5 2 29 3" xfId="16333"/>
    <cellStyle name="Normal 23 2 5 2 29 3 2" xfId="27397"/>
    <cellStyle name="Normal 23 2 5 2 29 3 2 2" xfId="53646"/>
    <cellStyle name="Normal 23 2 5 2 29 3 3" xfId="42583"/>
    <cellStyle name="Normal 23 2 5 2 29 4" xfId="20069"/>
    <cellStyle name="Normal 23 2 5 2 29 4 2" xfId="46319"/>
    <cellStyle name="Normal 23 2 5 2 29 5" xfId="8954"/>
    <cellStyle name="Normal 23 2 5 2 29 5 2" xfId="35256"/>
    <cellStyle name="Normal 23 2 5 2 29 6" xfId="29118"/>
    <cellStyle name="Normal 23 2 5 2 3" xfId="1685"/>
    <cellStyle name="Normal 23 2 5 2 3 2" xfId="9640"/>
    <cellStyle name="Normal 23 2 5 2 3 2 2" xfId="20704"/>
    <cellStyle name="Normal 23 2 5 2 3 2 2 2" xfId="46953"/>
    <cellStyle name="Normal 23 2 5 2 3 2 3" xfId="35890"/>
    <cellStyle name="Normal 23 2 5 2 3 3" xfId="13243"/>
    <cellStyle name="Normal 23 2 5 2 3 3 2" xfId="24307"/>
    <cellStyle name="Normal 23 2 5 2 3 3 2 2" xfId="50556"/>
    <cellStyle name="Normal 23 2 5 2 3 3 3" xfId="39493"/>
    <cellStyle name="Normal 23 2 5 2 3 4" xfId="16979"/>
    <cellStyle name="Normal 23 2 5 2 3 4 2" xfId="43229"/>
    <cellStyle name="Normal 23 2 5 2 3 5" xfId="5838"/>
    <cellStyle name="Normal 23 2 5 2 3 5 2" xfId="32166"/>
    <cellStyle name="Normal 23 2 5 2 3 6" xfId="29119"/>
    <cellStyle name="Normal 23 2 5 2 30" xfId="1686"/>
    <cellStyle name="Normal 23 2 5 2 30 2" xfId="9368"/>
    <cellStyle name="Normal 23 2 5 2 30 2 2" xfId="20432"/>
    <cellStyle name="Normal 23 2 5 2 30 2 2 2" xfId="46681"/>
    <cellStyle name="Normal 23 2 5 2 30 2 3" xfId="35618"/>
    <cellStyle name="Normal 23 2 5 2 30 3" xfId="12971"/>
    <cellStyle name="Normal 23 2 5 2 30 3 2" xfId="24035"/>
    <cellStyle name="Normal 23 2 5 2 30 3 2 2" xfId="50284"/>
    <cellStyle name="Normal 23 2 5 2 30 3 3" xfId="39221"/>
    <cellStyle name="Normal 23 2 5 2 30 4" xfId="16707"/>
    <cellStyle name="Normal 23 2 5 2 30 4 2" xfId="42957"/>
    <cellStyle name="Normal 23 2 5 2 30 5" xfId="5563"/>
    <cellStyle name="Normal 23 2 5 2 30 5 2" xfId="31894"/>
    <cellStyle name="Normal 23 2 5 2 30 6" xfId="29120"/>
    <cellStyle name="Normal 23 2 5 2 31" xfId="1687"/>
    <cellStyle name="Normal 23 2 5 2 31 2" xfId="20312"/>
    <cellStyle name="Normal 23 2 5 2 31 2 2" xfId="46561"/>
    <cellStyle name="Normal 23 2 5 2 31 3" xfId="9248"/>
    <cellStyle name="Normal 23 2 5 2 31 3 2" xfId="35498"/>
    <cellStyle name="Normal 23 2 5 2 31 4" xfId="29121"/>
    <cellStyle name="Normal 23 2 5 2 32" xfId="1688"/>
    <cellStyle name="Normal 23 2 5 2 32 2" xfId="23915"/>
    <cellStyle name="Normal 23 2 5 2 32 2 2" xfId="50164"/>
    <cellStyle name="Normal 23 2 5 2 32 3" xfId="12851"/>
    <cellStyle name="Normal 23 2 5 2 32 3 2" xfId="39101"/>
    <cellStyle name="Normal 23 2 5 2 32 4" xfId="29122"/>
    <cellStyle name="Normal 23 2 5 2 33" xfId="1689"/>
    <cellStyle name="Normal 23 2 5 2 33 2" xfId="16587"/>
    <cellStyle name="Normal 23 2 5 2 33 2 2" xfId="42837"/>
    <cellStyle name="Normal 23 2 5 2 33 3" xfId="29123"/>
    <cellStyle name="Normal 23 2 5 2 34" xfId="1690"/>
    <cellStyle name="Normal 23 2 5 2 34 2" xfId="29124"/>
    <cellStyle name="Normal 23 2 5 2 35" xfId="1691"/>
    <cellStyle name="Normal 23 2 5 2 35 2" xfId="29125"/>
    <cellStyle name="Normal 23 2 5 2 36" xfId="1692"/>
    <cellStyle name="Normal 23 2 5 2 36 2" xfId="29126"/>
    <cellStyle name="Normal 23 2 5 2 37" xfId="1693"/>
    <cellStyle name="Normal 23 2 5 2 37 2" xfId="29127"/>
    <cellStyle name="Normal 23 2 5 2 38" xfId="1694"/>
    <cellStyle name="Normal 23 2 5 2 38 2" xfId="29128"/>
    <cellStyle name="Normal 23 2 5 2 39" xfId="1695"/>
    <cellStyle name="Normal 23 2 5 2 39 2" xfId="29129"/>
    <cellStyle name="Normal 23 2 5 2 4" xfId="1696"/>
    <cellStyle name="Normal 23 2 5 2 4 2" xfId="9756"/>
    <cellStyle name="Normal 23 2 5 2 4 2 2" xfId="20820"/>
    <cellStyle name="Normal 23 2 5 2 4 2 2 2" xfId="47069"/>
    <cellStyle name="Normal 23 2 5 2 4 2 3" xfId="36006"/>
    <cellStyle name="Normal 23 2 5 2 4 3" xfId="13359"/>
    <cellStyle name="Normal 23 2 5 2 4 3 2" xfId="24423"/>
    <cellStyle name="Normal 23 2 5 2 4 3 2 2" xfId="50672"/>
    <cellStyle name="Normal 23 2 5 2 4 3 3" xfId="39609"/>
    <cellStyle name="Normal 23 2 5 2 4 4" xfId="17095"/>
    <cellStyle name="Normal 23 2 5 2 4 4 2" xfId="43345"/>
    <cellStyle name="Normal 23 2 5 2 4 5" xfId="5955"/>
    <cellStyle name="Normal 23 2 5 2 4 5 2" xfId="32282"/>
    <cellStyle name="Normal 23 2 5 2 4 6" xfId="29130"/>
    <cellStyle name="Normal 23 2 5 2 40" xfId="1697"/>
    <cellStyle name="Normal 23 2 5 2 40 2" xfId="29131"/>
    <cellStyle name="Normal 23 2 5 2 41" xfId="1662"/>
    <cellStyle name="Normal 23 2 5 2 41 2" xfId="29096"/>
    <cellStyle name="Normal 23 2 5 2 42" xfId="5442"/>
    <cellStyle name="Normal 23 2 5 2 42 2" xfId="31774"/>
    <cellStyle name="Normal 23 2 5 2 43" xfId="27627"/>
    <cellStyle name="Normal 23 2 5 2 5" xfId="1698"/>
    <cellStyle name="Normal 23 2 5 2 5 2" xfId="9871"/>
    <cellStyle name="Normal 23 2 5 2 5 2 2" xfId="20935"/>
    <cellStyle name="Normal 23 2 5 2 5 2 2 2" xfId="47184"/>
    <cellStyle name="Normal 23 2 5 2 5 2 3" xfId="36121"/>
    <cellStyle name="Normal 23 2 5 2 5 3" xfId="13474"/>
    <cellStyle name="Normal 23 2 5 2 5 3 2" xfId="24538"/>
    <cellStyle name="Normal 23 2 5 2 5 3 2 2" xfId="50787"/>
    <cellStyle name="Normal 23 2 5 2 5 3 3" xfId="39724"/>
    <cellStyle name="Normal 23 2 5 2 5 4" xfId="17210"/>
    <cellStyle name="Normal 23 2 5 2 5 4 2" xfId="43460"/>
    <cellStyle name="Normal 23 2 5 2 5 5" xfId="6071"/>
    <cellStyle name="Normal 23 2 5 2 5 5 2" xfId="32397"/>
    <cellStyle name="Normal 23 2 5 2 5 6" xfId="29132"/>
    <cellStyle name="Normal 23 2 5 2 6" xfId="1699"/>
    <cellStyle name="Normal 23 2 5 2 6 2" xfId="9986"/>
    <cellStyle name="Normal 23 2 5 2 6 2 2" xfId="21050"/>
    <cellStyle name="Normal 23 2 5 2 6 2 2 2" xfId="47299"/>
    <cellStyle name="Normal 23 2 5 2 6 2 3" xfId="36236"/>
    <cellStyle name="Normal 23 2 5 2 6 3" xfId="13589"/>
    <cellStyle name="Normal 23 2 5 2 6 3 2" xfId="24653"/>
    <cellStyle name="Normal 23 2 5 2 6 3 2 2" xfId="50902"/>
    <cellStyle name="Normal 23 2 5 2 6 3 3" xfId="39839"/>
    <cellStyle name="Normal 23 2 5 2 6 4" xfId="17325"/>
    <cellStyle name="Normal 23 2 5 2 6 4 2" xfId="43575"/>
    <cellStyle name="Normal 23 2 5 2 6 5" xfId="6187"/>
    <cellStyle name="Normal 23 2 5 2 6 5 2" xfId="32512"/>
    <cellStyle name="Normal 23 2 5 2 6 6" xfId="29133"/>
    <cellStyle name="Normal 23 2 5 2 7" xfId="1700"/>
    <cellStyle name="Normal 23 2 5 2 7 2" xfId="10100"/>
    <cellStyle name="Normal 23 2 5 2 7 2 2" xfId="21164"/>
    <cellStyle name="Normal 23 2 5 2 7 2 2 2" xfId="47413"/>
    <cellStyle name="Normal 23 2 5 2 7 2 3" xfId="36350"/>
    <cellStyle name="Normal 23 2 5 2 7 3" xfId="13703"/>
    <cellStyle name="Normal 23 2 5 2 7 3 2" xfId="24767"/>
    <cellStyle name="Normal 23 2 5 2 7 3 2 2" xfId="51016"/>
    <cellStyle name="Normal 23 2 5 2 7 3 3" xfId="39953"/>
    <cellStyle name="Normal 23 2 5 2 7 4" xfId="17439"/>
    <cellStyle name="Normal 23 2 5 2 7 4 2" xfId="43689"/>
    <cellStyle name="Normal 23 2 5 2 7 5" xfId="6302"/>
    <cellStyle name="Normal 23 2 5 2 7 5 2" xfId="32626"/>
    <cellStyle name="Normal 23 2 5 2 7 6" xfId="29134"/>
    <cellStyle name="Normal 23 2 5 2 8" xfId="1701"/>
    <cellStyle name="Normal 23 2 5 2 8 2" xfId="10214"/>
    <cellStyle name="Normal 23 2 5 2 8 2 2" xfId="21278"/>
    <cellStyle name="Normal 23 2 5 2 8 2 2 2" xfId="47527"/>
    <cellStyle name="Normal 23 2 5 2 8 2 3" xfId="36464"/>
    <cellStyle name="Normal 23 2 5 2 8 3" xfId="13817"/>
    <cellStyle name="Normal 23 2 5 2 8 3 2" xfId="24881"/>
    <cellStyle name="Normal 23 2 5 2 8 3 2 2" xfId="51130"/>
    <cellStyle name="Normal 23 2 5 2 8 3 3" xfId="40067"/>
    <cellStyle name="Normal 23 2 5 2 8 4" xfId="17553"/>
    <cellStyle name="Normal 23 2 5 2 8 4 2" xfId="43803"/>
    <cellStyle name="Normal 23 2 5 2 8 5" xfId="6417"/>
    <cellStyle name="Normal 23 2 5 2 8 5 2" xfId="32740"/>
    <cellStyle name="Normal 23 2 5 2 8 6" xfId="29135"/>
    <cellStyle name="Normal 23 2 5 2 9" xfId="1702"/>
    <cellStyle name="Normal 23 2 5 2 9 2" xfId="10328"/>
    <cellStyle name="Normal 23 2 5 2 9 2 2" xfId="21392"/>
    <cellStyle name="Normal 23 2 5 2 9 2 2 2" xfId="47641"/>
    <cellStyle name="Normal 23 2 5 2 9 2 3" xfId="36578"/>
    <cellStyle name="Normal 23 2 5 2 9 3" xfId="13931"/>
    <cellStyle name="Normal 23 2 5 2 9 3 2" xfId="24995"/>
    <cellStyle name="Normal 23 2 5 2 9 3 2 2" xfId="51244"/>
    <cellStyle name="Normal 23 2 5 2 9 3 3" xfId="40181"/>
    <cellStyle name="Normal 23 2 5 2 9 4" xfId="17667"/>
    <cellStyle name="Normal 23 2 5 2 9 4 2" xfId="43917"/>
    <cellStyle name="Normal 23 2 5 2 9 5" xfId="6532"/>
    <cellStyle name="Normal 23 2 5 2 9 5 2" xfId="32854"/>
    <cellStyle name="Normal 23 2 5 2 9 6" xfId="29136"/>
    <cellStyle name="Normal 23 2 5 20" xfId="1703"/>
    <cellStyle name="Normal 23 2 5 20 2" xfId="11533"/>
    <cellStyle name="Normal 23 2 5 20 2 2" xfId="22597"/>
    <cellStyle name="Normal 23 2 5 20 2 2 2" xfId="48846"/>
    <cellStyle name="Normal 23 2 5 20 2 3" xfId="37783"/>
    <cellStyle name="Normal 23 2 5 20 3" xfId="15136"/>
    <cellStyle name="Normal 23 2 5 20 3 2" xfId="26200"/>
    <cellStyle name="Normal 23 2 5 20 3 2 2" xfId="52449"/>
    <cellStyle name="Normal 23 2 5 20 3 3" xfId="41386"/>
    <cellStyle name="Normal 23 2 5 20 4" xfId="18872"/>
    <cellStyle name="Normal 23 2 5 20 4 2" xfId="45122"/>
    <cellStyle name="Normal 23 2 5 20 5" xfId="7747"/>
    <cellStyle name="Normal 23 2 5 20 5 2" xfId="34059"/>
    <cellStyle name="Normal 23 2 5 20 6" xfId="29137"/>
    <cellStyle name="Normal 23 2 5 21" xfId="1704"/>
    <cellStyle name="Normal 23 2 5 21 2" xfId="11647"/>
    <cellStyle name="Normal 23 2 5 21 2 2" xfId="22711"/>
    <cellStyle name="Normal 23 2 5 21 2 2 2" xfId="48960"/>
    <cellStyle name="Normal 23 2 5 21 2 3" xfId="37897"/>
    <cellStyle name="Normal 23 2 5 21 3" xfId="15250"/>
    <cellStyle name="Normal 23 2 5 21 3 2" xfId="26314"/>
    <cellStyle name="Normal 23 2 5 21 3 2 2" xfId="52563"/>
    <cellStyle name="Normal 23 2 5 21 3 3" xfId="41500"/>
    <cellStyle name="Normal 23 2 5 21 4" xfId="18986"/>
    <cellStyle name="Normal 23 2 5 21 4 2" xfId="45236"/>
    <cellStyle name="Normal 23 2 5 21 5" xfId="7862"/>
    <cellStyle name="Normal 23 2 5 21 5 2" xfId="34173"/>
    <cellStyle name="Normal 23 2 5 21 6" xfId="29138"/>
    <cellStyle name="Normal 23 2 5 22" xfId="1705"/>
    <cellStyle name="Normal 23 2 5 22 2" xfId="11761"/>
    <cellStyle name="Normal 23 2 5 22 2 2" xfId="22825"/>
    <cellStyle name="Normal 23 2 5 22 2 2 2" xfId="49074"/>
    <cellStyle name="Normal 23 2 5 22 2 3" xfId="38011"/>
    <cellStyle name="Normal 23 2 5 22 3" xfId="15364"/>
    <cellStyle name="Normal 23 2 5 22 3 2" xfId="26428"/>
    <cellStyle name="Normal 23 2 5 22 3 2 2" xfId="52677"/>
    <cellStyle name="Normal 23 2 5 22 3 3" xfId="41614"/>
    <cellStyle name="Normal 23 2 5 22 4" xfId="19100"/>
    <cellStyle name="Normal 23 2 5 22 4 2" xfId="45350"/>
    <cellStyle name="Normal 23 2 5 22 5" xfId="7977"/>
    <cellStyle name="Normal 23 2 5 22 5 2" xfId="34287"/>
    <cellStyle name="Normal 23 2 5 22 6" xfId="29139"/>
    <cellStyle name="Normal 23 2 5 23" xfId="1706"/>
    <cellStyle name="Normal 23 2 5 23 2" xfId="11875"/>
    <cellStyle name="Normal 23 2 5 23 2 2" xfId="22939"/>
    <cellStyle name="Normal 23 2 5 23 2 2 2" xfId="49188"/>
    <cellStyle name="Normal 23 2 5 23 2 3" xfId="38125"/>
    <cellStyle name="Normal 23 2 5 23 3" xfId="15478"/>
    <cellStyle name="Normal 23 2 5 23 3 2" xfId="26542"/>
    <cellStyle name="Normal 23 2 5 23 3 2 2" xfId="52791"/>
    <cellStyle name="Normal 23 2 5 23 3 3" xfId="41728"/>
    <cellStyle name="Normal 23 2 5 23 4" xfId="19214"/>
    <cellStyle name="Normal 23 2 5 23 4 2" xfId="45464"/>
    <cellStyle name="Normal 23 2 5 23 5" xfId="8092"/>
    <cellStyle name="Normal 23 2 5 23 5 2" xfId="34401"/>
    <cellStyle name="Normal 23 2 5 23 6" xfId="29140"/>
    <cellStyle name="Normal 23 2 5 24" xfId="1707"/>
    <cellStyle name="Normal 23 2 5 24 2" xfId="11989"/>
    <cellStyle name="Normal 23 2 5 24 2 2" xfId="23053"/>
    <cellStyle name="Normal 23 2 5 24 2 2 2" xfId="49302"/>
    <cellStyle name="Normal 23 2 5 24 2 3" xfId="38239"/>
    <cellStyle name="Normal 23 2 5 24 3" xfId="15592"/>
    <cellStyle name="Normal 23 2 5 24 3 2" xfId="26656"/>
    <cellStyle name="Normal 23 2 5 24 3 2 2" xfId="52905"/>
    <cellStyle name="Normal 23 2 5 24 3 3" xfId="41842"/>
    <cellStyle name="Normal 23 2 5 24 4" xfId="19328"/>
    <cellStyle name="Normal 23 2 5 24 4 2" xfId="45578"/>
    <cellStyle name="Normal 23 2 5 24 5" xfId="8207"/>
    <cellStyle name="Normal 23 2 5 24 5 2" xfId="34515"/>
    <cellStyle name="Normal 23 2 5 24 6" xfId="29141"/>
    <cellStyle name="Normal 23 2 5 25" xfId="1708"/>
    <cellStyle name="Normal 23 2 5 25 2" xfId="12103"/>
    <cellStyle name="Normal 23 2 5 25 2 2" xfId="23167"/>
    <cellStyle name="Normal 23 2 5 25 2 2 2" xfId="49416"/>
    <cellStyle name="Normal 23 2 5 25 2 3" xfId="38353"/>
    <cellStyle name="Normal 23 2 5 25 3" xfId="15706"/>
    <cellStyle name="Normal 23 2 5 25 3 2" xfId="26770"/>
    <cellStyle name="Normal 23 2 5 25 3 2 2" xfId="53019"/>
    <cellStyle name="Normal 23 2 5 25 3 3" xfId="41956"/>
    <cellStyle name="Normal 23 2 5 25 4" xfId="19442"/>
    <cellStyle name="Normal 23 2 5 25 4 2" xfId="45692"/>
    <cellStyle name="Normal 23 2 5 25 5" xfId="8322"/>
    <cellStyle name="Normal 23 2 5 25 5 2" xfId="34629"/>
    <cellStyle name="Normal 23 2 5 25 6" xfId="29142"/>
    <cellStyle name="Normal 23 2 5 26" xfId="1709"/>
    <cellStyle name="Normal 23 2 5 26 2" xfId="12220"/>
    <cellStyle name="Normal 23 2 5 26 2 2" xfId="23284"/>
    <cellStyle name="Normal 23 2 5 26 2 2 2" xfId="49533"/>
    <cellStyle name="Normal 23 2 5 26 2 3" xfId="38470"/>
    <cellStyle name="Normal 23 2 5 26 3" xfId="15823"/>
    <cellStyle name="Normal 23 2 5 26 3 2" xfId="26887"/>
    <cellStyle name="Normal 23 2 5 26 3 2 2" xfId="53136"/>
    <cellStyle name="Normal 23 2 5 26 3 3" xfId="42073"/>
    <cellStyle name="Normal 23 2 5 26 4" xfId="19559"/>
    <cellStyle name="Normal 23 2 5 26 4 2" xfId="45809"/>
    <cellStyle name="Normal 23 2 5 26 5" xfId="8440"/>
    <cellStyle name="Normal 23 2 5 26 5 2" xfId="34746"/>
    <cellStyle name="Normal 23 2 5 26 6" xfId="29143"/>
    <cellStyle name="Normal 23 2 5 27" xfId="1710"/>
    <cellStyle name="Normal 23 2 5 27 2" xfId="12339"/>
    <cellStyle name="Normal 23 2 5 27 2 2" xfId="23403"/>
    <cellStyle name="Normal 23 2 5 27 2 2 2" xfId="49652"/>
    <cellStyle name="Normal 23 2 5 27 2 3" xfId="38589"/>
    <cellStyle name="Normal 23 2 5 27 3" xfId="15942"/>
    <cellStyle name="Normal 23 2 5 27 3 2" xfId="27006"/>
    <cellStyle name="Normal 23 2 5 27 3 2 2" xfId="53255"/>
    <cellStyle name="Normal 23 2 5 27 3 3" xfId="42192"/>
    <cellStyle name="Normal 23 2 5 27 4" xfId="19678"/>
    <cellStyle name="Normal 23 2 5 27 4 2" xfId="45928"/>
    <cellStyle name="Normal 23 2 5 27 5" xfId="8560"/>
    <cellStyle name="Normal 23 2 5 27 5 2" xfId="34865"/>
    <cellStyle name="Normal 23 2 5 27 6" xfId="29144"/>
    <cellStyle name="Normal 23 2 5 28" xfId="1711"/>
    <cellStyle name="Normal 23 2 5 28 2" xfId="12470"/>
    <cellStyle name="Normal 23 2 5 28 2 2" xfId="23534"/>
    <cellStyle name="Normal 23 2 5 28 2 2 2" xfId="49783"/>
    <cellStyle name="Normal 23 2 5 28 2 3" xfId="38720"/>
    <cellStyle name="Normal 23 2 5 28 3" xfId="16073"/>
    <cellStyle name="Normal 23 2 5 28 3 2" xfId="27137"/>
    <cellStyle name="Normal 23 2 5 28 3 2 2" xfId="53386"/>
    <cellStyle name="Normal 23 2 5 28 3 3" xfId="42323"/>
    <cellStyle name="Normal 23 2 5 28 4" xfId="19809"/>
    <cellStyle name="Normal 23 2 5 28 4 2" xfId="46059"/>
    <cellStyle name="Normal 23 2 5 28 5" xfId="8692"/>
    <cellStyle name="Normal 23 2 5 28 5 2" xfId="34996"/>
    <cellStyle name="Normal 23 2 5 28 6" xfId="29145"/>
    <cellStyle name="Normal 23 2 5 29" xfId="1712"/>
    <cellStyle name="Normal 23 2 5 29 2" xfId="12585"/>
    <cellStyle name="Normal 23 2 5 29 2 2" xfId="23649"/>
    <cellStyle name="Normal 23 2 5 29 2 2 2" xfId="49898"/>
    <cellStyle name="Normal 23 2 5 29 2 3" xfId="38835"/>
    <cellStyle name="Normal 23 2 5 29 3" xfId="16188"/>
    <cellStyle name="Normal 23 2 5 29 3 2" xfId="27252"/>
    <cellStyle name="Normal 23 2 5 29 3 2 2" xfId="53501"/>
    <cellStyle name="Normal 23 2 5 29 3 3" xfId="42438"/>
    <cellStyle name="Normal 23 2 5 29 4" xfId="19924"/>
    <cellStyle name="Normal 23 2 5 29 4 2" xfId="46174"/>
    <cellStyle name="Normal 23 2 5 29 5" xfId="8808"/>
    <cellStyle name="Normal 23 2 5 29 5 2" xfId="35111"/>
    <cellStyle name="Normal 23 2 5 29 6" xfId="29146"/>
    <cellStyle name="Normal 23 2 5 3" xfId="135"/>
    <cellStyle name="Normal 23 2 5 3 2" xfId="1714"/>
    <cellStyle name="Normal 23 2 5 3 2 2" xfId="16407"/>
    <cellStyle name="Normal 23 2 5 3 2 2 2" xfId="27471"/>
    <cellStyle name="Normal 23 2 5 3 2 2 2 2" xfId="53720"/>
    <cellStyle name="Normal 23 2 5 3 2 2 3" xfId="42657"/>
    <cellStyle name="Normal 23 2 5 3 2 3" xfId="20143"/>
    <cellStyle name="Normal 23 2 5 3 2 3 2" xfId="46393"/>
    <cellStyle name="Normal 23 2 5 3 2 4" xfId="9071"/>
    <cellStyle name="Normal 23 2 5 3 2 4 2" xfId="35330"/>
    <cellStyle name="Normal 23 2 5 3 2 5" xfId="29148"/>
    <cellStyle name="Normal 23 2 5 3 3" xfId="1713"/>
    <cellStyle name="Normal 23 2 5 3 3 2" xfId="20521"/>
    <cellStyle name="Normal 23 2 5 3 3 2 2" xfId="46770"/>
    <cellStyle name="Normal 23 2 5 3 3 3" xfId="9457"/>
    <cellStyle name="Normal 23 2 5 3 3 3 2" xfId="35707"/>
    <cellStyle name="Normal 23 2 5 3 3 4" xfId="29147"/>
    <cellStyle name="Normal 23 2 5 3 4" xfId="13060"/>
    <cellStyle name="Normal 23 2 5 3 4 2" xfId="24124"/>
    <cellStyle name="Normal 23 2 5 3 4 2 2" xfId="50373"/>
    <cellStyle name="Normal 23 2 5 3 4 3" xfId="39310"/>
    <cellStyle name="Normal 23 2 5 3 5" xfId="16796"/>
    <cellStyle name="Normal 23 2 5 3 5 2" xfId="43046"/>
    <cellStyle name="Normal 23 2 5 3 6" xfId="5653"/>
    <cellStyle name="Normal 23 2 5 3 6 2" xfId="31983"/>
    <cellStyle name="Normal 23 2 5 3 7" xfId="27629"/>
    <cellStyle name="Normal 23 2 5 30" xfId="1715"/>
    <cellStyle name="Normal 23 2 5 30 2" xfId="12699"/>
    <cellStyle name="Normal 23 2 5 30 2 2" xfId="23763"/>
    <cellStyle name="Normal 23 2 5 30 2 2 2" xfId="50012"/>
    <cellStyle name="Normal 23 2 5 30 2 3" xfId="38949"/>
    <cellStyle name="Normal 23 2 5 30 3" xfId="16302"/>
    <cellStyle name="Normal 23 2 5 30 3 2" xfId="27366"/>
    <cellStyle name="Normal 23 2 5 30 3 2 2" xfId="53615"/>
    <cellStyle name="Normal 23 2 5 30 3 3" xfId="42552"/>
    <cellStyle name="Normal 23 2 5 30 4" xfId="20038"/>
    <cellStyle name="Normal 23 2 5 30 4 2" xfId="46288"/>
    <cellStyle name="Normal 23 2 5 30 5" xfId="8923"/>
    <cellStyle name="Normal 23 2 5 30 5 2" xfId="35225"/>
    <cellStyle name="Normal 23 2 5 30 6" xfId="29149"/>
    <cellStyle name="Normal 23 2 5 31" xfId="1716"/>
    <cellStyle name="Normal 23 2 5 31 2" xfId="9337"/>
    <cellStyle name="Normal 23 2 5 31 2 2" xfId="20401"/>
    <cellStyle name="Normal 23 2 5 31 2 2 2" xfId="46650"/>
    <cellStyle name="Normal 23 2 5 31 2 3" xfId="35587"/>
    <cellStyle name="Normal 23 2 5 31 3" xfId="12940"/>
    <cellStyle name="Normal 23 2 5 31 3 2" xfId="24004"/>
    <cellStyle name="Normal 23 2 5 31 3 2 2" xfId="50253"/>
    <cellStyle name="Normal 23 2 5 31 3 3" xfId="39190"/>
    <cellStyle name="Normal 23 2 5 31 4" xfId="16676"/>
    <cellStyle name="Normal 23 2 5 31 4 2" xfId="42926"/>
    <cellStyle name="Normal 23 2 5 31 5" xfId="5532"/>
    <cellStyle name="Normal 23 2 5 31 5 2" xfId="31863"/>
    <cellStyle name="Normal 23 2 5 31 6" xfId="29150"/>
    <cellStyle name="Normal 23 2 5 32" xfId="1717"/>
    <cellStyle name="Normal 23 2 5 32 2" xfId="20281"/>
    <cellStyle name="Normal 23 2 5 32 2 2" xfId="46530"/>
    <cellStyle name="Normal 23 2 5 32 3" xfId="9217"/>
    <cellStyle name="Normal 23 2 5 32 3 2" xfId="35467"/>
    <cellStyle name="Normal 23 2 5 32 4" xfId="29151"/>
    <cellStyle name="Normal 23 2 5 33" xfId="1718"/>
    <cellStyle name="Normal 23 2 5 33 2" xfId="23884"/>
    <cellStyle name="Normal 23 2 5 33 2 2" xfId="50133"/>
    <cellStyle name="Normal 23 2 5 33 3" xfId="12820"/>
    <cellStyle name="Normal 23 2 5 33 3 2" xfId="39070"/>
    <cellStyle name="Normal 23 2 5 33 4" xfId="29152"/>
    <cellStyle name="Normal 23 2 5 34" xfId="1719"/>
    <cellStyle name="Normal 23 2 5 34 2" xfId="16556"/>
    <cellStyle name="Normal 23 2 5 34 2 2" xfId="42806"/>
    <cellStyle name="Normal 23 2 5 34 3" xfId="29153"/>
    <cellStyle name="Normal 23 2 5 35" xfId="1720"/>
    <cellStyle name="Normal 23 2 5 35 2" xfId="29154"/>
    <cellStyle name="Normal 23 2 5 36" xfId="1721"/>
    <cellStyle name="Normal 23 2 5 36 2" xfId="29155"/>
    <cellStyle name="Normal 23 2 5 37" xfId="1722"/>
    <cellStyle name="Normal 23 2 5 37 2" xfId="29156"/>
    <cellStyle name="Normal 23 2 5 38" xfId="1723"/>
    <cellStyle name="Normal 23 2 5 38 2" xfId="29157"/>
    <cellStyle name="Normal 23 2 5 39" xfId="1724"/>
    <cellStyle name="Normal 23 2 5 39 2" xfId="29158"/>
    <cellStyle name="Normal 23 2 5 4" xfId="1725"/>
    <cellStyle name="Normal 23 2 5 4 2" xfId="9609"/>
    <cellStyle name="Normal 23 2 5 4 2 2" xfId="20673"/>
    <cellStyle name="Normal 23 2 5 4 2 2 2" xfId="46922"/>
    <cellStyle name="Normal 23 2 5 4 2 3" xfId="35859"/>
    <cellStyle name="Normal 23 2 5 4 3" xfId="13212"/>
    <cellStyle name="Normal 23 2 5 4 3 2" xfId="24276"/>
    <cellStyle name="Normal 23 2 5 4 3 2 2" xfId="50525"/>
    <cellStyle name="Normal 23 2 5 4 3 3" xfId="39462"/>
    <cellStyle name="Normal 23 2 5 4 4" xfId="16948"/>
    <cellStyle name="Normal 23 2 5 4 4 2" xfId="43198"/>
    <cellStyle name="Normal 23 2 5 4 5" xfId="5807"/>
    <cellStyle name="Normal 23 2 5 4 5 2" xfId="32135"/>
    <cellStyle name="Normal 23 2 5 4 6" xfId="29159"/>
    <cellStyle name="Normal 23 2 5 40" xfId="1726"/>
    <cellStyle name="Normal 23 2 5 40 2" xfId="29160"/>
    <cellStyle name="Normal 23 2 5 41" xfId="1727"/>
    <cellStyle name="Normal 23 2 5 41 2" xfId="29161"/>
    <cellStyle name="Normal 23 2 5 42" xfId="1651"/>
    <cellStyle name="Normal 23 2 5 42 2" xfId="29085"/>
    <cellStyle name="Normal 23 2 5 43" xfId="5411"/>
    <cellStyle name="Normal 23 2 5 43 2" xfId="31743"/>
    <cellStyle name="Normal 23 2 5 44" xfId="27626"/>
    <cellStyle name="Normal 23 2 5 5" xfId="1728"/>
    <cellStyle name="Normal 23 2 5 5 2" xfId="9725"/>
    <cellStyle name="Normal 23 2 5 5 2 2" xfId="20789"/>
    <cellStyle name="Normal 23 2 5 5 2 2 2" xfId="47038"/>
    <cellStyle name="Normal 23 2 5 5 2 3" xfId="35975"/>
    <cellStyle name="Normal 23 2 5 5 3" xfId="13328"/>
    <cellStyle name="Normal 23 2 5 5 3 2" xfId="24392"/>
    <cellStyle name="Normal 23 2 5 5 3 2 2" xfId="50641"/>
    <cellStyle name="Normal 23 2 5 5 3 3" xfId="39578"/>
    <cellStyle name="Normal 23 2 5 5 4" xfId="17064"/>
    <cellStyle name="Normal 23 2 5 5 4 2" xfId="43314"/>
    <cellStyle name="Normal 23 2 5 5 5" xfId="5924"/>
    <cellStyle name="Normal 23 2 5 5 5 2" xfId="32251"/>
    <cellStyle name="Normal 23 2 5 5 6" xfId="29162"/>
    <cellStyle name="Normal 23 2 5 6" xfId="1729"/>
    <cellStyle name="Normal 23 2 5 6 2" xfId="9840"/>
    <cellStyle name="Normal 23 2 5 6 2 2" xfId="20904"/>
    <cellStyle name="Normal 23 2 5 6 2 2 2" xfId="47153"/>
    <cellStyle name="Normal 23 2 5 6 2 3" xfId="36090"/>
    <cellStyle name="Normal 23 2 5 6 3" xfId="13443"/>
    <cellStyle name="Normal 23 2 5 6 3 2" xfId="24507"/>
    <cellStyle name="Normal 23 2 5 6 3 2 2" xfId="50756"/>
    <cellStyle name="Normal 23 2 5 6 3 3" xfId="39693"/>
    <cellStyle name="Normal 23 2 5 6 4" xfId="17179"/>
    <cellStyle name="Normal 23 2 5 6 4 2" xfId="43429"/>
    <cellStyle name="Normal 23 2 5 6 5" xfId="6040"/>
    <cellStyle name="Normal 23 2 5 6 5 2" xfId="32366"/>
    <cellStyle name="Normal 23 2 5 6 6" xfId="29163"/>
    <cellStyle name="Normal 23 2 5 7" xfId="1730"/>
    <cellStyle name="Normal 23 2 5 7 2" xfId="9955"/>
    <cellStyle name="Normal 23 2 5 7 2 2" xfId="21019"/>
    <cellStyle name="Normal 23 2 5 7 2 2 2" xfId="47268"/>
    <cellStyle name="Normal 23 2 5 7 2 3" xfId="36205"/>
    <cellStyle name="Normal 23 2 5 7 3" xfId="13558"/>
    <cellStyle name="Normal 23 2 5 7 3 2" xfId="24622"/>
    <cellStyle name="Normal 23 2 5 7 3 2 2" xfId="50871"/>
    <cellStyle name="Normal 23 2 5 7 3 3" xfId="39808"/>
    <cellStyle name="Normal 23 2 5 7 4" xfId="17294"/>
    <cellStyle name="Normal 23 2 5 7 4 2" xfId="43544"/>
    <cellStyle name="Normal 23 2 5 7 5" xfId="6156"/>
    <cellStyle name="Normal 23 2 5 7 5 2" xfId="32481"/>
    <cellStyle name="Normal 23 2 5 7 6" xfId="29164"/>
    <cellStyle name="Normal 23 2 5 8" xfId="1731"/>
    <cellStyle name="Normal 23 2 5 8 2" xfId="10069"/>
    <cellStyle name="Normal 23 2 5 8 2 2" xfId="21133"/>
    <cellStyle name="Normal 23 2 5 8 2 2 2" xfId="47382"/>
    <cellStyle name="Normal 23 2 5 8 2 3" xfId="36319"/>
    <cellStyle name="Normal 23 2 5 8 3" xfId="13672"/>
    <cellStyle name="Normal 23 2 5 8 3 2" xfId="24736"/>
    <cellStyle name="Normal 23 2 5 8 3 2 2" xfId="50985"/>
    <cellStyle name="Normal 23 2 5 8 3 3" xfId="39922"/>
    <cellStyle name="Normal 23 2 5 8 4" xfId="17408"/>
    <cellStyle name="Normal 23 2 5 8 4 2" xfId="43658"/>
    <cellStyle name="Normal 23 2 5 8 5" xfId="6271"/>
    <cellStyle name="Normal 23 2 5 8 5 2" xfId="32595"/>
    <cellStyle name="Normal 23 2 5 8 6" xfId="29165"/>
    <cellStyle name="Normal 23 2 5 9" xfId="1732"/>
    <cellStyle name="Normal 23 2 5 9 2" xfId="10183"/>
    <cellStyle name="Normal 23 2 5 9 2 2" xfId="21247"/>
    <cellStyle name="Normal 23 2 5 9 2 2 2" xfId="47496"/>
    <cellStyle name="Normal 23 2 5 9 2 3" xfId="36433"/>
    <cellStyle name="Normal 23 2 5 9 3" xfId="13786"/>
    <cellStyle name="Normal 23 2 5 9 3 2" xfId="24850"/>
    <cellStyle name="Normal 23 2 5 9 3 2 2" xfId="51099"/>
    <cellStyle name="Normal 23 2 5 9 3 3" xfId="40036"/>
    <cellStyle name="Normal 23 2 5 9 4" xfId="17522"/>
    <cellStyle name="Normal 23 2 5 9 4 2" xfId="43772"/>
    <cellStyle name="Normal 23 2 5 9 5" xfId="6386"/>
    <cellStyle name="Normal 23 2 5 9 5 2" xfId="32709"/>
    <cellStyle name="Normal 23 2 5 9 6" xfId="29166"/>
    <cellStyle name="Normal 23 2 6" xfId="136"/>
    <cellStyle name="Normal 23 2 6 10" xfId="1734"/>
    <cellStyle name="Normal 23 2 6 10 2" xfId="10307"/>
    <cellStyle name="Normal 23 2 6 10 2 2" xfId="21371"/>
    <cellStyle name="Normal 23 2 6 10 2 2 2" xfId="47620"/>
    <cellStyle name="Normal 23 2 6 10 2 3" xfId="36557"/>
    <cellStyle name="Normal 23 2 6 10 3" xfId="13910"/>
    <cellStyle name="Normal 23 2 6 10 3 2" xfId="24974"/>
    <cellStyle name="Normal 23 2 6 10 3 2 2" xfId="51223"/>
    <cellStyle name="Normal 23 2 6 10 3 3" xfId="40160"/>
    <cellStyle name="Normal 23 2 6 10 4" xfId="17646"/>
    <cellStyle name="Normal 23 2 6 10 4 2" xfId="43896"/>
    <cellStyle name="Normal 23 2 6 10 5" xfId="6511"/>
    <cellStyle name="Normal 23 2 6 10 5 2" xfId="32833"/>
    <cellStyle name="Normal 23 2 6 10 6" xfId="29168"/>
    <cellStyle name="Normal 23 2 6 11" xfId="1735"/>
    <cellStyle name="Normal 23 2 6 11 2" xfId="10434"/>
    <cellStyle name="Normal 23 2 6 11 2 2" xfId="21498"/>
    <cellStyle name="Normal 23 2 6 11 2 2 2" xfId="47747"/>
    <cellStyle name="Normal 23 2 6 11 2 3" xfId="36684"/>
    <cellStyle name="Normal 23 2 6 11 3" xfId="14037"/>
    <cellStyle name="Normal 23 2 6 11 3 2" xfId="25101"/>
    <cellStyle name="Normal 23 2 6 11 3 2 2" xfId="51350"/>
    <cellStyle name="Normal 23 2 6 11 3 3" xfId="40287"/>
    <cellStyle name="Normal 23 2 6 11 4" xfId="17773"/>
    <cellStyle name="Normal 23 2 6 11 4 2" xfId="44023"/>
    <cellStyle name="Normal 23 2 6 11 5" xfId="6639"/>
    <cellStyle name="Normal 23 2 6 11 5 2" xfId="32960"/>
    <cellStyle name="Normal 23 2 6 11 6" xfId="29169"/>
    <cellStyle name="Normal 23 2 6 12" xfId="1736"/>
    <cellStyle name="Normal 23 2 6 12 2" xfId="10549"/>
    <cellStyle name="Normal 23 2 6 12 2 2" xfId="21613"/>
    <cellStyle name="Normal 23 2 6 12 2 2 2" xfId="47862"/>
    <cellStyle name="Normal 23 2 6 12 2 3" xfId="36799"/>
    <cellStyle name="Normal 23 2 6 12 3" xfId="14152"/>
    <cellStyle name="Normal 23 2 6 12 3 2" xfId="25216"/>
    <cellStyle name="Normal 23 2 6 12 3 2 2" xfId="51465"/>
    <cellStyle name="Normal 23 2 6 12 3 3" xfId="40402"/>
    <cellStyle name="Normal 23 2 6 12 4" xfId="17888"/>
    <cellStyle name="Normal 23 2 6 12 4 2" xfId="44138"/>
    <cellStyle name="Normal 23 2 6 12 5" xfId="6755"/>
    <cellStyle name="Normal 23 2 6 12 5 2" xfId="33075"/>
    <cellStyle name="Normal 23 2 6 12 6" xfId="29170"/>
    <cellStyle name="Normal 23 2 6 13" xfId="1737"/>
    <cellStyle name="Normal 23 2 6 13 2" xfId="10722"/>
    <cellStyle name="Normal 23 2 6 13 2 2" xfId="21786"/>
    <cellStyle name="Normal 23 2 6 13 2 2 2" xfId="48035"/>
    <cellStyle name="Normal 23 2 6 13 2 3" xfId="36972"/>
    <cellStyle name="Normal 23 2 6 13 3" xfId="14325"/>
    <cellStyle name="Normal 23 2 6 13 3 2" xfId="25389"/>
    <cellStyle name="Normal 23 2 6 13 3 2 2" xfId="51638"/>
    <cellStyle name="Normal 23 2 6 13 3 3" xfId="40575"/>
    <cellStyle name="Normal 23 2 6 13 4" xfId="18061"/>
    <cellStyle name="Normal 23 2 6 13 4 2" xfId="44311"/>
    <cellStyle name="Normal 23 2 6 13 5" xfId="6929"/>
    <cellStyle name="Normal 23 2 6 13 5 2" xfId="33248"/>
    <cellStyle name="Normal 23 2 6 13 6" xfId="29171"/>
    <cellStyle name="Normal 23 2 6 14" xfId="1738"/>
    <cellStyle name="Normal 23 2 6 14 2" xfId="10839"/>
    <cellStyle name="Normal 23 2 6 14 2 2" xfId="21903"/>
    <cellStyle name="Normal 23 2 6 14 2 2 2" xfId="48152"/>
    <cellStyle name="Normal 23 2 6 14 2 3" xfId="37089"/>
    <cellStyle name="Normal 23 2 6 14 3" xfId="14442"/>
    <cellStyle name="Normal 23 2 6 14 3 2" xfId="25506"/>
    <cellStyle name="Normal 23 2 6 14 3 2 2" xfId="51755"/>
    <cellStyle name="Normal 23 2 6 14 3 3" xfId="40692"/>
    <cellStyle name="Normal 23 2 6 14 4" xfId="18178"/>
    <cellStyle name="Normal 23 2 6 14 4 2" xfId="44428"/>
    <cellStyle name="Normal 23 2 6 14 5" xfId="7047"/>
    <cellStyle name="Normal 23 2 6 14 5 2" xfId="33365"/>
    <cellStyle name="Normal 23 2 6 14 6" xfId="29172"/>
    <cellStyle name="Normal 23 2 6 15" xfId="1739"/>
    <cellStyle name="Normal 23 2 6 15 2" xfId="10955"/>
    <cellStyle name="Normal 23 2 6 15 2 2" xfId="22019"/>
    <cellStyle name="Normal 23 2 6 15 2 2 2" xfId="48268"/>
    <cellStyle name="Normal 23 2 6 15 2 3" xfId="37205"/>
    <cellStyle name="Normal 23 2 6 15 3" xfId="14558"/>
    <cellStyle name="Normal 23 2 6 15 3 2" xfId="25622"/>
    <cellStyle name="Normal 23 2 6 15 3 2 2" xfId="51871"/>
    <cellStyle name="Normal 23 2 6 15 3 3" xfId="40808"/>
    <cellStyle name="Normal 23 2 6 15 4" xfId="18294"/>
    <cellStyle name="Normal 23 2 6 15 4 2" xfId="44544"/>
    <cellStyle name="Normal 23 2 6 15 5" xfId="7164"/>
    <cellStyle name="Normal 23 2 6 15 5 2" xfId="33481"/>
    <cellStyle name="Normal 23 2 6 15 6" xfId="29173"/>
    <cellStyle name="Normal 23 2 6 16" xfId="1740"/>
    <cellStyle name="Normal 23 2 6 16 2" xfId="11073"/>
    <cellStyle name="Normal 23 2 6 16 2 2" xfId="22137"/>
    <cellStyle name="Normal 23 2 6 16 2 2 2" xfId="48386"/>
    <cellStyle name="Normal 23 2 6 16 2 3" xfId="37323"/>
    <cellStyle name="Normal 23 2 6 16 3" xfId="14676"/>
    <cellStyle name="Normal 23 2 6 16 3 2" xfId="25740"/>
    <cellStyle name="Normal 23 2 6 16 3 2 2" xfId="51989"/>
    <cellStyle name="Normal 23 2 6 16 3 3" xfId="40926"/>
    <cellStyle name="Normal 23 2 6 16 4" xfId="18412"/>
    <cellStyle name="Normal 23 2 6 16 4 2" xfId="44662"/>
    <cellStyle name="Normal 23 2 6 16 5" xfId="7283"/>
    <cellStyle name="Normal 23 2 6 16 5 2" xfId="33599"/>
    <cellStyle name="Normal 23 2 6 16 6" xfId="29174"/>
    <cellStyle name="Normal 23 2 6 17" xfId="1741"/>
    <cellStyle name="Normal 23 2 6 17 2" xfId="11191"/>
    <cellStyle name="Normal 23 2 6 17 2 2" xfId="22255"/>
    <cellStyle name="Normal 23 2 6 17 2 2 2" xfId="48504"/>
    <cellStyle name="Normal 23 2 6 17 2 3" xfId="37441"/>
    <cellStyle name="Normal 23 2 6 17 3" xfId="14794"/>
    <cellStyle name="Normal 23 2 6 17 3 2" xfId="25858"/>
    <cellStyle name="Normal 23 2 6 17 3 2 2" xfId="52107"/>
    <cellStyle name="Normal 23 2 6 17 3 3" xfId="41044"/>
    <cellStyle name="Normal 23 2 6 17 4" xfId="18530"/>
    <cellStyle name="Normal 23 2 6 17 4 2" xfId="44780"/>
    <cellStyle name="Normal 23 2 6 17 5" xfId="7402"/>
    <cellStyle name="Normal 23 2 6 17 5 2" xfId="33717"/>
    <cellStyle name="Normal 23 2 6 17 6" xfId="29175"/>
    <cellStyle name="Normal 23 2 6 18" xfId="1742"/>
    <cellStyle name="Normal 23 2 6 18 2" xfId="11307"/>
    <cellStyle name="Normal 23 2 6 18 2 2" xfId="22371"/>
    <cellStyle name="Normal 23 2 6 18 2 2 2" xfId="48620"/>
    <cellStyle name="Normal 23 2 6 18 2 3" xfId="37557"/>
    <cellStyle name="Normal 23 2 6 18 3" xfId="14910"/>
    <cellStyle name="Normal 23 2 6 18 3 2" xfId="25974"/>
    <cellStyle name="Normal 23 2 6 18 3 2 2" xfId="52223"/>
    <cellStyle name="Normal 23 2 6 18 3 3" xfId="41160"/>
    <cellStyle name="Normal 23 2 6 18 4" xfId="18646"/>
    <cellStyle name="Normal 23 2 6 18 4 2" xfId="44896"/>
    <cellStyle name="Normal 23 2 6 18 5" xfId="7519"/>
    <cellStyle name="Normal 23 2 6 18 5 2" xfId="33833"/>
    <cellStyle name="Normal 23 2 6 18 6" xfId="29176"/>
    <cellStyle name="Normal 23 2 6 19" xfId="1743"/>
    <cellStyle name="Normal 23 2 6 19 2" xfId="11424"/>
    <cellStyle name="Normal 23 2 6 19 2 2" xfId="22488"/>
    <cellStyle name="Normal 23 2 6 19 2 2 2" xfId="48737"/>
    <cellStyle name="Normal 23 2 6 19 2 3" xfId="37674"/>
    <cellStyle name="Normal 23 2 6 19 3" xfId="15027"/>
    <cellStyle name="Normal 23 2 6 19 3 2" xfId="26091"/>
    <cellStyle name="Normal 23 2 6 19 3 2 2" xfId="52340"/>
    <cellStyle name="Normal 23 2 6 19 3 3" xfId="41277"/>
    <cellStyle name="Normal 23 2 6 19 4" xfId="18763"/>
    <cellStyle name="Normal 23 2 6 19 4 2" xfId="45013"/>
    <cellStyle name="Normal 23 2 6 19 5" xfId="7637"/>
    <cellStyle name="Normal 23 2 6 19 5 2" xfId="33950"/>
    <cellStyle name="Normal 23 2 6 19 6" xfId="29177"/>
    <cellStyle name="Normal 23 2 6 2" xfId="137"/>
    <cellStyle name="Normal 23 2 6 2 10" xfId="1745"/>
    <cellStyle name="Normal 23 2 6 2 10 2" xfId="10456"/>
    <cellStyle name="Normal 23 2 6 2 10 2 2" xfId="21520"/>
    <cellStyle name="Normal 23 2 6 2 10 2 2 2" xfId="47769"/>
    <cellStyle name="Normal 23 2 6 2 10 2 3" xfId="36706"/>
    <cellStyle name="Normal 23 2 6 2 10 3" xfId="14059"/>
    <cellStyle name="Normal 23 2 6 2 10 3 2" xfId="25123"/>
    <cellStyle name="Normal 23 2 6 2 10 3 2 2" xfId="51372"/>
    <cellStyle name="Normal 23 2 6 2 10 3 3" xfId="40309"/>
    <cellStyle name="Normal 23 2 6 2 10 4" xfId="17795"/>
    <cellStyle name="Normal 23 2 6 2 10 4 2" xfId="44045"/>
    <cellStyle name="Normal 23 2 6 2 10 5" xfId="6661"/>
    <cellStyle name="Normal 23 2 6 2 10 5 2" xfId="32982"/>
    <cellStyle name="Normal 23 2 6 2 10 6" xfId="29179"/>
    <cellStyle name="Normal 23 2 6 2 11" xfId="1746"/>
    <cellStyle name="Normal 23 2 6 2 11 2" xfId="10571"/>
    <cellStyle name="Normal 23 2 6 2 11 2 2" xfId="21635"/>
    <cellStyle name="Normal 23 2 6 2 11 2 2 2" xfId="47884"/>
    <cellStyle name="Normal 23 2 6 2 11 2 3" xfId="36821"/>
    <cellStyle name="Normal 23 2 6 2 11 3" xfId="14174"/>
    <cellStyle name="Normal 23 2 6 2 11 3 2" xfId="25238"/>
    <cellStyle name="Normal 23 2 6 2 11 3 2 2" xfId="51487"/>
    <cellStyle name="Normal 23 2 6 2 11 3 3" xfId="40424"/>
    <cellStyle name="Normal 23 2 6 2 11 4" xfId="17910"/>
    <cellStyle name="Normal 23 2 6 2 11 4 2" xfId="44160"/>
    <cellStyle name="Normal 23 2 6 2 11 5" xfId="6777"/>
    <cellStyle name="Normal 23 2 6 2 11 5 2" xfId="33097"/>
    <cellStyle name="Normal 23 2 6 2 11 6" xfId="29180"/>
    <cellStyle name="Normal 23 2 6 2 12" xfId="1747"/>
    <cellStyle name="Normal 23 2 6 2 12 2" xfId="10744"/>
    <cellStyle name="Normal 23 2 6 2 12 2 2" xfId="21808"/>
    <cellStyle name="Normal 23 2 6 2 12 2 2 2" xfId="48057"/>
    <cellStyle name="Normal 23 2 6 2 12 2 3" xfId="36994"/>
    <cellStyle name="Normal 23 2 6 2 12 3" xfId="14347"/>
    <cellStyle name="Normal 23 2 6 2 12 3 2" xfId="25411"/>
    <cellStyle name="Normal 23 2 6 2 12 3 2 2" xfId="51660"/>
    <cellStyle name="Normal 23 2 6 2 12 3 3" xfId="40597"/>
    <cellStyle name="Normal 23 2 6 2 12 4" xfId="18083"/>
    <cellStyle name="Normal 23 2 6 2 12 4 2" xfId="44333"/>
    <cellStyle name="Normal 23 2 6 2 12 5" xfId="6951"/>
    <cellStyle name="Normal 23 2 6 2 12 5 2" xfId="33270"/>
    <cellStyle name="Normal 23 2 6 2 12 6" xfId="29181"/>
    <cellStyle name="Normal 23 2 6 2 13" xfId="1748"/>
    <cellStyle name="Normal 23 2 6 2 13 2" xfId="10861"/>
    <cellStyle name="Normal 23 2 6 2 13 2 2" xfId="21925"/>
    <cellStyle name="Normal 23 2 6 2 13 2 2 2" xfId="48174"/>
    <cellStyle name="Normal 23 2 6 2 13 2 3" xfId="37111"/>
    <cellStyle name="Normal 23 2 6 2 13 3" xfId="14464"/>
    <cellStyle name="Normal 23 2 6 2 13 3 2" xfId="25528"/>
    <cellStyle name="Normal 23 2 6 2 13 3 2 2" xfId="51777"/>
    <cellStyle name="Normal 23 2 6 2 13 3 3" xfId="40714"/>
    <cellStyle name="Normal 23 2 6 2 13 4" xfId="18200"/>
    <cellStyle name="Normal 23 2 6 2 13 4 2" xfId="44450"/>
    <cellStyle name="Normal 23 2 6 2 13 5" xfId="7069"/>
    <cellStyle name="Normal 23 2 6 2 13 5 2" xfId="33387"/>
    <cellStyle name="Normal 23 2 6 2 13 6" xfId="29182"/>
    <cellStyle name="Normal 23 2 6 2 14" xfId="1749"/>
    <cellStyle name="Normal 23 2 6 2 14 2" xfId="10977"/>
    <cellStyle name="Normal 23 2 6 2 14 2 2" xfId="22041"/>
    <cellStyle name="Normal 23 2 6 2 14 2 2 2" xfId="48290"/>
    <cellStyle name="Normal 23 2 6 2 14 2 3" xfId="37227"/>
    <cellStyle name="Normal 23 2 6 2 14 3" xfId="14580"/>
    <cellStyle name="Normal 23 2 6 2 14 3 2" xfId="25644"/>
    <cellStyle name="Normal 23 2 6 2 14 3 2 2" xfId="51893"/>
    <cellStyle name="Normal 23 2 6 2 14 3 3" xfId="40830"/>
    <cellStyle name="Normal 23 2 6 2 14 4" xfId="18316"/>
    <cellStyle name="Normal 23 2 6 2 14 4 2" xfId="44566"/>
    <cellStyle name="Normal 23 2 6 2 14 5" xfId="7186"/>
    <cellStyle name="Normal 23 2 6 2 14 5 2" xfId="33503"/>
    <cellStyle name="Normal 23 2 6 2 14 6" xfId="29183"/>
    <cellStyle name="Normal 23 2 6 2 15" xfId="1750"/>
    <cellStyle name="Normal 23 2 6 2 15 2" xfId="11095"/>
    <cellStyle name="Normal 23 2 6 2 15 2 2" xfId="22159"/>
    <cellStyle name="Normal 23 2 6 2 15 2 2 2" xfId="48408"/>
    <cellStyle name="Normal 23 2 6 2 15 2 3" xfId="37345"/>
    <cellStyle name="Normal 23 2 6 2 15 3" xfId="14698"/>
    <cellStyle name="Normal 23 2 6 2 15 3 2" xfId="25762"/>
    <cellStyle name="Normal 23 2 6 2 15 3 2 2" xfId="52011"/>
    <cellStyle name="Normal 23 2 6 2 15 3 3" xfId="40948"/>
    <cellStyle name="Normal 23 2 6 2 15 4" xfId="18434"/>
    <cellStyle name="Normal 23 2 6 2 15 4 2" xfId="44684"/>
    <cellStyle name="Normal 23 2 6 2 15 5" xfId="7305"/>
    <cellStyle name="Normal 23 2 6 2 15 5 2" xfId="33621"/>
    <cellStyle name="Normal 23 2 6 2 15 6" xfId="29184"/>
    <cellStyle name="Normal 23 2 6 2 16" xfId="1751"/>
    <cellStyle name="Normal 23 2 6 2 16 2" xfId="11213"/>
    <cellStyle name="Normal 23 2 6 2 16 2 2" xfId="22277"/>
    <cellStyle name="Normal 23 2 6 2 16 2 2 2" xfId="48526"/>
    <cellStyle name="Normal 23 2 6 2 16 2 3" xfId="37463"/>
    <cellStyle name="Normal 23 2 6 2 16 3" xfId="14816"/>
    <cellStyle name="Normal 23 2 6 2 16 3 2" xfId="25880"/>
    <cellStyle name="Normal 23 2 6 2 16 3 2 2" xfId="52129"/>
    <cellStyle name="Normal 23 2 6 2 16 3 3" xfId="41066"/>
    <cellStyle name="Normal 23 2 6 2 16 4" xfId="18552"/>
    <cellStyle name="Normal 23 2 6 2 16 4 2" xfId="44802"/>
    <cellStyle name="Normal 23 2 6 2 16 5" xfId="7424"/>
    <cellStyle name="Normal 23 2 6 2 16 5 2" xfId="33739"/>
    <cellStyle name="Normal 23 2 6 2 16 6" xfId="29185"/>
    <cellStyle name="Normal 23 2 6 2 17" xfId="1752"/>
    <cellStyle name="Normal 23 2 6 2 17 2" xfId="11329"/>
    <cellStyle name="Normal 23 2 6 2 17 2 2" xfId="22393"/>
    <cellStyle name="Normal 23 2 6 2 17 2 2 2" xfId="48642"/>
    <cellStyle name="Normal 23 2 6 2 17 2 3" xfId="37579"/>
    <cellStyle name="Normal 23 2 6 2 17 3" xfId="14932"/>
    <cellStyle name="Normal 23 2 6 2 17 3 2" xfId="25996"/>
    <cellStyle name="Normal 23 2 6 2 17 3 2 2" xfId="52245"/>
    <cellStyle name="Normal 23 2 6 2 17 3 3" xfId="41182"/>
    <cellStyle name="Normal 23 2 6 2 17 4" xfId="18668"/>
    <cellStyle name="Normal 23 2 6 2 17 4 2" xfId="44918"/>
    <cellStyle name="Normal 23 2 6 2 17 5" xfId="7541"/>
    <cellStyle name="Normal 23 2 6 2 17 5 2" xfId="33855"/>
    <cellStyle name="Normal 23 2 6 2 17 6" xfId="29186"/>
    <cellStyle name="Normal 23 2 6 2 18" xfId="1753"/>
    <cellStyle name="Normal 23 2 6 2 18 2" xfId="11446"/>
    <cellStyle name="Normal 23 2 6 2 18 2 2" xfId="22510"/>
    <cellStyle name="Normal 23 2 6 2 18 2 2 2" xfId="48759"/>
    <cellStyle name="Normal 23 2 6 2 18 2 3" xfId="37696"/>
    <cellStyle name="Normal 23 2 6 2 18 3" xfId="15049"/>
    <cellStyle name="Normal 23 2 6 2 18 3 2" xfId="26113"/>
    <cellStyle name="Normal 23 2 6 2 18 3 2 2" xfId="52362"/>
    <cellStyle name="Normal 23 2 6 2 18 3 3" xfId="41299"/>
    <cellStyle name="Normal 23 2 6 2 18 4" xfId="18785"/>
    <cellStyle name="Normal 23 2 6 2 18 4 2" xfId="45035"/>
    <cellStyle name="Normal 23 2 6 2 18 5" xfId="7659"/>
    <cellStyle name="Normal 23 2 6 2 18 5 2" xfId="33972"/>
    <cellStyle name="Normal 23 2 6 2 18 6" xfId="29187"/>
    <cellStyle name="Normal 23 2 6 2 19" xfId="1754"/>
    <cellStyle name="Normal 23 2 6 2 19 2" xfId="11565"/>
    <cellStyle name="Normal 23 2 6 2 19 2 2" xfId="22629"/>
    <cellStyle name="Normal 23 2 6 2 19 2 2 2" xfId="48878"/>
    <cellStyle name="Normal 23 2 6 2 19 2 3" xfId="37815"/>
    <cellStyle name="Normal 23 2 6 2 19 3" xfId="15168"/>
    <cellStyle name="Normal 23 2 6 2 19 3 2" xfId="26232"/>
    <cellStyle name="Normal 23 2 6 2 19 3 2 2" xfId="52481"/>
    <cellStyle name="Normal 23 2 6 2 19 3 3" xfId="41418"/>
    <cellStyle name="Normal 23 2 6 2 19 4" xfId="18904"/>
    <cellStyle name="Normal 23 2 6 2 19 4 2" xfId="45154"/>
    <cellStyle name="Normal 23 2 6 2 19 5" xfId="7779"/>
    <cellStyle name="Normal 23 2 6 2 19 5 2" xfId="34091"/>
    <cellStyle name="Normal 23 2 6 2 19 6" xfId="29188"/>
    <cellStyle name="Normal 23 2 6 2 2" xfId="138"/>
    <cellStyle name="Normal 23 2 6 2 2 2" xfId="1756"/>
    <cellStyle name="Normal 23 2 6 2 2 2 2" xfId="16408"/>
    <cellStyle name="Normal 23 2 6 2 2 2 2 2" xfId="27472"/>
    <cellStyle name="Normal 23 2 6 2 2 2 2 2 2" xfId="53721"/>
    <cellStyle name="Normal 23 2 6 2 2 2 2 3" xfId="42658"/>
    <cellStyle name="Normal 23 2 6 2 2 2 3" xfId="20144"/>
    <cellStyle name="Normal 23 2 6 2 2 2 3 2" xfId="46394"/>
    <cellStyle name="Normal 23 2 6 2 2 2 4" xfId="9072"/>
    <cellStyle name="Normal 23 2 6 2 2 2 4 2" xfId="35331"/>
    <cellStyle name="Normal 23 2 6 2 2 2 5" xfId="29190"/>
    <cellStyle name="Normal 23 2 6 2 2 3" xfId="1755"/>
    <cellStyle name="Normal 23 2 6 2 2 3 2" xfId="20591"/>
    <cellStyle name="Normal 23 2 6 2 2 3 2 2" xfId="46840"/>
    <cellStyle name="Normal 23 2 6 2 2 3 3" xfId="9527"/>
    <cellStyle name="Normal 23 2 6 2 2 3 3 2" xfId="35777"/>
    <cellStyle name="Normal 23 2 6 2 2 3 4" xfId="29189"/>
    <cellStyle name="Normal 23 2 6 2 2 4" xfId="13130"/>
    <cellStyle name="Normal 23 2 6 2 2 4 2" xfId="24194"/>
    <cellStyle name="Normal 23 2 6 2 2 4 2 2" xfId="50443"/>
    <cellStyle name="Normal 23 2 6 2 2 4 3" xfId="39380"/>
    <cellStyle name="Normal 23 2 6 2 2 5" xfId="16866"/>
    <cellStyle name="Normal 23 2 6 2 2 5 2" xfId="43116"/>
    <cellStyle name="Normal 23 2 6 2 2 6" xfId="5724"/>
    <cellStyle name="Normal 23 2 6 2 2 6 2" xfId="32053"/>
    <cellStyle name="Normal 23 2 6 2 2 7" xfId="27632"/>
    <cellStyle name="Normal 23 2 6 2 20" xfId="1757"/>
    <cellStyle name="Normal 23 2 6 2 20 2" xfId="11679"/>
    <cellStyle name="Normal 23 2 6 2 20 2 2" xfId="22743"/>
    <cellStyle name="Normal 23 2 6 2 20 2 2 2" xfId="48992"/>
    <cellStyle name="Normal 23 2 6 2 20 2 3" xfId="37929"/>
    <cellStyle name="Normal 23 2 6 2 20 3" xfId="15282"/>
    <cellStyle name="Normal 23 2 6 2 20 3 2" xfId="26346"/>
    <cellStyle name="Normal 23 2 6 2 20 3 2 2" xfId="52595"/>
    <cellStyle name="Normal 23 2 6 2 20 3 3" xfId="41532"/>
    <cellStyle name="Normal 23 2 6 2 20 4" xfId="19018"/>
    <cellStyle name="Normal 23 2 6 2 20 4 2" xfId="45268"/>
    <cellStyle name="Normal 23 2 6 2 20 5" xfId="7894"/>
    <cellStyle name="Normal 23 2 6 2 20 5 2" xfId="34205"/>
    <cellStyle name="Normal 23 2 6 2 20 6" xfId="29191"/>
    <cellStyle name="Normal 23 2 6 2 21" xfId="1758"/>
    <cellStyle name="Normal 23 2 6 2 21 2" xfId="11793"/>
    <cellStyle name="Normal 23 2 6 2 21 2 2" xfId="22857"/>
    <cellStyle name="Normal 23 2 6 2 21 2 2 2" xfId="49106"/>
    <cellStyle name="Normal 23 2 6 2 21 2 3" xfId="38043"/>
    <cellStyle name="Normal 23 2 6 2 21 3" xfId="15396"/>
    <cellStyle name="Normal 23 2 6 2 21 3 2" xfId="26460"/>
    <cellStyle name="Normal 23 2 6 2 21 3 2 2" xfId="52709"/>
    <cellStyle name="Normal 23 2 6 2 21 3 3" xfId="41646"/>
    <cellStyle name="Normal 23 2 6 2 21 4" xfId="19132"/>
    <cellStyle name="Normal 23 2 6 2 21 4 2" xfId="45382"/>
    <cellStyle name="Normal 23 2 6 2 21 5" xfId="8009"/>
    <cellStyle name="Normal 23 2 6 2 21 5 2" xfId="34319"/>
    <cellStyle name="Normal 23 2 6 2 21 6" xfId="29192"/>
    <cellStyle name="Normal 23 2 6 2 22" xfId="1759"/>
    <cellStyle name="Normal 23 2 6 2 22 2" xfId="11907"/>
    <cellStyle name="Normal 23 2 6 2 22 2 2" xfId="22971"/>
    <cellStyle name="Normal 23 2 6 2 22 2 2 2" xfId="49220"/>
    <cellStyle name="Normal 23 2 6 2 22 2 3" xfId="38157"/>
    <cellStyle name="Normal 23 2 6 2 22 3" xfId="15510"/>
    <cellStyle name="Normal 23 2 6 2 22 3 2" xfId="26574"/>
    <cellStyle name="Normal 23 2 6 2 22 3 2 2" xfId="52823"/>
    <cellStyle name="Normal 23 2 6 2 22 3 3" xfId="41760"/>
    <cellStyle name="Normal 23 2 6 2 22 4" xfId="19246"/>
    <cellStyle name="Normal 23 2 6 2 22 4 2" xfId="45496"/>
    <cellStyle name="Normal 23 2 6 2 22 5" xfId="8124"/>
    <cellStyle name="Normal 23 2 6 2 22 5 2" xfId="34433"/>
    <cellStyle name="Normal 23 2 6 2 22 6" xfId="29193"/>
    <cellStyle name="Normal 23 2 6 2 23" xfId="1760"/>
    <cellStyle name="Normal 23 2 6 2 23 2" xfId="12021"/>
    <cellStyle name="Normal 23 2 6 2 23 2 2" xfId="23085"/>
    <cellStyle name="Normal 23 2 6 2 23 2 2 2" xfId="49334"/>
    <cellStyle name="Normal 23 2 6 2 23 2 3" xfId="38271"/>
    <cellStyle name="Normal 23 2 6 2 23 3" xfId="15624"/>
    <cellStyle name="Normal 23 2 6 2 23 3 2" xfId="26688"/>
    <cellStyle name="Normal 23 2 6 2 23 3 2 2" xfId="52937"/>
    <cellStyle name="Normal 23 2 6 2 23 3 3" xfId="41874"/>
    <cellStyle name="Normal 23 2 6 2 23 4" xfId="19360"/>
    <cellStyle name="Normal 23 2 6 2 23 4 2" xfId="45610"/>
    <cellStyle name="Normal 23 2 6 2 23 5" xfId="8239"/>
    <cellStyle name="Normal 23 2 6 2 23 5 2" xfId="34547"/>
    <cellStyle name="Normal 23 2 6 2 23 6" xfId="29194"/>
    <cellStyle name="Normal 23 2 6 2 24" xfId="1761"/>
    <cellStyle name="Normal 23 2 6 2 24 2" xfId="12135"/>
    <cellStyle name="Normal 23 2 6 2 24 2 2" xfId="23199"/>
    <cellStyle name="Normal 23 2 6 2 24 2 2 2" xfId="49448"/>
    <cellStyle name="Normal 23 2 6 2 24 2 3" xfId="38385"/>
    <cellStyle name="Normal 23 2 6 2 24 3" xfId="15738"/>
    <cellStyle name="Normal 23 2 6 2 24 3 2" xfId="26802"/>
    <cellStyle name="Normal 23 2 6 2 24 3 2 2" xfId="53051"/>
    <cellStyle name="Normal 23 2 6 2 24 3 3" xfId="41988"/>
    <cellStyle name="Normal 23 2 6 2 24 4" xfId="19474"/>
    <cellStyle name="Normal 23 2 6 2 24 4 2" xfId="45724"/>
    <cellStyle name="Normal 23 2 6 2 24 5" xfId="8354"/>
    <cellStyle name="Normal 23 2 6 2 24 5 2" xfId="34661"/>
    <cellStyle name="Normal 23 2 6 2 24 6" xfId="29195"/>
    <cellStyle name="Normal 23 2 6 2 25" xfId="1762"/>
    <cellStyle name="Normal 23 2 6 2 25 2" xfId="12252"/>
    <cellStyle name="Normal 23 2 6 2 25 2 2" xfId="23316"/>
    <cellStyle name="Normal 23 2 6 2 25 2 2 2" xfId="49565"/>
    <cellStyle name="Normal 23 2 6 2 25 2 3" xfId="38502"/>
    <cellStyle name="Normal 23 2 6 2 25 3" xfId="15855"/>
    <cellStyle name="Normal 23 2 6 2 25 3 2" xfId="26919"/>
    <cellStyle name="Normal 23 2 6 2 25 3 2 2" xfId="53168"/>
    <cellStyle name="Normal 23 2 6 2 25 3 3" xfId="42105"/>
    <cellStyle name="Normal 23 2 6 2 25 4" xfId="19591"/>
    <cellStyle name="Normal 23 2 6 2 25 4 2" xfId="45841"/>
    <cellStyle name="Normal 23 2 6 2 25 5" xfId="8472"/>
    <cellStyle name="Normal 23 2 6 2 25 5 2" xfId="34778"/>
    <cellStyle name="Normal 23 2 6 2 25 6" xfId="29196"/>
    <cellStyle name="Normal 23 2 6 2 26" xfId="1763"/>
    <cellStyle name="Normal 23 2 6 2 26 2" xfId="12371"/>
    <cellStyle name="Normal 23 2 6 2 26 2 2" xfId="23435"/>
    <cellStyle name="Normal 23 2 6 2 26 2 2 2" xfId="49684"/>
    <cellStyle name="Normal 23 2 6 2 26 2 3" xfId="38621"/>
    <cellStyle name="Normal 23 2 6 2 26 3" xfId="15974"/>
    <cellStyle name="Normal 23 2 6 2 26 3 2" xfId="27038"/>
    <cellStyle name="Normal 23 2 6 2 26 3 2 2" xfId="53287"/>
    <cellStyle name="Normal 23 2 6 2 26 3 3" xfId="42224"/>
    <cellStyle name="Normal 23 2 6 2 26 4" xfId="19710"/>
    <cellStyle name="Normal 23 2 6 2 26 4 2" xfId="45960"/>
    <cellStyle name="Normal 23 2 6 2 26 5" xfId="8592"/>
    <cellStyle name="Normal 23 2 6 2 26 5 2" xfId="34897"/>
    <cellStyle name="Normal 23 2 6 2 26 6" xfId="29197"/>
    <cellStyle name="Normal 23 2 6 2 27" xfId="1764"/>
    <cellStyle name="Normal 23 2 6 2 27 2" xfId="12502"/>
    <cellStyle name="Normal 23 2 6 2 27 2 2" xfId="23566"/>
    <cellStyle name="Normal 23 2 6 2 27 2 2 2" xfId="49815"/>
    <cellStyle name="Normal 23 2 6 2 27 2 3" xfId="38752"/>
    <cellStyle name="Normal 23 2 6 2 27 3" xfId="16105"/>
    <cellStyle name="Normal 23 2 6 2 27 3 2" xfId="27169"/>
    <cellStyle name="Normal 23 2 6 2 27 3 2 2" xfId="53418"/>
    <cellStyle name="Normal 23 2 6 2 27 3 3" xfId="42355"/>
    <cellStyle name="Normal 23 2 6 2 27 4" xfId="19841"/>
    <cellStyle name="Normal 23 2 6 2 27 4 2" xfId="46091"/>
    <cellStyle name="Normal 23 2 6 2 27 5" xfId="8724"/>
    <cellStyle name="Normal 23 2 6 2 27 5 2" xfId="35028"/>
    <cellStyle name="Normal 23 2 6 2 27 6" xfId="29198"/>
    <cellStyle name="Normal 23 2 6 2 28" xfId="1765"/>
    <cellStyle name="Normal 23 2 6 2 28 2" xfId="12617"/>
    <cellStyle name="Normal 23 2 6 2 28 2 2" xfId="23681"/>
    <cellStyle name="Normal 23 2 6 2 28 2 2 2" xfId="49930"/>
    <cellStyle name="Normal 23 2 6 2 28 2 3" xfId="38867"/>
    <cellStyle name="Normal 23 2 6 2 28 3" xfId="16220"/>
    <cellStyle name="Normal 23 2 6 2 28 3 2" xfId="27284"/>
    <cellStyle name="Normal 23 2 6 2 28 3 2 2" xfId="53533"/>
    <cellStyle name="Normal 23 2 6 2 28 3 3" xfId="42470"/>
    <cellStyle name="Normal 23 2 6 2 28 4" xfId="19956"/>
    <cellStyle name="Normal 23 2 6 2 28 4 2" xfId="46206"/>
    <cellStyle name="Normal 23 2 6 2 28 5" xfId="8840"/>
    <cellStyle name="Normal 23 2 6 2 28 5 2" xfId="35143"/>
    <cellStyle name="Normal 23 2 6 2 28 6" xfId="29199"/>
    <cellStyle name="Normal 23 2 6 2 29" xfId="1766"/>
    <cellStyle name="Normal 23 2 6 2 29 2" xfId="12731"/>
    <cellStyle name="Normal 23 2 6 2 29 2 2" xfId="23795"/>
    <cellStyle name="Normal 23 2 6 2 29 2 2 2" xfId="50044"/>
    <cellStyle name="Normal 23 2 6 2 29 2 3" xfId="38981"/>
    <cellStyle name="Normal 23 2 6 2 29 3" xfId="16334"/>
    <cellStyle name="Normal 23 2 6 2 29 3 2" xfId="27398"/>
    <cellStyle name="Normal 23 2 6 2 29 3 2 2" xfId="53647"/>
    <cellStyle name="Normal 23 2 6 2 29 3 3" xfId="42584"/>
    <cellStyle name="Normal 23 2 6 2 29 4" xfId="20070"/>
    <cellStyle name="Normal 23 2 6 2 29 4 2" xfId="46320"/>
    <cellStyle name="Normal 23 2 6 2 29 5" xfId="8955"/>
    <cellStyle name="Normal 23 2 6 2 29 5 2" xfId="35257"/>
    <cellStyle name="Normal 23 2 6 2 29 6" xfId="29200"/>
    <cellStyle name="Normal 23 2 6 2 3" xfId="1767"/>
    <cellStyle name="Normal 23 2 6 2 3 2" xfId="9641"/>
    <cellStyle name="Normal 23 2 6 2 3 2 2" xfId="20705"/>
    <cellStyle name="Normal 23 2 6 2 3 2 2 2" xfId="46954"/>
    <cellStyle name="Normal 23 2 6 2 3 2 3" xfId="35891"/>
    <cellStyle name="Normal 23 2 6 2 3 3" xfId="13244"/>
    <cellStyle name="Normal 23 2 6 2 3 3 2" xfId="24308"/>
    <cellStyle name="Normal 23 2 6 2 3 3 2 2" xfId="50557"/>
    <cellStyle name="Normal 23 2 6 2 3 3 3" xfId="39494"/>
    <cellStyle name="Normal 23 2 6 2 3 4" xfId="16980"/>
    <cellStyle name="Normal 23 2 6 2 3 4 2" xfId="43230"/>
    <cellStyle name="Normal 23 2 6 2 3 5" xfId="5839"/>
    <cellStyle name="Normal 23 2 6 2 3 5 2" xfId="32167"/>
    <cellStyle name="Normal 23 2 6 2 3 6" xfId="29201"/>
    <cellStyle name="Normal 23 2 6 2 30" xfId="1768"/>
    <cellStyle name="Normal 23 2 6 2 30 2" xfId="9369"/>
    <cellStyle name="Normal 23 2 6 2 30 2 2" xfId="20433"/>
    <cellStyle name="Normal 23 2 6 2 30 2 2 2" xfId="46682"/>
    <cellStyle name="Normal 23 2 6 2 30 2 3" xfId="35619"/>
    <cellStyle name="Normal 23 2 6 2 30 3" xfId="12972"/>
    <cellStyle name="Normal 23 2 6 2 30 3 2" xfId="24036"/>
    <cellStyle name="Normal 23 2 6 2 30 3 2 2" xfId="50285"/>
    <cellStyle name="Normal 23 2 6 2 30 3 3" xfId="39222"/>
    <cellStyle name="Normal 23 2 6 2 30 4" xfId="16708"/>
    <cellStyle name="Normal 23 2 6 2 30 4 2" xfId="42958"/>
    <cellStyle name="Normal 23 2 6 2 30 5" xfId="5564"/>
    <cellStyle name="Normal 23 2 6 2 30 5 2" xfId="31895"/>
    <cellStyle name="Normal 23 2 6 2 30 6" xfId="29202"/>
    <cellStyle name="Normal 23 2 6 2 31" xfId="1769"/>
    <cellStyle name="Normal 23 2 6 2 31 2" xfId="20313"/>
    <cellStyle name="Normal 23 2 6 2 31 2 2" xfId="46562"/>
    <cellStyle name="Normal 23 2 6 2 31 3" xfId="9249"/>
    <cellStyle name="Normal 23 2 6 2 31 3 2" xfId="35499"/>
    <cellStyle name="Normal 23 2 6 2 31 4" xfId="29203"/>
    <cellStyle name="Normal 23 2 6 2 32" xfId="1770"/>
    <cellStyle name="Normal 23 2 6 2 32 2" xfId="23916"/>
    <cellStyle name="Normal 23 2 6 2 32 2 2" xfId="50165"/>
    <cellStyle name="Normal 23 2 6 2 32 3" xfId="12852"/>
    <cellStyle name="Normal 23 2 6 2 32 3 2" xfId="39102"/>
    <cellStyle name="Normal 23 2 6 2 32 4" xfId="29204"/>
    <cellStyle name="Normal 23 2 6 2 33" xfId="1771"/>
    <cellStyle name="Normal 23 2 6 2 33 2" xfId="16588"/>
    <cellStyle name="Normal 23 2 6 2 33 2 2" xfId="42838"/>
    <cellStyle name="Normal 23 2 6 2 33 3" xfId="29205"/>
    <cellStyle name="Normal 23 2 6 2 34" xfId="1772"/>
    <cellStyle name="Normal 23 2 6 2 34 2" xfId="29206"/>
    <cellStyle name="Normal 23 2 6 2 35" xfId="1773"/>
    <cellStyle name="Normal 23 2 6 2 35 2" xfId="29207"/>
    <cellStyle name="Normal 23 2 6 2 36" xfId="1774"/>
    <cellStyle name="Normal 23 2 6 2 36 2" xfId="29208"/>
    <cellStyle name="Normal 23 2 6 2 37" xfId="1775"/>
    <cellStyle name="Normal 23 2 6 2 37 2" xfId="29209"/>
    <cellStyle name="Normal 23 2 6 2 38" xfId="1776"/>
    <cellStyle name="Normal 23 2 6 2 38 2" xfId="29210"/>
    <cellStyle name="Normal 23 2 6 2 39" xfId="1777"/>
    <cellStyle name="Normal 23 2 6 2 39 2" xfId="29211"/>
    <cellStyle name="Normal 23 2 6 2 4" xfId="1778"/>
    <cellStyle name="Normal 23 2 6 2 4 2" xfId="9757"/>
    <cellStyle name="Normal 23 2 6 2 4 2 2" xfId="20821"/>
    <cellStyle name="Normal 23 2 6 2 4 2 2 2" xfId="47070"/>
    <cellStyle name="Normal 23 2 6 2 4 2 3" xfId="36007"/>
    <cellStyle name="Normal 23 2 6 2 4 3" xfId="13360"/>
    <cellStyle name="Normal 23 2 6 2 4 3 2" xfId="24424"/>
    <cellStyle name="Normal 23 2 6 2 4 3 2 2" xfId="50673"/>
    <cellStyle name="Normal 23 2 6 2 4 3 3" xfId="39610"/>
    <cellStyle name="Normal 23 2 6 2 4 4" xfId="17096"/>
    <cellStyle name="Normal 23 2 6 2 4 4 2" xfId="43346"/>
    <cellStyle name="Normal 23 2 6 2 4 5" xfId="5956"/>
    <cellStyle name="Normal 23 2 6 2 4 5 2" xfId="32283"/>
    <cellStyle name="Normal 23 2 6 2 4 6" xfId="29212"/>
    <cellStyle name="Normal 23 2 6 2 40" xfId="1779"/>
    <cellStyle name="Normal 23 2 6 2 40 2" xfId="29213"/>
    <cellStyle name="Normal 23 2 6 2 41" xfId="1744"/>
    <cellStyle name="Normal 23 2 6 2 41 2" xfId="29178"/>
    <cellStyle name="Normal 23 2 6 2 42" xfId="5443"/>
    <cellStyle name="Normal 23 2 6 2 42 2" xfId="31775"/>
    <cellStyle name="Normal 23 2 6 2 43" xfId="27631"/>
    <cellStyle name="Normal 23 2 6 2 5" xfId="1780"/>
    <cellStyle name="Normal 23 2 6 2 5 2" xfId="9872"/>
    <cellStyle name="Normal 23 2 6 2 5 2 2" xfId="20936"/>
    <cellStyle name="Normal 23 2 6 2 5 2 2 2" xfId="47185"/>
    <cellStyle name="Normal 23 2 6 2 5 2 3" xfId="36122"/>
    <cellStyle name="Normal 23 2 6 2 5 3" xfId="13475"/>
    <cellStyle name="Normal 23 2 6 2 5 3 2" xfId="24539"/>
    <cellStyle name="Normal 23 2 6 2 5 3 2 2" xfId="50788"/>
    <cellStyle name="Normal 23 2 6 2 5 3 3" xfId="39725"/>
    <cellStyle name="Normal 23 2 6 2 5 4" xfId="17211"/>
    <cellStyle name="Normal 23 2 6 2 5 4 2" xfId="43461"/>
    <cellStyle name="Normal 23 2 6 2 5 5" xfId="6072"/>
    <cellStyle name="Normal 23 2 6 2 5 5 2" xfId="32398"/>
    <cellStyle name="Normal 23 2 6 2 5 6" xfId="29214"/>
    <cellStyle name="Normal 23 2 6 2 6" xfId="1781"/>
    <cellStyle name="Normal 23 2 6 2 6 2" xfId="9987"/>
    <cellStyle name="Normal 23 2 6 2 6 2 2" xfId="21051"/>
    <cellStyle name="Normal 23 2 6 2 6 2 2 2" xfId="47300"/>
    <cellStyle name="Normal 23 2 6 2 6 2 3" xfId="36237"/>
    <cellStyle name="Normal 23 2 6 2 6 3" xfId="13590"/>
    <cellStyle name="Normal 23 2 6 2 6 3 2" xfId="24654"/>
    <cellStyle name="Normal 23 2 6 2 6 3 2 2" xfId="50903"/>
    <cellStyle name="Normal 23 2 6 2 6 3 3" xfId="39840"/>
    <cellStyle name="Normal 23 2 6 2 6 4" xfId="17326"/>
    <cellStyle name="Normal 23 2 6 2 6 4 2" xfId="43576"/>
    <cellStyle name="Normal 23 2 6 2 6 5" xfId="6188"/>
    <cellStyle name="Normal 23 2 6 2 6 5 2" xfId="32513"/>
    <cellStyle name="Normal 23 2 6 2 6 6" xfId="29215"/>
    <cellStyle name="Normal 23 2 6 2 7" xfId="1782"/>
    <cellStyle name="Normal 23 2 6 2 7 2" xfId="10101"/>
    <cellStyle name="Normal 23 2 6 2 7 2 2" xfId="21165"/>
    <cellStyle name="Normal 23 2 6 2 7 2 2 2" xfId="47414"/>
    <cellStyle name="Normal 23 2 6 2 7 2 3" xfId="36351"/>
    <cellStyle name="Normal 23 2 6 2 7 3" xfId="13704"/>
    <cellStyle name="Normal 23 2 6 2 7 3 2" xfId="24768"/>
    <cellStyle name="Normal 23 2 6 2 7 3 2 2" xfId="51017"/>
    <cellStyle name="Normal 23 2 6 2 7 3 3" xfId="39954"/>
    <cellStyle name="Normal 23 2 6 2 7 4" xfId="17440"/>
    <cellStyle name="Normal 23 2 6 2 7 4 2" xfId="43690"/>
    <cellStyle name="Normal 23 2 6 2 7 5" xfId="6303"/>
    <cellStyle name="Normal 23 2 6 2 7 5 2" xfId="32627"/>
    <cellStyle name="Normal 23 2 6 2 7 6" xfId="29216"/>
    <cellStyle name="Normal 23 2 6 2 8" xfId="1783"/>
    <cellStyle name="Normal 23 2 6 2 8 2" xfId="10215"/>
    <cellStyle name="Normal 23 2 6 2 8 2 2" xfId="21279"/>
    <cellStyle name="Normal 23 2 6 2 8 2 2 2" xfId="47528"/>
    <cellStyle name="Normal 23 2 6 2 8 2 3" xfId="36465"/>
    <cellStyle name="Normal 23 2 6 2 8 3" xfId="13818"/>
    <cellStyle name="Normal 23 2 6 2 8 3 2" xfId="24882"/>
    <cellStyle name="Normal 23 2 6 2 8 3 2 2" xfId="51131"/>
    <cellStyle name="Normal 23 2 6 2 8 3 3" xfId="40068"/>
    <cellStyle name="Normal 23 2 6 2 8 4" xfId="17554"/>
    <cellStyle name="Normal 23 2 6 2 8 4 2" xfId="43804"/>
    <cellStyle name="Normal 23 2 6 2 8 5" xfId="6418"/>
    <cellStyle name="Normal 23 2 6 2 8 5 2" xfId="32741"/>
    <cellStyle name="Normal 23 2 6 2 8 6" xfId="29217"/>
    <cellStyle name="Normal 23 2 6 2 9" xfId="1784"/>
    <cellStyle name="Normal 23 2 6 2 9 2" xfId="10329"/>
    <cellStyle name="Normal 23 2 6 2 9 2 2" xfId="21393"/>
    <cellStyle name="Normal 23 2 6 2 9 2 2 2" xfId="47642"/>
    <cellStyle name="Normal 23 2 6 2 9 2 3" xfId="36579"/>
    <cellStyle name="Normal 23 2 6 2 9 3" xfId="13932"/>
    <cellStyle name="Normal 23 2 6 2 9 3 2" xfId="24996"/>
    <cellStyle name="Normal 23 2 6 2 9 3 2 2" xfId="51245"/>
    <cellStyle name="Normal 23 2 6 2 9 3 3" xfId="40182"/>
    <cellStyle name="Normal 23 2 6 2 9 4" xfId="17668"/>
    <cellStyle name="Normal 23 2 6 2 9 4 2" xfId="43918"/>
    <cellStyle name="Normal 23 2 6 2 9 5" xfId="6533"/>
    <cellStyle name="Normal 23 2 6 2 9 5 2" xfId="32855"/>
    <cellStyle name="Normal 23 2 6 2 9 6" xfId="29218"/>
    <cellStyle name="Normal 23 2 6 20" xfId="1785"/>
    <cellStyle name="Normal 23 2 6 20 2" xfId="11543"/>
    <cellStyle name="Normal 23 2 6 20 2 2" xfId="22607"/>
    <cellStyle name="Normal 23 2 6 20 2 2 2" xfId="48856"/>
    <cellStyle name="Normal 23 2 6 20 2 3" xfId="37793"/>
    <cellStyle name="Normal 23 2 6 20 3" xfId="15146"/>
    <cellStyle name="Normal 23 2 6 20 3 2" xfId="26210"/>
    <cellStyle name="Normal 23 2 6 20 3 2 2" xfId="52459"/>
    <cellStyle name="Normal 23 2 6 20 3 3" xfId="41396"/>
    <cellStyle name="Normal 23 2 6 20 4" xfId="18882"/>
    <cellStyle name="Normal 23 2 6 20 4 2" xfId="45132"/>
    <cellStyle name="Normal 23 2 6 20 5" xfId="7757"/>
    <cellStyle name="Normal 23 2 6 20 5 2" xfId="34069"/>
    <cellStyle name="Normal 23 2 6 20 6" xfId="29219"/>
    <cellStyle name="Normal 23 2 6 21" xfId="1786"/>
    <cellStyle name="Normal 23 2 6 21 2" xfId="11657"/>
    <cellStyle name="Normal 23 2 6 21 2 2" xfId="22721"/>
    <cellStyle name="Normal 23 2 6 21 2 2 2" xfId="48970"/>
    <cellStyle name="Normal 23 2 6 21 2 3" xfId="37907"/>
    <cellStyle name="Normal 23 2 6 21 3" xfId="15260"/>
    <cellStyle name="Normal 23 2 6 21 3 2" xfId="26324"/>
    <cellStyle name="Normal 23 2 6 21 3 2 2" xfId="52573"/>
    <cellStyle name="Normal 23 2 6 21 3 3" xfId="41510"/>
    <cellStyle name="Normal 23 2 6 21 4" xfId="18996"/>
    <cellStyle name="Normal 23 2 6 21 4 2" xfId="45246"/>
    <cellStyle name="Normal 23 2 6 21 5" xfId="7872"/>
    <cellStyle name="Normal 23 2 6 21 5 2" xfId="34183"/>
    <cellStyle name="Normal 23 2 6 21 6" xfId="29220"/>
    <cellStyle name="Normal 23 2 6 22" xfId="1787"/>
    <cellStyle name="Normal 23 2 6 22 2" xfId="11771"/>
    <cellStyle name="Normal 23 2 6 22 2 2" xfId="22835"/>
    <cellStyle name="Normal 23 2 6 22 2 2 2" xfId="49084"/>
    <cellStyle name="Normal 23 2 6 22 2 3" xfId="38021"/>
    <cellStyle name="Normal 23 2 6 22 3" xfId="15374"/>
    <cellStyle name="Normal 23 2 6 22 3 2" xfId="26438"/>
    <cellStyle name="Normal 23 2 6 22 3 2 2" xfId="52687"/>
    <cellStyle name="Normal 23 2 6 22 3 3" xfId="41624"/>
    <cellStyle name="Normal 23 2 6 22 4" xfId="19110"/>
    <cellStyle name="Normal 23 2 6 22 4 2" xfId="45360"/>
    <cellStyle name="Normal 23 2 6 22 5" xfId="7987"/>
    <cellStyle name="Normal 23 2 6 22 5 2" xfId="34297"/>
    <cellStyle name="Normal 23 2 6 22 6" xfId="29221"/>
    <cellStyle name="Normal 23 2 6 23" xfId="1788"/>
    <cellStyle name="Normal 23 2 6 23 2" xfId="11885"/>
    <cellStyle name="Normal 23 2 6 23 2 2" xfId="22949"/>
    <cellStyle name="Normal 23 2 6 23 2 2 2" xfId="49198"/>
    <cellStyle name="Normal 23 2 6 23 2 3" xfId="38135"/>
    <cellStyle name="Normal 23 2 6 23 3" xfId="15488"/>
    <cellStyle name="Normal 23 2 6 23 3 2" xfId="26552"/>
    <cellStyle name="Normal 23 2 6 23 3 2 2" xfId="52801"/>
    <cellStyle name="Normal 23 2 6 23 3 3" xfId="41738"/>
    <cellStyle name="Normal 23 2 6 23 4" xfId="19224"/>
    <cellStyle name="Normal 23 2 6 23 4 2" xfId="45474"/>
    <cellStyle name="Normal 23 2 6 23 5" xfId="8102"/>
    <cellStyle name="Normal 23 2 6 23 5 2" xfId="34411"/>
    <cellStyle name="Normal 23 2 6 23 6" xfId="29222"/>
    <cellStyle name="Normal 23 2 6 24" xfId="1789"/>
    <cellStyle name="Normal 23 2 6 24 2" xfId="11999"/>
    <cellStyle name="Normal 23 2 6 24 2 2" xfId="23063"/>
    <cellStyle name="Normal 23 2 6 24 2 2 2" xfId="49312"/>
    <cellStyle name="Normal 23 2 6 24 2 3" xfId="38249"/>
    <cellStyle name="Normal 23 2 6 24 3" xfId="15602"/>
    <cellStyle name="Normal 23 2 6 24 3 2" xfId="26666"/>
    <cellStyle name="Normal 23 2 6 24 3 2 2" xfId="52915"/>
    <cellStyle name="Normal 23 2 6 24 3 3" xfId="41852"/>
    <cellStyle name="Normal 23 2 6 24 4" xfId="19338"/>
    <cellStyle name="Normal 23 2 6 24 4 2" xfId="45588"/>
    <cellStyle name="Normal 23 2 6 24 5" xfId="8217"/>
    <cellStyle name="Normal 23 2 6 24 5 2" xfId="34525"/>
    <cellStyle name="Normal 23 2 6 24 6" xfId="29223"/>
    <cellStyle name="Normal 23 2 6 25" xfId="1790"/>
    <cellStyle name="Normal 23 2 6 25 2" xfId="12113"/>
    <cellStyle name="Normal 23 2 6 25 2 2" xfId="23177"/>
    <cellStyle name="Normal 23 2 6 25 2 2 2" xfId="49426"/>
    <cellStyle name="Normal 23 2 6 25 2 3" xfId="38363"/>
    <cellStyle name="Normal 23 2 6 25 3" xfId="15716"/>
    <cellStyle name="Normal 23 2 6 25 3 2" xfId="26780"/>
    <cellStyle name="Normal 23 2 6 25 3 2 2" xfId="53029"/>
    <cellStyle name="Normal 23 2 6 25 3 3" xfId="41966"/>
    <cellStyle name="Normal 23 2 6 25 4" xfId="19452"/>
    <cellStyle name="Normal 23 2 6 25 4 2" xfId="45702"/>
    <cellStyle name="Normal 23 2 6 25 5" xfId="8332"/>
    <cellStyle name="Normal 23 2 6 25 5 2" xfId="34639"/>
    <cellStyle name="Normal 23 2 6 25 6" xfId="29224"/>
    <cellStyle name="Normal 23 2 6 26" xfId="1791"/>
    <cellStyle name="Normal 23 2 6 26 2" xfId="12230"/>
    <cellStyle name="Normal 23 2 6 26 2 2" xfId="23294"/>
    <cellStyle name="Normal 23 2 6 26 2 2 2" xfId="49543"/>
    <cellStyle name="Normal 23 2 6 26 2 3" xfId="38480"/>
    <cellStyle name="Normal 23 2 6 26 3" xfId="15833"/>
    <cellStyle name="Normal 23 2 6 26 3 2" xfId="26897"/>
    <cellStyle name="Normal 23 2 6 26 3 2 2" xfId="53146"/>
    <cellStyle name="Normal 23 2 6 26 3 3" xfId="42083"/>
    <cellStyle name="Normal 23 2 6 26 4" xfId="19569"/>
    <cellStyle name="Normal 23 2 6 26 4 2" xfId="45819"/>
    <cellStyle name="Normal 23 2 6 26 5" xfId="8450"/>
    <cellStyle name="Normal 23 2 6 26 5 2" xfId="34756"/>
    <cellStyle name="Normal 23 2 6 26 6" xfId="29225"/>
    <cellStyle name="Normal 23 2 6 27" xfId="1792"/>
    <cellStyle name="Normal 23 2 6 27 2" xfId="12349"/>
    <cellStyle name="Normal 23 2 6 27 2 2" xfId="23413"/>
    <cellStyle name="Normal 23 2 6 27 2 2 2" xfId="49662"/>
    <cellStyle name="Normal 23 2 6 27 2 3" xfId="38599"/>
    <cellStyle name="Normal 23 2 6 27 3" xfId="15952"/>
    <cellStyle name="Normal 23 2 6 27 3 2" xfId="27016"/>
    <cellStyle name="Normal 23 2 6 27 3 2 2" xfId="53265"/>
    <cellStyle name="Normal 23 2 6 27 3 3" xfId="42202"/>
    <cellStyle name="Normal 23 2 6 27 4" xfId="19688"/>
    <cellStyle name="Normal 23 2 6 27 4 2" xfId="45938"/>
    <cellStyle name="Normal 23 2 6 27 5" xfId="8570"/>
    <cellStyle name="Normal 23 2 6 27 5 2" xfId="34875"/>
    <cellStyle name="Normal 23 2 6 27 6" xfId="29226"/>
    <cellStyle name="Normal 23 2 6 28" xfId="1793"/>
    <cellStyle name="Normal 23 2 6 28 2" xfId="12480"/>
    <cellStyle name="Normal 23 2 6 28 2 2" xfId="23544"/>
    <cellStyle name="Normal 23 2 6 28 2 2 2" xfId="49793"/>
    <cellStyle name="Normal 23 2 6 28 2 3" xfId="38730"/>
    <cellStyle name="Normal 23 2 6 28 3" xfId="16083"/>
    <cellStyle name="Normal 23 2 6 28 3 2" xfId="27147"/>
    <cellStyle name="Normal 23 2 6 28 3 2 2" xfId="53396"/>
    <cellStyle name="Normal 23 2 6 28 3 3" xfId="42333"/>
    <cellStyle name="Normal 23 2 6 28 4" xfId="19819"/>
    <cellStyle name="Normal 23 2 6 28 4 2" xfId="46069"/>
    <cellStyle name="Normal 23 2 6 28 5" xfId="8702"/>
    <cellStyle name="Normal 23 2 6 28 5 2" xfId="35006"/>
    <cellStyle name="Normal 23 2 6 28 6" xfId="29227"/>
    <cellStyle name="Normal 23 2 6 29" xfId="1794"/>
    <cellStyle name="Normal 23 2 6 29 2" xfId="12595"/>
    <cellStyle name="Normal 23 2 6 29 2 2" xfId="23659"/>
    <cellStyle name="Normal 23 2 6 29 2 2 2" xfId="49908"/>
    <cellStyle name="Normal 23 2 6 29 2 3" xfId="38845"/>
    <cellStyle name="Normal 23 2 6 29 3" xfId="16198"/>
    <cellStyle name="Normal 23 2 6 29 3 2" xfId="27262"/>
    <cellStyle name="Normal 23 2 6 29 3 2 2" xfId="53511"/>
    <cellStyle name="Normal 23 2 6 29 3 3" xfId="42448"/>
    <cellStyle name="Normal 23 2 6 29 4" xfId="19934"/>
    <cellStyle name="Normal 23 2 6 29 4 2" xfId="46184"/>
    <cellStyle name="Normal 23 2 6 29 5" xfId="8818"/>
    <cellStyle name="Normal 23 2 6 29 5 2" xfId="35121"/>
    <cellStyle name="Normal 23 2 6 29 6" xfId="29228"/>
    <cellStyle name="Normal 23 2 6 3" xfId="139"/>
    <cellStyle name="Normal 23 2 6 3 2" xfId="1796"/>
    <cellStyle name="Normal 23 2 6 3 2 2" xfId="16409"/>
    <cellStyle name="Normal 23 2 6 3 2 2 2" xfId="27473"/>
    <cellStyle name="Normal 23 2 6 3 2 2 2 2" xfId="53722"/>
    <cellStyle name="Normal 23 2 6 3 2 2 3" xfId="42659"/>
    <cellStyle name="Normal 23 2 6 3 2 3" xfId="20145"/>
    <cellStyle name="Normal 23 2 6 3 2 3 2" xfId="46395"/>
    <cellStyle name="Normal 23 2 6 3 2 4" xfId="9073"/>
    <cellStyle name="Normal 23 2 6 3 2 4 2" xfId="35332"/>
    <cellStyle name="Normal 23 2 6 3 2 5" xfId="29230"/>
    <cellStyle name="Normal 23 2 6 3 3" xfId="1795"/>
    <cellStyle name="Normal 23 2 6 3 3 2" xfId="20531"/>
    <cellStyle name="Normal 23 2 6 3 3 2 2" xfId="46780"/>
    <cellStyle name="Normal 23 2 6 3 3 3" xfId="9467"/>
    <cellStyle name="Normal 23 2 6 3 3 3 2" xfId="35717"/>
    <cellStyle name="Normal 23 2 6 3 3 4" xfId="29229"/>
    <cellStyle name="Normal 23 2 6 3 4" xfId="13070"/>
    <cellStyle name="Normal 23 2 6 3 4 2" xfId="24134"/>
    <cellStyle name="Normal 23 2 6 3 4 2 2" xfId="50383"/>
    <cellStyle name="Normal 23 2 6 3 4 3" xfId="39320"/>
    <cellStyle name="Normal 23 2 6 3 5" xfId="16806"/>
    <cellStyle name="Normal 23 2 6 3 5 2" xfId="43056"/>
    <cellStyle name="Normal 23 2 6 3 6" xfId="5663"/>
    <cellStyle name="Normal 23 2 6 3 6 2" xfId="31993"/>
    <cellStyle name="Normal 23 2 6 3 7" xfId="27633"/>
    <cellStyle name="Normal 23 2 6 30" xfId="1797"/>
    <cellStyle name="Normal 23 2 6 30 2" xfId="12709"/>
    <cellStyle name="Normal 23 2 6 30 2 2" xfId="23773"/>
    <cellStyle name="Normal 23 2 6 30 2 2 2" xfId="50022"/>
    <cellStyle name="Normal 23 2 6 30 2 3" xfId="38959"/>
    <cellStyle name="Normal 23 2 6 30 3" xfId="16312"/>
    <cellStyle name="Normal 23 2 6 30 3 2" xfId="27376"/>
    <cellStyle name="Normal 23 2 6 30 3 2 2" xfId="53625"/>
    <cellStyle name="Normal 23 2 6 30 3 3" xfId="42562"/>
    <cellStyle name="Normal 23 2 6 30 4" xfId="20048"/>
    <cellStyle name="Normal 23 2 6 30 4 2" xfId="46298"/>
    <cellStyle name="Normal 23 2 6 30 5" xfId="8933"/>
    <cellStyle name="Normal 23 2 6 30 5 2" xfId="35235"/>
    <cellStyle name="Normal 23 2 6 30 6" xfId="29231"/>
    <cellStyle name="Normal 23 2 6 31" xfId="1798"/>
    <cellStyle name="Normal 23 2 6 31 2" xfId="9347"/>
    <cellStyle name="Normal 23 2 6 31 2 2" xfId="20411"/>
    <cellStyle name="Normal 23 2 6 31 2 2 2" xfId="46660"/>
    <cellStyle name="Normal 23 2 6 31 2 3" xfId="35597"/>
    <cellStyle name="Normal 23 2 6 31 3" xfId="12950"/>
    <cellStyle name="Normal 23 2 6 31 3 2" xfId="24014"/>
    <cellStyle name="Normal 23 2 6 31 3 2 2" xfId="50263"/>
    <cellStyle name="Normal 23 2 6 31 3 3" xfId="39200"/>
    <cellStyle name="Normal 23 2 6 31 4" xfId="16686"/>
    <cellStyle name="Normal 23 2 6 31 4 2" xfId="42936"/>
    <cellStyle name="Normal 23 2 6 31 5" xfId="5542"/>
    <cellStyle name="Normal 23 2 6 31 5 2" xfId="31873"/>
    <cellStyle name="Normal 23 2 6 31 6" xfId="29232"/>
    <cellStyle name="Normal 23 2 6 32" xfId="1799"/>
    <cellStyle name="Normal 23 2 6 32 2" xfId="20291"/>
    <cellStyle name="Normal 23 2 6 32 2 2" xfId="46540"/>
    <cellStyle name="Normal 23 2 6 32 3" xfId="9227"/>
    <cellStyle name="Normal 23 2 6 32 3 2" xfId="35477"/>
    <cellStyle name="Normal 23 2 6 32 4" xfId="29233"/>
    <cellStyle name="Normal 23 2 6 33" xfId="1800"/>
    <cellStyle name="Normal 23 2 6 33 2" xfId="23894"/>
    <cellStyle name="Normal 23 2 6 33 2 2" xfId="50143"/>
    <cellStyle name="Normal 23 2 6 33 3" xfId="12830"/>
    <cellStyle name="Normal 23 2 6 33 3 2" xfId="39080"/>
    <cellStyle name="Normal 23 2 6 33 4" xfId="29234"/>
    <cellStyle name="Normal 23 2 6 34" xfId="1801"/>
    <cellStyle name="Normal 23 2 6 34 2" xfId="16566"/>
    <cellStyle name="Normal 23 2 6 34 2 2" xfId="42816"/>
    <cellStyle name="Normal 23 2 6 34 3" xfId="29235"/>
    <cellStyle name="Normal 23 2 6 35" xfId="1802"/>
    <cellStyle name="Normal 23 2 6 35 2" xfId="29236"/>
    <cellStyle name="Normal 23 2 6 36" xfId="1803"/>
    <cellStyle name="Normal 23 2 6 36 2" xfId="29237"/>
    <cellStyle name="Normal 23 2 6 37" xfId="1804"/>
    <cellStyle name="Normal 23 2 6 37 2" xfId="29238"/>
    <cellStyle name="Normal 23 2 6 38" xfId="1805"/>
    <cellStyle name="Normal 23 2 6 38 2" xfId="29239"/>
    <cellStyle name="Normal 23 2 6 39" xfId="1806"/>
    <cellStyle name="Normal 23 2 6 39 2" xfId="29240"/>
    <cellStyle name="Normal 23 2 6 4" xfId="1807"/>
    <cellStyle name="Normal 23 2 6 4 2" xfId="9619"/>
    <cellStyle name="Normal 23 2 6 4 2 2" xfId="20683"/>
    <cellStyle name="Normal 23 2 6 4 2 2 2" xfId="46932"/>
    <cellStyle name="Normal 23 2 6 4 2 3" xfId="35869"/>
    <cellStyle name="Normal 23 2 6 4 3" xfId="13222"/>
    <cellStyle name="Normal 23 2 6 4 3 2" xfId="24286"/>
    <cellStyle name="Normal 23 2 6 4 3 2 2" xfId="50535"/>
    <cellStyle name="Normal 23 2 6 4 3 3" xfId="39472"/>
    <cellStyle name="Normal 23 2 6 4 4" xfId="16958"/>
    <cellStyle name="Normal 23 2 6 4 4 2" xfId="43208"/>
    <cellStyle name="Normal 23 2 6 4 5" xfId="5817"/>
    <cellStyle name="Normal 23 2 6 4 5 2" xfId="32145"/>
    <cellStyle name="Normal 23 2 6 4 6" xfId="29241"/>
    <cellStyle name="Normal 23 2 6 40" xfId="1808"/>
    <cellStyle name="Normal 23 2 6 40 2" xfId="29242"/>
    <cellStyle name="Normal 23 2 6 41" xfId="1809"/>
    <cellStyle name="Normal 23 2 6 41 2" xfId="29243"/>
    <cellStyle name="Normal 23 2 6 42" xfId="1733"/>
    <cellStyle name="Normal 23 2 6 42 2" xfId="29167"/>
    <cellStyle name="Normal 23 2 6 43" xfId="5421"/>
    <cellStyle name="Normal 23 2 6 43 2" xfId="31753"/>
    <cellStyle name="Normal 23 2 6 44" xfId="27630"/>
    <cellStyle name="Normal 23 2 6 5" xfId="1810"/>
    <cellStyle name="Normal 23 2 6 5 2" xfId="9735"/>
    <cellStyle name="Normal 23 2 6 5 2 2" xfId="20799"/>
    <cellStyle name="Normal 23 2 6 5 2 2 2" xfId="47048"/>
    <cellStyle name="Normal 23 2 6 5 2 3" xfId="35985"/>
    <cellStyle name="Normal 23 2 6 5 3" xfId="13338"/>
    <cellStyle name="Normal 23 2 6 5 3 2" xfId="24402"/>
    <cellStyle name="Normal 23 2 6 5 3 2 2" xfId="50651"/>
    <cellStyle name="Normal 23 2 6 5 3 3" xfId="39588"/>
    <cellStyle name="Normal 23 2 6 5 4" xfId="17074"/>
    <cellStyle name="Normal 23 2 6 5 4 2" xfId="43324"/>
    <cellStyle name="Normal 23 2 6 5 5" xfId="5934"/>
    <cellStyle name="Normal 23 2 6 5 5 2" xfId="32261"/>
    <cellStyle name="Normal 23 2 6 5 6" xfId="29244"/>
    <cellStyle name="Normal 23 2 6 6" xfId="1811"/>
    <cellStyle name="Normal 23 2 6 6 2" xfId="9850"/>
    <cellStyle name="Normal 23 2 6 6 2 2" xfId="20914"/>
    <cellStyle name="Normal 23 2 6 6 2 2 2" xfId="47163"/>
    <cellStyle name="Normal 23 2 6 6 2 3" xfId="36100"/>
    <cellStyle name="Normal 23 2 6 6 3" xfId="13453"/>
    <cellStyle name="Normal 23 2 6 6 3 2" xfId="24517"/>
    <cellStyle name="Normal 23 2 6 6 3 2 2" xfId="50766"/>
    <cellStyle name="Normal 23 2 6 6 3 3" xfId="39703"/>
    <cellStyle name="Normal 23 2 6 6 4" xfId="17189"/>
    <cellStyle name="Normal 23 2 6 6 4 2" xfId="43439"/>
    <cellStyle name="Normal 23 2 6 6 5" xfId="6050"/>
    <cellStyle name="Normal 23 2 6 6 5 2" xfId="32376"/>
    <cellStyle name="Normal 23 2 6 6 6" xfId="29245"/>
    <cellStyle name="Normal 23 2 6 7" xfId="1812"/>
    <cellStyle name="Normal 23 2 6 7 2" xfId="9965"/>
    <cellStyle name="Normal 23 2 6 7 2 2" xfId="21029"/>
    <cellStyle name="Normal 23 2 6 7 2 2 2" xfId="47278"/>
    <cellStyle name="Normal 23 2 6 7 2 3" xfId="36215"/>
    <cellStyle name="Normal 23 2 6 7 3" xfId="13568"/>
    <cellStyle name="Normal 23 2 6 7 3 2" xfId="24632"/>
    <cellStyle name="Normal 23 2 6 7 3 2 2" xfId="50881"/>
    <cellStyle name="Normal 23 2 6 7 3 3" xfId="39818"/>
    <cellStyle name="Normal 23 2 6 7 4" xfId="17304"/>
    <cellStyle name="Normal 23 2 6 7 4 2" xfId="43554"/>
    <cellStyle name="Normal 23 2 6 7 5" xfId="6166"/>
    <cellStyle name="Normal 23 2 6 7 5 2" xfId="32491"/>
    <cellStyle name="Normal 23 2 6 7 6" xfId="29246"/>
    <cellStyle name="Normal 23 2 6 8" xfId="1813"/>
    <cellStyle name="Normal 23 2 6 8 2" xfId="10079"/>
    <cellStyle name="Normal 23 2 6 8 2 2" xfId="21143"/>
    <cellStyle name="Normal 23 2 6 8 2 2 2" xfId="47392"/>
    <cellStyle name="Normal 23 2 6 8 2 3" xfId="36329"/>
    <cellStyle name="Normal 23 2 6 8 3" xfId="13682"/>
    <cellStyle name="Normal 23 2 6 8 3 2" xfId="24746"/>
    <cellStyle name="Normal 23 2 6 8 3 2 2" xfId="50995"/>
    <cellStyle name="Normal 23 2 6 8 3 3" xfId="39932"/>
    <cellStyle name="Normal 23 2 6 8 4" xfId="17418"/>
    <cellStyle name="Normal 23 2 6 8 4 2" xfId="43668"/>
    <cellStyle name="Normal 23 2 6 8 5" xfId="6281"/>
    <cellStyle name="Normal 23 2 6 8 5 2" xfId="32605"/>
    <cellStyle name="Normal 23 2 6 8 6" xfId="29247"/>
    <cellStyle name="Normal 23 2 6 9" xfId="1814"/>
    <cellStyle name="Normal 23 2 6 9 2" xfId="10193"/>
    <cellStyle name="Normal 23 2 6 9 2 2" xfId="21257"/>
    <cellStyle name="Normal 23 2 6 9 2 2 2" xfId="47506"/>
    <cellStyle name="Normal 23 2 6 9 2 3" xfId="36443"/>
    <cellStyle name="Normal 23 2 6 9 3" xfId="13796"/>
    <cellStyle name="Normal 23 2 6 9 3 2" xfId="24860"/>
    <cellStyle name="Normal 23 2 6 9 3 2 2" xfId="51109"/>
    <cellStyle name="Normal 23 2 6 9 3 3" xfId="40046"/>
    <cellStyle name="Normal 23 2 6 9 4" xfId="17532"/>
    <cellStyle name="Normal 23 2 6 9 4 2" xfId="43782"/>
    <cellStyle name="Normal 23 2 6 9 5" xfId="6396"/>
    <cellStyle name="Normal 23 2 6 9 5 2" xfId="32719"/>
    <cellStyle name="Normal 23 2 6 9 6" xfId="29248"/>
    <cellStyle name="Normal 23 2 7" xfId="140"/>
    <cellStyle name="Normal 23 2 7 10" xfId="1816"/>
    <cellStyle name="Normal 23 2 7 10 2" xfId="10451"/>
    <cellStyle name="Normal 23 2 7 10 2 2" xfId="21515"/>
    <cellStyle name="Normal 23 2 7 10 2 2 2" xfId="47764"/>
    <cellStyle name="Normal 23 2 7 10 2 3" xfId="36701"/>
    <cellStyle name="Normal 23 2 7 10 3" xfId="14054"/>
    <cellStyle name="Normal 23 2 7 10 3 2" xfId="25118"/>
    <cellStyle name="Normal 23 2 7 10 3 2 2" xfId="51367"/>
    <cellStyle name="Normal 23 2 7 10 3 3" xfId="40304"/>
    <cellStyle name="Normal 23 2 7 10 4" xfId="17790"/>
    <cellStyle name="Normal 23 2 7 10 4 2" xfId="44040"/>
    <cellStyle name="Normal 23 2 7 10 5" xfId="6656"/>
    <cellStyle name="Normal 23 2 7 10 5 2" xfId="32977"/>
    <cellStyle name="Normal 23 2 7 10 6" xfId="29250"/>
    <cellStyle name="Normal 23 2 7 11" xfId="1817"/>
    <cellStyle name="Normal 23 2 7 11 2" xfId="10566"/>
    <cellStyle name="Normal 23 2 7 11 2 2" xfId="21630"/>
    <cellStyle name="Normal 23 2 7 11 2 2 2" xfId="47879"/>
    <cellStyle name="Normal 23 2 7 11 2 3" xfId="36816"/>
    <cellStyle name="Normal 23 2 7 11 3" xfId="14169"/>
    <cellStyle name="Normal 23 2 7 11 3 2" xfId="25233"/>
    <cellStyle name="Normal 23 2 7 11 3 2 2" xfId="51482"/>
    <cellStyle name="Normal 23 2 7 11 3 3" xfId="40419"/>
    <cellStyle name="Normal 23 2 7 11 4" xfId="17905"/>
    <cellStyle name="Normal 23 2 7 11 4 2" xfId="44155"/>
    <cellStyle name="Normal 23 2 7 11 5" xfId="6772"/>
    <cellStyle name="Normal 23 2 7 11 5 2" xfId="33092"/>
    <cellStyle name="Normal 23 2 7 11 6" xfId="29251"/>
    <cellStyle name="Normal 23 2 7 12" xfId="1818"/>
    <cellStyle name="Normal 23 2 7 12 2" xfId="10739"/>
    <cellStyle name="Normal 23 2 7 12 2 2" xfId="21803"/>
    <cellStyle name="Normal 23 2 7 12 2 2 2" xfId="48052"/>
    <cellStyle name="Normal 23 2 7 12 2 3" xfId="36989"/>
    <cellStyle name="Normal 23 2 7 12 3" xfId="14342"/>
    <cellStyle name="Normal 23 2 7 12 3 2" xfId="25406"/>
    <cellStyle name="Normal 23 2 7 12 3 2 2" xfId="51655"/>
    <cellStyle name="Normal 23 2 7 12 3 3" xfId="40592"/>
    <cellStyle name="Normal 23 2 7 12 4" xfId="18078"/>
    <cellStyle name="Normal 23 2 7 12 4 2" xfId="44328"/>
    <cellStyle name="Normal 23 2 7 12 5" xfId="6946"/>
    <cellStyle name="Normal 23 2 7 12 5 2" xfId="33265"/>
    <cellStyle name="Normal 23 2 7 12 6" xfId="29252"/>
    <cellStyle name="Normal 23 2 7 13" xfId="1819"/>
    <cellStyle name="Normal 23 2 7 13 2" xfId="10856"/>
    <cellStyle name="Normal 23 2 7 13 2 2" xfId="21920"/>
    <cellStyle name="Normal 23 2 7 13 2 2 2" xfId="48169"/>
    <cellStyle name="Normal 23 2 7 13 2 3" xfId="37106"/>
    <cellStyle name="Normal 23 2 7 13 3" xfId="14459"/>
    <cellStyle name="Normal 23 2 7 13 3 2" xfId="25523"/>
    <cellStyle name="Normal 23 2 7 13 3 2 2" xfId="51772"/>
    <cellStyle name="Normal 23 2 7 13 3 3" xfId="40709"/>
    <cellStyle name="Normal 23 2 7 13 4" xfId="18195"/>
    <cellStyle name="Normal 23 2 7 13 4 2" xfId="44445"/>
    <cellStyle name="Normal 23 2 7 13 5" xfId="7064"/>
    <cellStyle name="Normal 23 2 7 13 5 2" xfId="33382"/>
    <cellStyle name="Normal 23 2 7 13 6" xfId="29253"/>
    <cellStyle name="Normal 23 2 7 14" xfId="1820"/>
    <cellStyle name="Normal 23 2 7 14 2" xfId="10972"/>
    <cellStyle name="Normal 23 2 7 14 2 2" xfId="22036"/>
    <cellStyle name="Normal 23 2 7 14 2 2 2" xfId="48285"/>
    <cellStyle name="Normal 23 2 7 14 2 3" xfId="37222"/>
    <cellStyle name="Normal 23 2 7 14 3" xfId="14575"/>
    <cellStyle name="Normal 23 2 7 14 3 2" xfId="25639"/>
    <cellStyle name="Normal 23 2 7 14 3 2 2" xfId="51888"/>
    <cellStyle name="Normal 23 2 7 14 3 3" xfId="40825"/>
    <cellStyle name="Normal 23 2 7 14 4" xfId="18311"/>
    <cellStyle name="Normal 23 2 7 14 4 2" xfId="44561"/>
    <cellStyle name="Normal 23 2 7 14 5" xfId="7181"/>
    <cellStyle name="Normal 23 2 7 14 5 2" xfId="33498"/>
    <cellStyle name="Normal 23 2 7 14 6" xfId="29254"/>
    <cellStyle name="Normal 23 2 7 15" xfId="1821"/>
    <cellStyle name="Normal 23 2 7 15 2" xfId="11090"/>
    <cellStyle name="Normal 23 2 7 15 2 2" xfId="22154"/>
    <cellStyle name="Normal 23 2 7 15 2 2 2" xfId="48403"/>
    <cellStyle name="Normal 23 2 7 15 2 3" xfId="37340"/>
    <cellStyle name="Normal 23 2 7 15 3" xfId="14693"/>
    <cellStyle name="Normal 23 2 7 15 3 2" xfId="25757"/>
    <cellStyle name="Normal 23 2 7 15 3 2 2" xfId="52006"/>
    <cellStyle name="Normal 23 2 7 15 3 3" xfId="40943"/>
    <cellStyle name="Normal 23 2 7 15 4" xfId="18429"/>
    <cellStyle name="Normal 23 2 7 15 4 2" xfId="44679"/>
    <cellStyle name="Normal 23 2 7 15 5" xfId="7300"/>
    <cellStyle name="Normal 23 2 7 15 5 2" xfId="33616"/>
    <cellStyle name="Normal 23 2 7 15 6" xfId="29255"/>
    <cellStyle name="Normal 23 2 7 16" xfId="1822"/>
    <cellStyle name="Normal 23 2 7 16 2" xfId="11208"/>
    <cellStyle name="Normal 23 2 7 16 2 2" xfId="22272"/>
    <cellStyle name="Normal 23 2 7 16 2 2 2" xfId="48521"/>
    <cellStyle name="Normal 23 2 7 16 2 3" xfId="37458"/>
    <cellStyle name="Normal 23 2 7 16 3" xfId="14811"/>
    <cellStyle name="Normal 23 2 7 16 3 2" xfId="25875"/>
    <cellStyle name="Normal 23 2 7 16 3 2 2" xfId="52124"/>
    <cellStyle name="Normal 23 2 7 16 3 3" xfId="41061"/>
    <cellStyle name="Normal 23 2 7 16 4" xfId="18547"/>
    <cellStyle name="Normal 23 2 7 16 4 2" xfId="44797"/>
    <cellStyle name="Normal 23 2 7 16 5" xfId="7419"/>
    <cellStyle name="Normal 23 2 7 16 5 2" xfId="33734"/>
    <cellStyle name="Normal 23 2 7 16 6" xfId="29256"/>
    <cellStyle name="Normal 23 2 7 17" xfId="1823"/>
    <cellStyle name="Normal 23 2 7 17 2" xfId="11324"/>
    <cellStyle name="Normal 23 2 7 17 2 2" xfId="22388"/>
    <cellStyle name="Normal 23 2 7 17 2 2 2" xfId="48637"/>
    <cellStyle name="Normal 23 2 7 17 2 3" xfId="37574"/>
    <cellStyle name="Normal 23 2 7 17 3" xfId="14927"/>
    <cellStyle name="Normal 23 2 7 17 3 2" xfId="25991"/>
    <cellStyle name="Normal 23 2 7 17 3 2 2" xfId="52240"/>
    <cellStyle name="Normal 23 2 7 17 3 3" xfId="41177"/>
    <cellStyle name="Normal 23 2 7 17 4" xfId="18663"/>
    <cellStyle name="Normal 23 2 7 17 4 2" xfId="44913"/>
    <cellStyle name="Normal 23 2 7 17 5" xfId="7536"/>
    <cellStyle name="Normal 23 2 7 17 5 2" xfId="33850"/>
    <cellStyle name="Normal 23 2 7 17 6" xfId="29257"/>
    <cellStyle name="Normal 23 2 7 18" xfId="1824"/>
    <cellStyle name="Normal 23 2 7 18 2" xfId="11441"/>
    <cellStyle name="Normal 23 2 7 18 2 2" xfId="22505"/>
    <cellStyle name="Normal 23 2 7 18 2 2 2" xfId="48754"/>
    <cellStyle name="Normal 23 2 7 18 2 3" xfId="37691"/>
    <cellStyle name="Normal 23 2 7 18 3" xfId="15044"/>
    <cellStyle name="Normal 23 2 7 18 3 2" xfId="26108"/>
    <cellStyle name="Normal 23 2 7 18 3 2 2" xfId="52357"/>
    <cellStyle name="Normal 23 2 7 18 3 3" xfId="41294"/>
    <cellStyle name="Normal 23 2 7 18 4" xfId="18780"/>
    <cellStyle name="Normal 23 2 7 18 4 2" xfId="45030"/>
    <cellStyle name="Normal 23 2 7 18 5" xfId="7654"/>
    <cellStyle name="Normal 23 2 7 18 5 2" xfId="33967"/>
    <cellStyle name="Normal 23 2 7 18 6" xfId="29258"/>
    <cellStyle name="Normal 23 2 7 19" xfId="1825"/>
    <cellStyle name="Normal 23 2 7 19 2" xfId="11560"/>
    <cellStyle name="Normal 23 2 7 19 2 2" xfId="22624"/>
    <cellStyle name="Normal 23 2 7 19 2 2 2" xfId="48873"/>
    <cellStyle name="Normal 23 2 7 19 2 3" xfId="37810"/>
    <cellStyle name="Normal 23 2 7 19 3" xfId="15163"/>
    <cellStyle name="Normal 23 2 7 19 3 2" xfId="26227"/>
    <cellStyle name="Normal 23 2 7 19 3 2 2" xfId="52476"/>
    <cellStyle name="Normal 23 2 7 19 3 3" xfId="41413"/>
    <cellStyle name="Normal 23 2 7 19 4" xfId="18899"/>
    <cellStyle name="Normal 23 2 7 19 4 2" xfId="45149"/>
    <cellStyle name="Normal 23 2 7 19 5" xfId="7774"/>
    <cellStyle name="Normal 23 2 7 19 5 2" xfId="34086"/>
    <cellStyle name="Normal 23 2 7 19 6" xfId="29259"/>
    <cellStyle name="Normal 23 2 7 2" xfId="141"/>
    <cellStyle name="Normal 23 2 7 2 2" xfId="1827"/>
    <cellStyle name="Normal 23 2 7 2 2 2" xfId="16410"/>
    <cellStyle name="Normal 23 2 7 2 2 2 2" xfId="27474"/>
    <cellStyle name="Normal 23 2 7 2 2 2 2 2" xfId="53723"/>
    <cellStyle name="Normal 23 2 7 2 2 2 3" xfId="42660"/>
    <cellStyle name="Normal 23 2 7 2 2 3" xfId="20146"/>
    <cellStyle name="Normal 23 2 7 2 2 3 2" xfId="46396"/>
    <cellStyle name="Normal 23 2 7 2 2 4" xfId="9074"/>
    <cellStyle name="Normal 23 2 7 2 2 4 2" xfId="35333"/>
    <cellStyle name="Normal 23 2 7 2 2 5" xfId="29261"/>
    <cellStyle name="Normal 23 2 7 2 3" xfId="1826"/>
    <cellStyle name="Normal 23 2 7 2 3 2" xfId="20541"/>
    <cellStyle name="Normal 23 2 7 2 3 2 2" xfId="46790"/>
    <cellStyle name="Normal 23 2 7 2 3 3" xfId="9477"/>
    <cellStyle name="Normal 23 2 7 2 3 3 2" xfId="35727"/>
    <cellStyle name="Normal 23 2 7 2 3 4" xfId="29260"/>
    <cellStyle name="Normal 23 2 7 2 4" xfId="13080"/>
    <cellStyle name="Normal 23 2 7 2 4 2" xfId="24144"/>
    <cellStyle name="Normal 23 2 7 2 4 2 2" xfId="50393"/>
    <cellStyle name="Normal 23 2 7 2 4 3" xfId="39330"/>
    <cellStyle name="Normal 23 2 7 2 5" xfId="16816"/>
    <cellStyle name="Normal 23 2 7 2 5 2" xfId="43066"/>
    <cellStyle name="Normal 23 2 7 2 6" xfId="5673"/>
    <cellStyle name="Normal 23 2 7 2 6 2" xfId="32003"/>
    <cellStyle name="Normal 23 2 7 2 7" xfId="27635"/>
    <cellStyle name="Normal 23 2 7 20" xfId="1828"/>
    <cellStyle name="Normal 23 2 7 20 2" xfId="11674"/>
    <cellStyle name="Normal 23 2 7 20 2 2" xfId="22738"/>
    <cellStyle name="Normal 23 2 7 20 2 2 2" xfId="48987"/>
    <cellStyle name="Normal 23 2 7 20 2 3" xfId="37924"/>
    <cellStyle name="Normal 23 2 7 20 3" xfId="15277"/>
    <cellStyle name="Normal 23 2 7 20 3 2" xfId="26341"/>
    <cellStyle name="Normal 23 2 7 20 3 2 2" xfId="52590"/>
    <cellStyle name="Normal 23 2 7 20 3 3" xfId="41527"/>
    <cellStyle name="Normal 23 2 7 20 4" xfId="19013"/>
    <cellStyle name="Normal 23 2 7 20 4 2" xfId="45263"/>
    <cellStyle name="Normal 23 2 7 20 5" xfId="7889"/>
    <cellStyle name="Normal 23 2 7 20 5 2" xfId="34200"/>
    <cellStyle name="Normal 23 2 7 20 6" xfId="29262"/>
    <cellStyle name="Normal 23 2 7 21" xfId="1829"/>
    <cellStyle name="Normal 23 2 7 21 2" xfId="11788"/>
    <cellStyle name="Normal 23 2 7 21 2 2" xfId="22852"/>
    <cellStyle name="Normal 23 2 7 21 2 2 2" xfId="49101"/>
    <cellStyle name="Normal 23 2 7 21 2 3" xfId="38038"/>
    <cellStyle name="Normal 23 2 7 21 3" xfId="15391"/>
    <cellStyle name="Normal 23 2 7 21 3 2" xfId="26455"/>
    <cellStyle name="Normal 23 2 7 21 3 2 2" xfId="52704"/>
    <cellStyle name="Normal 23 2 7 21 3 3" xfId="41641"/>
    <cellStyle name="Normal 23 2 7 21 4" xfId="19127"/>
    <cellStyle name="Normal 23 2 7 21 4 2" xfId="45377"/>
    <cellStyle name="Normal 23 2 7 21 5" xfId="8004"/>
    <cellStyle name="Normal 23 2 7 21 5 2" xfId="34314"/>
    <cellStyle name="Normal 23 2 7 21 6" xfId="29263"/>
    <cellStyle name="Normal 23 2 7 22" xfId="1830"/>
    <cellStyle name="Normal 23 2 7 22 2" xfId="11902"/>
    <cellStyle name="Normal 23 2 7 22 2 2" xfId="22966"/>
    <cellStyle name="Normal 23 2 7 22 2 2 2" xfId="49215"/>
    <cellStyle name="Normal 23 2 7 22 2 3" xfId="38152"/>
    <cellStyle name="Normal 23 2 7 22 3" xfId="15505"/>
    <cellStyle name="Normal 23 2 7 22 3 2" xfId="26569"/>
    <cellStyle name="Normal 23 2 7 22 3 2 2" xfId="52818"/>
    <cellStyle name="Normal 23 2 7 22 3 3" xfId="41755"/>
    <cellStyle name="Normal 23 2 7 22 4" xfId="19241"/>
    <cellStyle name="Normal 23 2 7 22 4 2" xfId="45491"/>
    <cellStyle name="Normal 23 2 7 22 5" xfId="8119"/>
    <cellStyle name="Normal 23 2 7 22 5 2" xfId="34428"/>
    <cellStyle name="Normal 23 2 7 22 6" xfId="29264"/>
    <cellStyle name="Normal 23 2 7 23" xfId="1831"/>
    <cellStyle name="Normal 23 2 7 23 2" xfId="12016"/>
    <cellStyle name="Normal 23 2 7 23 2 2" xfId="23080"/>
    <cellStyle name="Normal 23 2 7 23 2 2 2" xfId="49329"/>
    <cellStyle name="Normal 23 2 7 23 2 3" xfId="38266"/>
    <cellStyle name="Normal 23 2 7 23 3" xfId="15619"/>
    <cellStyle name="Normal 23 2 7 23 3 2" xfId="26683"/>
    <cellStyle name="Normal 23 2 7 23 3 2 2" xfId="52932"/>
    <cellStyle name="Normal 23 2 7 23 3 3" xfId="41869"/>
    <cellStyle name="Normal 23 2 7 23 4" xfId="19355"/>
    <cellStyle name="Normal 23 2 7 23 4 2" xfId="45605"/>
    <cellStyle name="Normal 23 2 7 23 5" xfId="8234"/>
    <cellStyle name="Normal 23 2 7 23 5 2" xfId="34542"/>
    <cellStyle name="Normal 23 2 7 23 6" xfId="29265"/>
    <cellStyle name="Normal 23 2 7 24" xfId="1832"/>
    <cellStyle name="Normal 23 2 7 24 2" xfId="12130"/>
    <cellStyle name="Normal 23 2 7 24 2 2" xfId="23194"/>
    <cellStyle name="Normal 23 2 7 24 2 2 2" xfId="49443"/>
    <cellStyle name="Normal 23 2 7 24 2 3" xfId="38380"/>
    <cellStyle name="Normal 23 2 7 24 3" xfId="15733"/>
    <cellStyle name="Normal 23 2 7 24 3 2" xfId="26797"/>
    <cellStyle name="Normal 23 2 7 24 3 2 2" xfId="53046"/>
    <cellStyle name="Normal 23 2 7 24 3 3" xfId="41983"/>
    <cellStyle name="Normal 23 2 7 24 4" xfId="19469"/>
    <cellStyle name="Normal 23 2 7 24 4 2" xfId="45719"/>
    <cellStyle name="Normal 23 2 7 24 5" xfId="8349"/>
    <cellStyle name="Normal 23 2 7 24 5 2" xfId="34656"/>
    <cellStyle name="Normal 23 2 7 24 6" xfId="29266"/>
    <cellStyle name="Normal 23 2 7 25" xfId="1833"/>
    <cellStyle name="Normal 23 2 7 25 2" xfId="12247"/>
    <cellStyle name="Normal 23 2 7 25 2 2" xfId="23311"/>
    <cellStyle name="Normal 23 2 7 25 2 2 2" xfId="49560"/>
    <cellStyle name="Normal 23 2 7 25 2 3" xfId="38497"/>
    <cellStyle name="Normal 23 2 7 25 3" xfId="15850"/>
    <cellStyle name="Normal 23 2 7 25 3 2" xfId="26914"/>
    <cellStyle name="Normal 23 2 7 25 3 2 2" xfId="53163"/>
    <cellStyle name="Normal 23 2 7 25 3 3" xfId="42100"/>
    <cellStyle name="Normal 23 2 7 25 4" xfId="19586"/>
    <cellStyle name="Normal 23 2 7 25 4 2" xfId="45836"/>
    <cellStyle name="Normal 23 2 7 25 5" xfId="8467"/>
    <cellStyle name="Normal 23 2 7 25 5 2" xfId="34773"/>
    <cellStyle name="Normal 23 2 7 25 6" xfId="29267"/>
    <cellStyle name="Normal 23 2 7 26" xfId="1834"/>
    <cellStyle name="Normal 23 2 7 26 2" xfId="12366"/>
    <cellStyle name="Normal 23 2 7 26 2 2" xfId="23430"/>
    <cellStyle name="Normal 23 2 7 26 2 2 2" xfId="49679"/>
    <cellStyle name="Normal 23 2 7 26 2 3" xfId="38616"/>
    <cellStyle name="Normal 23 2 7 26 3" xfId="15969"/>
    <cellStyle name="Normal 23 2 7 26 3 2" xfId="27033"/>
    <cellStyle name="Normal 23 2 7 26 3 2 2" xfId="53282"/>
    <cellStyle name="Normal 23 2 7 26 3 3" xfId="42219"/>
    <cellStyle name="Normal 23 2 7 26 4" xfId="19705"/>
    <cellStyle name="Normal 23 2 7 26 4 2" xfId="45955"/>
    <cellStyle name="Normal 23 2 7 26 5" xfId="8587"/>
    <cellStyle name="Normal 23 2 7 26 5 2" xfId="34892"/>
    <cellStyle name="Normal 23 2 7 26 6" xfId="29268"/>
    <cellStyle name="Normal 23 2 7 27" xfId="1835"/>
    <cellStyle name="Normal 23 2 7 27 2" xfId="12497"/>
    <cellStyle name="Normal 23 2 7 27 2 2" xfId="23561"/>
    <cellStyle name="Normal 23 2 7 27 2 2 2" xfId="49810"/>
    <cellStyle name="Normal 23 2 7 27 2 3" xfId="38747"/>
    <cellStyle name="Normal 23 2 7 27 3" xfId="16100"/>
    <cellStyle name="Normal 23 2 7 27 3 2" xfId="27164"/>
    <cellStyle name="Normal 23 2 7 27 3 2 2" xfId="53413"/>
    <cellStyle name="Normal 23 2 7 27 3 3" xfId="42350"/>
    <cellStyle name="Normal 23 2 7 27 4" xfId="19836"/>
    <cellStyle name="Normal 23 2 7 27 4 2" xfId="46086"/>
    <cellStyle name="Normal 23 2 7 27 5" xfId="8719"/>
    <cellStyle name="Normal 23 2 7 27 5 2" xfId="35023"/>
    <cellStyle name="Normal 23 2 7 27 6" xfId="29269"/>
    <cellStyle name="Normal 23 2 7 28" xfId="1836"/>
    <cellStyle name="Normal 23 2 7 28 2" xfId="12612"/>
    <cellStyle name="Normal 23 2 7 28 2 2" xfId="23676"/>
    <cellStyle name="Normal 23 2 7 28 2 2 2" xfId="49925"/>
    <cellStyle name="Normal 23 2 7 28 2 3" xfId="38862"/>
    <cellStyle name="Normal 23 2 7 28 3" xfId="16215"/>
    <cellStyle name="Normal 23 2 7 28 3 2" xfId="27279"/>
    <cellStyle name="Normal 23 2 7 28 3 2 2" xfId="53528"/>
    <cellStyle name="Normal 23 2 7 28 3 3" xfId="42465"/>
    <cellStyle name="Normal 23 2 7 28 4" xfId="19951"/>
    <cellStyle name="Normal 23 2 7 28 4 2" xfId="46201"/>
    <cellStyle name="Normal 23 2 7 28 5" xfId="8835"/>
    <cellStyle name="Normal 23 2 7 28 5 2" xfId="35138"/>
    <cellStyle name="Normal 23 2 7 28 6" xfId="29270"/>
    <cellStyle name="Normal 23 2 7 29" xfId="1837"/>
    <cellStyle name="Normal 23 2 7 29 2" xfId="12726"/>
    <cellStyle name="Normal 23 2 7 29 2 2" xfId="23790"/>
    <cellStyle name="Normal 23 2 7 29 2 2 2" xfId="50039"/>
    <cellStyle name="Normal 23 2 7 29 2 3" xfId="38976"/>
    <cellStyle name="Normal 23 2 7 29 3" xfId="16329"/>
    <cellStyle name="Normal 23 2 7 29 3 2" xfId="27393"/>
    <cellStyle name="Normal 23 2 7 29 3 2 2" xfId="53642"/>
    <cellStyle name="Normal 23 2 7 29 3 3" xfId="42579"/>
    <cellStyle name="Normal 23 2 7 29 4" xfId="20065"/>
    <cellStyle name="Normal 23 2 7 29 4 2" xfId="46315"/>
    <cellStyle name="Normal 23 2 7 29 5" xfId="8950"/>
    <cellStyle name="Normal 23 2 7 29 5 2" xfId="35252"/>
    <cellStyle name="Normal 23 2 7 29 6" xfId="29271"/>
    <cellStyle name="Normal 23 2 7 3" xfId="1838"/>
    <cellStyle name="Normal 23 2 7 3 2" xfId="9636"/>
    <cellStyle name="Normal 23 2 7 3 2 2" xfId="20700"/>
    <cellStyle name="Normal 23 2 7 3 2 2 2" xfId="46949"/>
    <cellStyle name="Normal 23 2 7 3 2 3" xfId="35886"/>
    <cellStyle name="Normal 23 2 7 3 3" xfId="13239"/>
    <cellStyle name="Normal 23 2 7 3 3 2" xfId="24303"/>
    <cellStyle name="Normal 23 2 7 3 3 2 2" xfId="50552"/>
    <cellStyle name="Normal 23 2 7 3 3 3" xfId="39489"/>
    <cellStyle name="Normal 23 2 7 3 4" xfId="16975"/>
    <cellStyle name="Normal 23 2 7 3 4 2" xfId="43225"/>
    <cellStyle name="Normal 23 2 7 3 5" xfId="5834"/>
    <cellStyle name="Normal 23 2 7 3 5 2" xfId="32162"/>
    <cellStyle name="Normal 23 2 7 3 6" xfId="29272"/>
    <cellStyle name="Normal 23 2 7 30" xfId="1839"/>
    <cellStyle name="Normal 23 2 7 30 2" xfId="9364"/>
    <cellStyle name="Normal 23 2 7 30 2 2" xfId="20428"/>
    <cellStyle name="Normal 23 2 7 30 2 2 2" xfId="46677"/>
    <cellStyle name="Normal 23 2 7 30 2 3" xfId="35614"/>
    <cellStyle name="Normal 23 2 7 30 3" xfId="12967"/>
    <cellStyle name="Normal 23 2 7 30 3 2" xfId="24031"/>
    <cellStyle name="Normal 23 2 7 30 3 2 2" xfId="50280"/>
    <cellStyle name="Normal 23 2 7 30 3 3" xfId="39217"/>
    <cellStyle name="Normal 23 2 7 30 4" xfId="16703"/>
    <cellStyle name="Normal 23 2 7 30 4 2" xfId="42953"/>
    <cellStyle name="Normal 23 2 7 30 5" xfId="5559"/>
    <cellStyle name="Normal 23 2 7 30 5 2" xfId="31890"/>
    <cellStyle name="Normal 23 2 7 30 6" xfId="29273"/>
    <cellStyle name="Normal 23 2 7 31" xfId="1840"/>
    <cellStyle name="Normal 23 2 7 31 2" xfId="20308"/>
    <cellStyle name="Normal 23 2 7 31 2 2" xfId="46557"/>
    <cellStyle name="Normal 23 2 7 31 3" xfId="9244"/>
    <cellStyle name="Normal 23 2 7 31 3 2" xfId="35494"/>
    <cellStyle name="Normal 23 2 7 31 4" xfId="29274"/>
    <cellStyle name="Normal 23 2 7 32" xfId="1841"/>
    <cellStyle name="Normal 23 2 7 32 2" xfId="23911"/>
    <cellStyle name="Normal 23 2 7 32 2 2" xfId="50160"/>
    <cellStyle name="Normal 23 2 7 32 3" xfId="12847"/>
    <cellStyle name="Normal 23 2 7 32 3 2" xfId="39097"/>
    <cellStyle name="Normal 23 2 7 32 4" xfId="29275"/>
    <cellStyle name="Normal 23 2 7 33" xfId="1842"/>
    <cellStyle name="Normal 23 2 7 33 2" xfId="16583"/>
    <cellStyle name="Normal 23 2 7 33 2 2" xfId="42833"/>
    <cellStyle name="Normal 23 2 7 33 3" xfId="29276"/>
    <cellStyle name="Normal 23 2 7 34" xfId="1843"/>
    <cellStyle name="Normal 23 2 7 34 2" xfId="29277"/>
    <cellStyle name="Normal 23 2 7 35" xfId="1844"/>
    <cellStyle name="Normal 23 2 7 35 2" xfId="29278"/>
    <cellStyle name="Normal 23 2 7 36" xfId="1845"/>
    <cellStyle name="Normal 23 2 7 36 2" xfId="29279"/>
    <cellStyle name="Normal 23 2 7 37" xfId="1846"/>
    <cellStyle name="Normal 23 2 7 37 2" xfId="29280"/>
    <cellStyle name="Normal 23 2 7 38" xfId="1847"/>
    <cellStyle name="Normal 23 2 7 38 2" xfId="29281"/>
    <cellStyle name="Normal 23 2 7 39" xfId="1848"/>
    <cellStyle name="Normal 23 2 7 39 2" xfId="29282"/>
    <cellStyle name="Normal 23 2 7 4" xfId="1849"/>
    <cellStyle name="Normal 23 2 7 4 2" xfId="9752"/>
    <cellStyle name="Normal 23 2 7 4 2 2" xfId="20816"/>
    <cellStyle name="Normal 23 2 7 4 2 2 2" xfId="47065"/>
    <cellStyle name="Normal 23 2 7 4 2 3" xfId="36002"/>
    <cellStyle name="Normal 23 2 7 4 3" xfId="13355"/>
    <cellStyle name="Normal 23 2 7 4 3 2" xfId="24419"/>
    <cellStyle name="Normal 23 2 7 4 3 2 2" xfId="50668"/>
    <cellStyle name="Normal 23 2 7 4 3 3" xfId="39605"/>
    <cellStyle name="Normal 23 2 7 4 4" xfId="17091"/>
    <cellStyle name="Normal 23 2 7 4 4 2" xfId="43341"/>
    <cellStyle name="Normal 23 2 7 4 5" xfId="5951"/>
    <cellStyle name="Normal 23 2 7 4 5 2" xfId="32278"/>
    <cellStyle name="Normal 23 2 7 4 6" xfId="29283"/>
    <cellStyle name="Normal 23 2 7 40" xfId="1850"/>
    <cellStyle name="Normal 23 2 7 40 2" xfId="29284"/>
    <cellStyle name="Normal 23 2 7 41" xfId="1815"/>
    <cellStyle name="Normal 23 2 7 41 2" xfId="29249"/>
    <cellStyle name="Normal 23 2 7 42" xfId="5438"/>
    <cellStyle name="Normal 23 2 7 42 2" xfId="31770"/>
    <cellStyle name="Normal 23 2 7 43" xfId="27634"/>
    <cellStyle name="Normal 23 2 7 5" xfId="1851"/>
    <cellStyle name="Normal 23 2 7 5 2" xfId="9867"/>
    <cellStyle name="Normal 23 2 7 5 2 2" xfId="20931"/>
    <cellStyle name="Normal 23 2 7 5 2 2 2" xfId="47180"/>
    <cellStyle name="Normal 23 2 7 5 2 3" xfId="36117"/>
    <cellStyle name="Normal 23 2 7 5 3" xfId="13470"/>
    <cellStyle name="Normal 23 2 7 5 3 2" xfId="24534"/>
    <cellStyle name="Normal 23 2 7 5 3 2 2" xfId="50783"/>
    <cellStyle name="Normal 23 2 7 5 3 3" xfId="39720"/>
    <cellStyle name="Normal 23 2 7 5 4" xfId="17206"/>
    <cellStyle name="Normal 23 2 7 5 4 2" xfId="43456"/>
    <cellStyle name="Normal 23 2 7 5 5" xfId="6067"/>
    <cellStyle name="Normal 23 2 7 5 5 2" xfId="32393"/>
    <cellStyle name="Normal 23 2 7 5 6" xfId="29285"/>
    <cellStyle name="Normal 23 2 7 6" xfId="1852"/>
    <cellStyle name="Normal 23 2 7 6 2" xfId="9982"/>
    <cellStyle name="Normal 23 2 7 6 2 2" xfId="21046"/>
    <cellStyle name="Normal 23 2 7 6 2 2 2" xfId="47295"/>
    <cellStyle name="Normal 23 2 7 6 2 3" xfId="36232"/>
    <cellStyle name="Normal 23 2 7 6 3" xfId="13585"/>
    <cellStyle name="Normal 23 2 7 6 3 2" xfId="24649"/>
    <cellStyle name="Normal 23 2 7 6 3 2 2" xfId="50898"/>
    <cellStyle name="Normal 23 2 7 6 3 3" xfId="39835"/>
    <cellStyle name="Normal 23 2 7 6 4" xfId="17321"/>
    <cellStyle name="Normal 23 2 7 6 4 2" xfId="43571"/>
    <cellStyle name="Normal 23 2 7 6 5" xfId="6183"/>
    <cellStyle name="Normal 23 2 7 6 5 2" xfId="32508"/>
    <cellStyle name="Normal 23 2 7 6 6" xfId="29286"/>
    <cellStyle name="Normal 23 2 7 7" xfId="1853"/>
    <cellStyle name="Normal 23 2 7 7 2" xfId="10096"/>
    <cellStyle name="Normal 23 2 7 7 2 2" xfId="21160"/>
    <cellStyle name="Normal 23 2 7 7 2 2 2" xfId="47409"/>
    <cellStyle name="Normal 23 2 7 7 2 3" xfId="36346"/>
    <cellStyle name="Normal 23 2 7 7 3" xfId="13699"/>
    <cellStyle name="Normal 23 2 7 7 3 2" xfId="24763"/>
    <cellStyle name="Normal 23 2 7 7 3 2 2" xfId="51012"/>
    <cellStyle name="Normal 23 2 7 7 3 3" xfId="39949"/>
    <cellStyle name="Normal 23 2 7 7 4" xfId="17435"/>
    <cellStyle name="Normal 23 2 7 7 4 2" xfId="43685"/>
    <cellStyle name="Normal 23 2 7 7 5" xfId="6298"/>
    <cellStyle name="Normal 23 2 7 7 5 2" xfId="32622"/>
    <cellStyle name="Normal 23 2 7 7 6" xfId="29287"/>
    <cellStyle name="Normal 23 2 7 8" xfId="1854"/>
    <cellStyle name="Normal 23 2 7 8 2" xfId="10210"/>
    <cellStyle name="Normal 23 2 7 8 2 2" xfId="21274"/>
    <cellStyle name="Normal 23 2 7 8 2 2 2" xfId="47523"/>
    <cellStyle name="Normal 23 2 7 8 2 3" xfId="36460"/>
    <cellStyle name="Normal 23 2 7 8 3" xfId="13813"/>
    <cellStyle name="Normal 23 2 7 8 3 2" xfId="24877"/>
    <cellStyle name="Normal 23 2 7 8 3 2 2" xfId="51126"/>
    <cellStyle name="Normal 23 2 7 8 3 3" xfId="40063"/>
    <cellStyle name="Normal 23 2 7 8 4" xfId="17549"/>
    <cellStyle name="Normal 23 2 7 8 4 2" xfId="43799"/>
    <cellStyle name="Normal 23 2 7 8 5" xfId="6413"/>
    <cellStyle name="Normal 23 2 7 8 5 2" xfId="32736"/>
    <cellStyle name="Normal 23 2 7 8 6" xfId="29288"/>
    <cellStyle name="Normal 23 2 7 9" xfId="1855"/>
    <cellStyle name="Normal 23 2 7 9 2" xfId="10324"/>
    <cellStyle name="Normal 23 2 7 9 2 2" xfId="21388"/>
    <cellStyle name="Normal 23 2 7 9 2 2 2" xfId="47637"/>
    <cellStyle name="Normal 23 2 7 9 2 3" xfId="36574"/>
    <cellStyle name="Normal 23 2 7 9 3" xfId="13927"/>
    <cellStyle name="Normal 23 2 7 9 3 2" xfId="24991"/>
    <cellStyle name="Normal 23 2 7 9 3 2 2" xfId="51240"/>
    <cellStyle name="Normal 23 2 7 9 3 3" xfId="40177"/>
    <cellStyle name="Normal 23 2 7 9 4" xfId="17663"/>
    <cellStyle name="Normal 23 2 7 9 4 2" xfId="43913"/>
    <cellStyle name="Normal 23 2 7 9 5" xfId="6528"/>
    <cellStyle name="Normal 23 2 7 9 5 2" xfId="32850"/>
    <cellStyle name="Normal 23 2 7 9 6" xfId="29289"/>
    <cellStyle name="Normal 23 2 8" xfId="142"/>
    <cellStyle name="Normal 23 2 8 2" xfId="1857"/>
    <cellStyle name="Normal 23 2 8 2 2" xfId="16411"/>
    <cellStyle name="Normal 23 2 8 2 2 2" xfId="27475"/>
    <cellStyle name="Normal 23 2 8 2 2 2 2" xfId="53724"/>
    <cellStyle name="Normal 23 2 8 2 2 3" xfId="42661"/>
    <cellStyle name="Normal 23 2 8 2 3" xfId="20147"/>
    <cellStyle name="Normal 23 2 8 2 3 2" xfId="46397"/>
    <cellStyle name="Normal 23 2 8 2 4" xfId="9075"/>
    <cellStyle name="Normal 23 2 8 2 4 2" xfId="35334"/>
    <cellStyle name="Normal 23 2 8 2 5" xfId="29291"/>
    <cellStyle name="Normal 23 2 8 3" xfId="1856"/>
    <cellStyle name="Normal 23 2 8 3 2" xfId="20481"/>
    <cellStyle name="Normal 23 2 8 3 2 2" xfId="46730"/>
    <cellStyle name="Normal 23 2 8 3 3" xfId="9417"/>
    <cellStyle name="Normal 23 2 8 3 3 2" xfId="35667"/>
    <cellStyle name="Normal 23 2 8 3 4" xfId="29290"/>
    <cellStyle name="Normal 23 2 8 4" xfId="13020"/>
    <cellStyle name="Normal 23 2 8 4 2" xfId="24084"/>
    <cellStyle name="Normal 23 2 8 4 2 2" xfId="50333"/>
    <cellStyle name="Normal 23 2 8 4 3" xfId="39270"/>
    <cellStyle name="Normal 23 2 8 5" xfId="16756"/>
    <cellStyle name="Normal 23 2 8 5 2" xfId="43006"/>
    <cellStyle name="Normal 23 2 8 6" xfId="5612"/>
    <cellStyle name="Normal 23 2 8 6 2" xfId="31943"/>
    <cellStyle name="Normal 23 2 8 7" xfId="27636"/>
    <cellStyle name="Normal 23 2 9" xfId="1858"/>
    <cellStyle name="Normal 23 2 9 2" xfId="9569"/>
    <cellStyle name="Normal 23 2 9 2 2" xfId="20633"/>
    <cellStyle name="Normal 23 2 9 2 2 2" xfId="46882"/>
    <cellStyle name="Normal 23 2 9 2 3" xfId="35819"/>
    <cellStyle name="Normal 23 2 9 3" xfId="13172"/>
    <cellStyle name="Normal 23 2 9 3 2" xfId="24236"/>
    <cellStyle name="Normal 23 2 9 3 2 2" xfId="50485"/>
    <cellStyle name="Normal 23 2 9 3 3" xfId="39422"/>
    <cellStyle name="Normal 23 2 9 4" xfId="16908"/>
    <cellStyle name="Normal 23 2 9 4 2" xfId="43158"/>
    <cellStyle name="Normal 23 2 9 5" xfId="5766"/>
    <cellStyle name="Normal 23 2 9 5 2" xfId="32095"/>
    <cellStyle name="Normal 23 2 9 6" xfId="29292"/>
    <cellStyle name="Normal 23 20" xfId="1859"/>
    <cellStyle name="Normal 23 20 2" xfId="10631"/>
    <cellStyle name="Normal 23 20 2 2" xfId="21695"/>
    <cellStyle name="Normal 23 20 2 2 2" xfId="47944"/>
    <cellStyle name="Normal 23 20 2 3" xfId="36881"/>
    <cellStyle name="Normal 23 20 3" xfId="14234"/>
    <cellStyle name="Normal 23 20 3 2" xfId="25298"/>
    <cellStyle name="Normal 23 20 3 2 2" xfId="51547"/>
    <cellStyle name="Normal 23 20 3 3" xfId="40484"/>
    <cellStyle name="Normal 23 20 4" xfId="17970"/>
    <cellStyle name="Normal 23 20 4 2" xfId="44220"/>
    <cellStyle name="Normal 23 20 5" xfId="6837"/>
    <cellStyle name="Normal 23 20 5 2" xfId="33157"/>
    <cellStyle name="Normal 23 20 6" xfId="29293"/>
    <cellStyle name="Normal 23 21" xfId="1860"/>
    <cellStyle name="Normal 23 21 2" xfId="10614"/>
    <cellStyle name="Normal 23 21 2 2" xfId="21678"/>
    <cellStyle name="Normal 23 21 2 2 2" xfId="47927"/>
    <cellStyle name="Normal 23 21 2 3" xfId="36864"/>
    <cellStyle name="Normal 23 21 3" xfId="14217"/>
    <cellStyle name="Normal 23 21 3 2" xfId="25281"/>
    <cellStyle name="Normal 23 21 3 2 2" xfId="51530"/>
    <cellStyle name="Normal 23 21 3 3" xfId="40467"/>
    <cellStyle name="Normal 23 21 4" xfId="17953"/>
    <cellStyle name="Normal 23 21 4 2" xfId="44203"/>
    <cellStyle name="Normal 23 21 5" xfId="6820"/>
    <cellStyle name="Normal 23 21 5 2" xfId="33140"/>
    <cellStyle name="Normal 23 21 6" xfId="29294"/>
    <cellStyle name="Normal 23 22" xfId="1861"/>
    <cellStyle name="Normal 23 22 2" xfId="10623"/>
    <cellStyle name="Normal 23 22 2 2" xfId="21687"/>
    <cellStyle name="Normal 23 22 2 2 2" xfId="47936"/>
    <cellStyle name="Normal 23 22 2 3" xfId="36873"/>
    <cellStyle name="Normal 23 22 3" xfId="14226"/>
    <cellStyle name="Normal 23 22 3 2" xfId="25290"/>
    <cellStyle name="Normal 23 22 3 2 2" xfId="51539"/>
    <cellStyle name="Normal 23 22 3 3" xfId="40476"/>
    <cellStyle name="Normal 23 22 4" xfId="17962"/>
    <cellStyle name="Normal 23 22 4 2" xfId="44212"/>
    <cellStyle name="Normal 23 22 5" xfId="6829"/>
    <cellStyle name="Normal 23 22 5 2" xfId="33149"/>
    <cellStyle name="Normal 23 22 6" xfId="29295"/>
    <cellStyle name="Normal 23 23" xfId="1862"/>
    <cellStyle name="Normal 23 23 2" xfId="10660"/>
    <cellStyle name="Normal 23 23 2 2" xfId="21724"/>
    <cellStyle name="Normal 23 23 2 2 2" xfId="47973"/>
    <cellStyle name="Normal 23 23 2 3" xfId="36910"/>
    <cellStyle name="Normal 23 23 3" xfId="14263"/>
    <cellStyle name="Normal 23 23 3 2" xfId="25327"/>
    <cellStyle name="Normal 23 23 3 2 2" xfId="51576"/>
    <cellStyle name="Normal 23 23 3 3" xfId="40513"/>
    <cellStyle name="Normal 23 23 4" xfId="17999"/>
    <cellStyle name="Normal 23 23 4 2" xfId="44249"/>
    <cellStyle name="Normal 23 23 5" xfId="6866"/>
    <cellStyle name="Normal 23 23 5 2" xfId="33186"/>
    <cellStyle name="Normal 23 23 6" xfId="29296"/>
    <cellStyle name="Normal 23 24" xfId="1863"/>
    <cellStyle name="Normal 23 24 2" xfId="10791"/>
    <cellStyle name="Normal 23 24 2 2" xfId="21855"/>
    <cellStyle name="Normal 23 24 2 2 2" xfId="48104"/>
    <cellStyle name="Normal 23 24 2 3" xfId="37041"/>
    <cellStyle name="Normal 23 24 3" xfId="14394"/>
    <cellStyle name="Normal 23 24 3 2" xfId="25458"/>
    <cellStyle name="Normal 23 24 3 2 2" xfId="51707"/>
    <cellStyle name="Normal 23 24 3 3" xfId="40644"/>
    <cellStyle name="Normal 23 24 4" xfId="18130"/>
    <cellStyle name="Normal 23 24 4 2" xfId="44380"/>
    <cellStyle name="Normal 23 24 5" xfId="6998"/>
    <cellStyle name="Normal 23 24 5 2" xfId="33317"/>
    <cellStyle name="Normal 23 24 6" xfId="29297"/>
    <cellStyle name="Normal 23 25" xfId="1864"/>
    <cellStyle name="Normal 23 25 2" xfId="10650"/>
    <cellStyle name="Normal 23 25 2 2" xfId="21714"/>
    <cellStyle name="Normal 23 25 2 2 2" xfId="47963"/>
    <cellStyle name="Normal 23 25 2 3" xfId="36900"/>
    <cellStyle name="Normal 23 25 3" xfId="14253"/>
    <cellStyle name="Normal 23 25 3 2" xfId="25317"/>
    <cellStyle name="Normal 23 25 3 2 2" xfId="51566"/>
    <cellStyle name="Normal 23 25 3 3" xfId="40503"/>
    <cellStyle name="Normal 23 25 4" xfId="17989"/>
    <cellStyle name="Normal 23 25 4 2" xfId="44239"/>
    <cellStyle name="Normal 23 25 5" xfId="6856"/>
    <cellStyle name="Normal 23 25 5 2" xfId="33176"/>
    <cellStyle name="Normal 23 25 6" xfId="29298"/>
    <cellStyle name="Normal 23 26" xfId="1865"/>
    <cellStyle name="Normal 23 26 2" xfId="10636"/>
    <cellStyle name="Normal 23 26 2 2" xfId="21700"/>
    <cellStyle name="Normal 23 26 2 2 2" xfId="47949"/>
    <cellStyle name="Normal 23 26 2 3" xfId="36886"/>
    <cellStyle name="Normal 23 26 3" xfId="14239"/>
    <cellStyle name="Normal 23 26 3 2" xfId="25303"/>
    <cellStyle name="Normal 23 26 3 2 2" xfId="51552"/>
    <cellStyle name="Normal 23 26 3 3" xfId="40489"/>
    <cellStyle name="Normal 23 26 4" xfId="17975"/>
    <cellStyle name="Normal 23 26 4 2" xfId="44225"/>
    <cellStyle name="Normal 23 26 5" xfId="6842"/>
    <cellStyle name="Normal 23 26 5 2" xfId="33162"/>
    <cellStyle name="Normal 23 26 6" xfId="29299"/>
    <cellStyle name="Normal 23 27" xfId="1866"/>
    <cellStyle name="Normal 23 27 2" xfId="11142"/>
    <cellStyle name="Normal 23 27 2 2" xfId="22206"/>
    <cellStyle name="Normal 23 27 2 2 2" xfId="48455"/>
    <cellStyle name="Normal 23 27 2 3" xfId="37392"/>
    <cellStyle name="Normal 23 27 3" xfId="14745"/>
    <cellStyle name="Normal 23 27 3 2" xfId="25809"/>
    <cellStyle name="Normal 23 27 3 2 2" xfId="52058"/>
    <cellStyle name="Normal 23 27 3 3" xfId="40995"/>
    <cellStyle name="Normal 23 27 4" xfId="18481"/>
    <cellStyle name="Normal 23 27 4 2" xfId="44731"/>
    <cellStyle name="Normal 23 27 5" xfId="7352"/>
    <cellStyle name="Normal 23 27 5 2" xfId="33668"/>
    <cellStyle name="Normal 23 27 6" xfId="29300"/>
    <cellStyle name="Normal 23 28" xfId="1867"/>
    <cellStyle name="Normal 23 28 2" xfId="10638"/>
    <cellStyle name="Normal 23 28 2 2" xfId="21702"/>
    <cellStyle name="Normal 23 28 2 2 2" xfId="47951"/>
    <cellStyle name="Normal 23 28 2 3" xfId="36888"/>
    <cellStyle name="Normal 23 28 3" xfId="14241"/>
    <cellStyle name="Normal 23 28 3 2" xfId="25305"/>
    <cellStyle name="Normal 23 28 3 2 2" xfId="51554"/>
    <cellStyle name="Normal 23 28 3 3" xfId="40491"/>
    <cellStyle name="Normal 23 28 4" xfId="17977"/>
    <cellStyle name="Normal 23 28 4 2" xfId="44227"/>
    <cellStyle name="Normal 23 28 5" xfId="6844"/>
    <cellStyle name="Normal 23 28 5 2" xfId="33164"/>
    <cellStyle name="Normal 23 28 6" xfId="29301"/>
    <cellStyle name="Normal 23 29" xfId="1868"/>
    <cellStyle name="Normal 23 29 2" xfId="11488"/>
    <cellStyle name="Normal 23 29 2 2" xfId="22552"/>
    <cellStyle name="Normal 23 29 2 2 2" xfId="48801"/>
    <cellStyle name="Normal 23 29 2 3" xfId="37738"/>
    <cellStyle name="Normal 23 29 3" xfId="15091"/>
    <cellStyle name="Normal 23 29 3 2" xfId="26155"/>
    <cellStyle name="Normal 23 29 3 2 2" xfId="52404"/>
    <cellStyle name="Normal 23 29 3 3" xfId="41341"/>
    <cellStyle name="Normal 23 29 4" xfId="18827"/>
    <cellStyle name="Normal 23 29 4 2" xfId="45077"/>
    <cellStyle name="Normal 23 29 5" xfId="7701"/>
    <cellStyle name="Normal 23 29 5 2" xfId="34014"/>
    <cellStyle name="Normal 23 29 6" xfId="29302"/>
    <cellStyle name="Normal 23 3" xfId="143"/>
    <cellStyle name="Normal 23 3 10" xfId="1870"/>
    <cellStyle name="Normal 23 3 10 2" xfId="10270"/>
    <cellStyle name="Normal 23 3 10 2 2" xfId="21334"/>
    <cellStyle name="Normal 23 3 10 2 2 2" xfId="47583"/>
    <cellStyle name="Normal 23 3 10 2 3" xfId="36520"/>
    <cellStyle name="Normal 23 3 10 3" xfId="13873"/>
    <cellStyle name="Normal 23 3 10 3 2" xfId="24937"/>
    <cellStyle name="Normal 23 3 10 3 2 2" xfId="51186"/>
    <cellStyle name="Normal 23 3 10 3 3" xfId="40123"/>
    <cellStyle name="Normal 23 3 10 4" xfId="17609"/>
    <cellStyle name="Normal 23 3 10 4 2" xfId="43859"/>
    <cellStyle name="Normal 23 3 10 5" xfId="6474"/>
    <cellStyle name="Normal 23 3 10 5 2" xfId="32796"/>
    <cellStyle name="Normal 23 3 10 6" xfId="29304"/>
    <cellStyle name="Normal 23 3 11" xfId="1871"/>
    <cellStyle name="Normal 23 3 11 2" xfId="10397"/>
    <cellStyle name="Normal 23 3 11 2 2" xfId="21461"/>
    <cellStyle name="Normal 23 3 11 2 2 2" xfId="47710"/>
    <cellStyle name="Normal 23 3 11 2 3" xfId="36647"/>
    <cellStyle name="Normal 23 3 11 3" xfId="14000"/>
    <cellStyle name="Normal 23 3 11 3 2" xfId="25064"/>
    <cellStyle name="Normal 23 3 11 3 2 2" xfId="51313"/>
    <cellStyle name="Normal 23 3 11 3 3" xfId="40250"/>
    <cellStyle name="Normal 23 3 11 4" xfId="17736"/>
    <cellStyle name="Normal 23 3 11 4 2" xfId="43986"/>
    <cellStyle name="Normal 23 3 11 5" xfId="6602"/>
    <cellStyle name="Normal 23 3 11 5 2" xfId="32923"/>
    <cellStyle name="Normal 23 3 11 6" xfId="29305"/>
    <cellStyle name="Normal 23 3 12" xfId="1872"/>
    <cellStyle name="Normal 23 3 12 2" xfId="10512"/>
    <cellStyle name="Normal 23 3 12 2 2" xfId="21576"/>
    <cellStyle name="Normal 23 3 12 2 2 2" xfId="47825"/>
    <cellStyle name="Normal 23 3 12 2 3" xfId="36762"/>
    <cellStyle name="Normal 23 3 12 3" xfId="14115"/>
    <cellStyle name="Normal 23 3 12 3 2" xfId="25179"/>
    <cellStyle name="Normal 23 3 12 3 2 2" xfId="51428"/>
    <cellStyle name="Normal 23 3 12 3 3" xfId="40365"/>
    <cellStyle name="Normal 23 3 12 4" xfId="17851"/>
    <cellStyle name="Normal 23 3 12 4 2" xfId="44101"/>
    <cellStyle name="Normal 23 3 12 5" xfId="6718"/>
    <cellStyle name="Normal 23 3 12 5 2" xfId="33038"/>
    <cellStyle name="Normal 23 3 12 6" xfId="29306"/>
    <cellStyle name="Normal 23 3 13" xfId="1873"/>
    <cellStyle name="Normal 23 3 13 2" xfId="10685"/>
    <cellStyle name="Normal 23 3 13 2 2" xfId="21749"/>
    <cellStyle name="Normal 23 3 13 2 2 2" xfId="47998"/>
    <cellStyle name="Normal 23 3 13 2 3" xfId="36935"/>
    <cellStyle name="Normal 23 3 13 3" xfId="14288"/>
    <cellStyle name="Normal 23 3 13 3 2" xfId="25352"/>
    <cellStyle name="Normal 23 3 13 3 2 2" xfId="51601"/>
    <cellStyle name="Normal 23 3 13 3 3" xfId="40538"/>
    <cellStyle name="Normal 23 3 13 4" xfId="18024"/>
    <cellStyle name="Normal 23 3 13 4 2" xfId="44274"/>
    <cellStyle name="Normal 23 3 13 5" xfId="6892"/>
    <cellStyle name="Normal 23 3 13 5 2" xfId="33211"/>
    <cellStyle name="Normal 23 3 13 6" xfId="29307"/>
    <cellStyle name="Normal 23 3 14" xfId="1874"/>
    <cellStyle name="Normal 23 3 14 2" xfId="10802"/>
    <cellStyle name="Normal 23 3 14 2 2" xfId="21866"/>
    <cellStyle name="Normal 23 3 14 2 2 2" xfId="48115"/>
    <cellStyle name="Normal 23 3 14 2 3" xfId="37052"/>
    <cellStyle name="Normal 23 3 14 3" xfId="14405"/>
    <cellStyle name="Normal 23 3 14 3 2" xfId="25469"/>
    <cellStyle name="Normal 23 3 14 3 2 2" xfId="51718"/>
    <cellStyle name="Normal 23 3 14 3 3" xfId="40655"/>
    <cellStyle name="Normal 23 3 14 4" xfId="18141"/>
    <cellStyle name="Normal 23 3 14 4 2" xfId="44391"/>
    <cellStyle name="Normal 23 3 14 5" xfId="7010"/>
    <cellStyle name="Normal 23 3 14 5 2" xfId="33328"/>
    <cellStyle name="Normal 23 3 14 6" xfId="29308"/>
    <cellStyle name="Normal 23 3 15" xfId="1875"/>
    <cellStyle name="Normal 23 3 15 2" xfId="10918"/>
    <cellStyle name="Normal 23 3 15 2 2" xfId="21982"/>
    <cellStyle name="Normal 23 3 15 2 2 2" xfId="48231"/>
    <cellStyle name="Normal 23 3 15 2 3" xfId="37168"/>
    <cellStyle name="Normal 23 3 15 3" xfId="14521"/>
    <cellStyle name="Normal 23 3 15 3 2" xfId="25585"/>
    <cellStyle name="Normal 23 3 15 3 2 2" xfId="51834"/>
    <cellStyle name="Normal 23 3 15 3 3" xfId="40771"/>
    <cellStyle name="Normal 23 3 15 4" xfId="18257"/>
    <cellStyle name="Normal 23 3 15 4 2" xfId="44507"/>
    <cellStyle name="Normal 23 3 15 5" xfId="7127"/>
    <cellStyle name="Normal 23 3 15 5 2" xfId="33444"/>
    <cellStyle name="Normal 23 3 15 6" xfId="29309"/>
    <cellStyle name="Normal 23 3 16" xfId="1876"/>
    <cellStyle name="Normal 23 3 16 2" xfId="11036"/>
    <cellStyle name="Normal 23 3 16 2 2" xfId="22100"/>
    <cellStyle name="Normal 23 3 16 2 2 2" xfId="48349"/>
    <cellStyle name="Normal 23 3 16 2 3" xfId="37286"/>
    <cellStyle name="Normal 23 3 16 3" xfId="14639"/>
    <cellStyle name="Normal 23 3 16 3 2" xfId="25703"/>
    <cellStyle name="Normal 23 3 16 3 2 2" xfId="51952"/>
    <cellStyle name="Normal 23 3 16 3 3" xfId="40889"/>
    <cellStyle name="Normal 23 3 16 4" xfId="18375"/>
    <cellStyle name="Normal 23 3 16 4 2" xfId="44625"/>
    <cellStyle name="Normal 23 3 16 5" xfId="7246"/>
    <cellStyle name="Normal 23 3 16 5 2" xfId="33562"/>
    <cellStyle name="Normal 23 3 16 6" xfId="29310"/>
    <cellStyle name="Normal 23 3 17" xfId="1877"/>
    <cellStyle name="Normal 23 3 17 2" xfId="11154"/>
    <cellStyle name="Normal 23 3 17 2 2" xfId="22218"/>
    <cellStyle name="Normal 23 3 17 2 2 2" xfId="48467"/>
    <cellStyle name="Normal 23 3 17 2 3" xfId="37404"/>
    <cellStyle name="Normal 23 3 17 3" xfId="14757"/>
    <cellStyle name="Normal 23 3 17 3 2" xfId="25821"/>
    <cellStyle name="Normal 23 3 17 3 2 2" xfId="52070"/>
    <cellStyle name="Normal 23 3 17 3 3" xfId="41007"/>
    <cellStyle name="Normal 23 3 17 4" xfId="18493"/>
    <cellStyle name="Normal 23 3 17 4 2" xfId="44743"/>
    <cellStyle name="Normal 23 3 17 5" xfId="7365"/>
    <cellStyle name="Normal 23 3 17 5 2" xfId="33680"/>
    <cellStyle name="Normal 23 3 17 6" xfId="29311"/>
    <cellStyle name="Normal 23 3 18" xfId="1878"/>
    <cellStyle name="Normal 23 3 18 2" xfId="11270"/>
    <cellStyle name="Normal 23 3 18 2 2" xfId="22334"/>
    <cellStyle name="Normal 23 3 18 2 2 2" xfId="48583"/>
    <cellStyle name="Normal 23 3 18 2 3" xfId="37520"/>
    <cellStyle name="Normal 23 3 18 3" xfId="14873"/>
    <cellStyle name="Normal 23 3 18 3 2" xfId="25937"/>
    <cellStyle name="Normal 23 3 18 3 2 2" xfId="52186"/>
    <cellStyle name="Normal 23 3 18 3 3" xfId="41123"/>
    <cellStyle name="Normal 23 3 18 4" xfId="18609"/>
    <cellStyle name="Normal 23 3 18 4 2" xfId="44859"/>
    <cellStyle name="Normal 23 3 18 5" xfId="7482"/>
    <cellStyle name="Normal 23 3 18 5 2" xfId="33796"/>
    <cellStyle name="Normal 23 3 18 6" xfId="29312"/>
    <cellStyle name="Normal 23 3 19" xfId="1879"/>
    <cellStyle name="Normal 23 3 19 2" xfId="11387"/>
    <cellStyle name="Normal 23 3 19 2 2" xfId="22451"/>
    <cellStyle name="Normal 23 3 19 2 2 2" xfId="48700"/>
    <cellStyle name="Normal 23 3 19 2 3" xfId="37637"/>
    <cellStyle name="Normal 23 3 19 3" xfId="14990"/>
    <cellStyle name="Normal 23 3 19 3 2" xfId="26054"/>
    <cellStyle name="Normal 23 3 19 3 2 2" xfId="52303"/>
    <cellStyle name="Normal 23 3 19 3 3" xfId="41240"/>
    <cellStyle name="Normal 23 3 19 4" xfId="18726"/>
    <cellStyle name="Normal 23 3 19 4 2" xfId="44976"/>
    <cellStyle name="Normal 23 3 19 5" xfId="7600"/>
    <cellStyle name="Normal 23 3 19 5 2" xfId="33913"/>
    <cellStyle name="Normal 23 3 19 6" xfId="29313"/>
    <cellStyle name="Normal 23 3 2" xfId="144"/>
    <cellStyle name="Normal 23 3 2 10" xfId="1881"/>
    <cellStyle name="Normal 23 3 2 10 2" xfId="10457"/>
    <cellStyle name="Normal 23 3 2 10 2 2" xfId="21521"/>
    <cellStyle name="Normal 23 3 2 10 2 2 2" xfId="47770"/>
    <cellStyle name="Normal 23 3 2 10 2 3" xfId="36707"/>
    <cellStyle name="Normal 23 3 2 10 3" xfId="14060"/>
    <cellStyle name="Normal 23 3 2 10 3 2" xfId="25124"/>
    <cellStyle name="Normal 23 3 2 10 3 2 2" xfId="51373"/>
    <cellStyle name="Normal 23 3 2 10 3 3" xfId="40310"/>
    <cellStyle name="Normal 23 3 2 10 4" xfId="17796"/>
    <cellStyle name="Normal 23 3 2 10 4 2" xfId="44046"/>
    <cellStyle name="Normal 23 3 2 10 5" xfId="6662"/>
    <cellStyle name="Normal 23 3 2 10 5 2" xfId="32983"/>
    <cellStyle name="Normal 23 3 2 10 6" xfId="29315"/>
    <cellStyle name="Normal 23 3 2 11" xfId="1882"/>
    <cellStyle name="Normal 23 3 2 11 2" xfId="10572"/>
    <cellStyle name="Normal 23 3 2 11 2 2" xfId="21636"/>
    <cellStyle name="Normal 23 3 2 11 2 2 2" xfId="47885"/>
    <cellStyle name="Normal 23 3 2 11 2 3" xfId="36822"/>
    <cellStyle name="Normal 23 3 2 11 3" xfId="14175"/>
    <cellStyle name="Normal 23 3 2 11 3 2" xfId="25239"/>
    <cellStyle name="Normal 23 3 2 11 3 2 2" xfId="51488"/>
    <cellStyle name="Normal 23 3 2 11 3 3" xfId="40425"/>
    <cellStyle name="Normal 23 3 2 11 4" xfId="17911"/>
    <cellStyle name="Normal 23 3 2 11 4 2" xfId="44161"/>
    <cellStyle name="Normal 23 3 2 11 5" xfId="6778"/>
    <cellStyle name="Normal 23 3 2 11 5 2" xfId="33098"/>
    <cellStyle name="Normal 23 3 2 11 6" xfId="29316"/>
    <cellStyle name="Normal 23 3 2 12" xfId="1883"/>
    <cellStyle name="Normal 23 3 2 12 2" xfId="10745"/>
    <cellStyle name="Normal 23 3 2 12 2 2" xfId="21809"/>
    <cellStyle name="Normal 23 3 2 12 2 2 2" xfId="48058"/>
    <cellStyle name="Normal 23 3 2 12 2 3" xfId="36995"/>
    <cellStyle name="Normal 23 3 2 12 3" xfId="14348"/>
    <cellStyle name="Normal 23 3 2 12 3 2" xfId="25412"/>
    <cellStyle name="Normal 23 3 2 12 3 2 2" xfId="51661"/>
    <cellStyle name="Normal 23 3 2 12 3 3" xfId="40598"/>
    <cellStyle name="Normal 23 3 2 12 4" xfId="18084"/>
    <cellStyle name="Normal 23 3 2 12 4 2" xfId="44334"/>
    <cellStyle name="Normal 23 3 2 12 5" xfId="6952"/>
    <cellStyle name="Normal 23 3 2 12 5 2" xfId="33271"/>
    <cellStyle name="Normal 23 3 2 12 6" xfId="29317"/>
    <cellStyle name="Normal 23 3 2 13" xfId="1884"/>
    <cellStyle name="Normal 23 3 2 13 2" xfId="10862"/>
    <cellStyle name="Normal 23 3 2 13 2 2" xfId="21926"/>
    <cellStyle name="Normal 23 3 2 13 2 2 2" xfId="48175"/>
    <cellStyle name="Normal 23 3 2 13 2 3" xfId="37112"/>
    <cellStyle name="Normal 23 3 2 13 3" xfId="14465"/>
    <cellStyle name="Normal 23 3 2 13 3 2" xfId="25529"/>
    <cellStyle name="Normal 23 3 2 13 3 2 2" xfId="51778"/>
    <cellStyle name="Normal 23 3 2 13 3 3" xfId="40715"/>
    <cellStyle name="Normal 23 3 2 13 4" xfId="18201"/>
    <cellStyle name="Normal 23 3 2 13 4 2" xfId="44451"/>
    <cellStyle name="Normal 23 3 2 13 5" xfId="7070"/>
    <cellStyle name="Normal 23 3 2 13 5 2" xfId="33388"/>
    <cellStyle name="Normal 23 3 2 13 6" xfId="29318"/>
    <cellStyle name="Normal 23 3 2 14" xfId="1885"/>
    <cellStyle name="Normal 23 3 2 14 2" xfId="10978"/>
    <cellStyle name="Normal 23 3 2 14 2 2" xfId="22042"/>
    <cellStyle name="Normal 23 3 2 14 2 2 2" xfId="48291"/>
    <cellStyle name="Normal 23 3 2 14 2 3" xfId="37228"/>
    <cellStyle name="Normal 23 3 2 14 3" xfId="14581"/>
    <cellStyle name="Normal 23 3 2 14 3 2" xfId="25645"/>
    <cellStyle name="Normal 23 3 2 14 3 2 2" xfId="51894"/>
    <cellStyle name="Normal 23 3 2 14 3 3" xfId="40831"/>
    <cellStyle name="Normal 23 3 2 14 4" xfId="18317"/>
    <cellStyle name="Normal 23 3 2 14 4 2" xfId="44567"/>
    <cellStyle name="Normal 23 3 2 14 5" xfId="7187"/>
    <cellStyle name="Normal 23 3 2 14 5 2" xfId="33504"/>
    <cellStyle name="Normal 23 3 2 14 6" xfId="29319"/>
    <cellStyle name="Normal 23 3 2 15" xfId="1886"/>
    <cellStyle name="Normal 23 3 2 15 2" xfId="11096"/>
    <cellStyle name="Normal 23 3 2 15 2 2" xfId="22160"/>
    <cellStyle name="Normal 23 3 2 15 2 2 2" xfId="48409"/>
    <cellStyle name="Normal 23 3 2 15 2 3" xfId="37346"/>
    <cellStyle name="Normal 23 3 2 15 3" xfId="14699"/>
    <cellStyle name="Normal 23 3 2 15 3 2" xfId="25763"/>
    <cellStyle name="Normal 23 3 2 15 3 2 2" xfId="52012"/>
    <cellStyle name="Normal 23 3 2 15 3 3" xfId="40949"/>
    <cellStyle name="Normal 23 3 2 15 4" xfId="18435"/>
    <cellStyle name="Normal 23 3 2 15 4 2" xfId="44685"/>
    <cellStyle name="Normal 23 3 2 15 5" xfId="7306"/>
    <cellStyle name="Normal 23 3 2 15 5 2" xfId="33622"/>
    <cellStyle name="Normal 23 3 2 15 6" xfId="29320"/>
    <cellStyle name="Normal 23 3 2 16" xfId="1887"/>
    <cellStyle name="Normal 23 3 2 16 2" xfId="11214"/>
    <cellStyle name="Normal 23 3 2 16 2 2" xfId="22278"/>
    <cellStyle name="Normal 23 3 2 16 2 2 2" xfId="48527"/>
    <cellStyle name="Normal 23 3 2 16 2 3" xfId="37464"/>
    <cellStyle name="Normal 23 3 2 16 3" xfId="14817"/>
    <cellStyle name="Normal 23 3 2 16 3 2" xfId="25881"/>
    <cellStyle name="Normal 23 3 2 16 3 2 2" xfId="52130"/>
    <cellStyle name="Normal 23 3 2 16 3 3" xfId="41067"/>
    <cellStyle name="Normal 23 3 2 16 4" xfId="18553"/>
    <cellStyle name="Normal 23 3 2 16 4 2" xfId="44803"/>
    <cellStyle name="Normal 23 3 2 16 5" xfId="7425"/>
    <cellStyle name="Normal 23 3 2 16 5 2" xfId="33740"/>
    <cellStyle name="Normal 23 3 2 16 6" xfId="29321"/>
    <cellStyle name="Normal 23 3 2 17" xfId="1888"/>
    <cellStyle name="Normal 23 3 2 17 2" xfId="11330"/>
    <cellStyle name="Normal 23 3 2 17 2 2" xfId="22394"/>
    <cellStyle name="Normal 23 3 2 17 2 2 2" xfId="48643"/>
    <cellStyle name="Normal 23 3 2 17 2 3" xfId="37580"/>
    <cellStyle name="Normal 23 3 2 17 3" xfId="14933"/>
    <cellStyle name="Normal 23 3 2 17 3 2" xfId="25997"/>
    <cellStyle name="Normal 23 3 2 17 3 2 2" xfId="52246"/>
    <cellStyle name="Normal 23 3 2 17 3 3" xfId="41183"/>
    <cellStyle name="Normal 23 3 2 17 4" xfId="18669"/>
    <cellStyle name="Normal 23 3 2 17 4 2" xfId="44919"/>
    <cellStyle name="Normal 23 3 2 17 5" xfId="7542"/>
    <cellStyle name="Normal 23 3 2 17 5 2" xfId="33856"/>
    <cellStyle name="Normal 23 3 2 17 6" xfId="29322"/>
    <cellStyle name="Normal 23 3 2 18" xfId="1889"/>
    <cellStyle name="Normal 23 3 2 18 2" xfId="11447"/>
    <cellStyle name="Normal 23 3 2 18 2 2" xfId="22511"/>
    <cellStyle name="Normal 23 3 2 18 2 2 2" xfId="48760"/>
    <cellStyle name="Normal 23 3 2 18 2 3" xfId="37697"/>
    <cellStyle name="Normal 23 3 2 18 3" xfId="15050"/>
    <cellStyle name="Normal 23 3 2 18 3 2" xfId="26114"/>
    <cellStyle name="Normal 23 3 2 18 3 2 2" xfId="52363"/>
    <cellStyle name="Normal 23 3 2 18 3 3" xfId="41300"/>
    <cellStyle name="Normal 23 3 2 18 4" xfId="18786"/>
    <cellStyle name="Normal 23 3 2 18 4 2" xfId="45036"/>
    <cellStyle name="Normal 23 3 2 18 5" xfId="7660"/>
    <cellStyle name="Normal 23 3 2 18 5 2" xfId="33973"/>
    <cellStyle name="Normal 23 3 2 18 6" xfId="29323"/>
    <cellStyle name="Normal 23 3 2 19" xfId="1890"/>
    <cellStyle name="Normal 23 3 2 19 2" xfId="11566"/>
    <cellStyle name="Normal 23 3 2 19 2 2" xfId="22630"/>
    <cellStyle name="Normal 23 3 2 19 2 2 2" xfId="48879"/>
    <cellStyle name="Normal 23 3 2 19 2 3" xfId="37816"/>
    <cellStyle name="Normal 23 3 2 19 3" xfId="15169"/>
    <cellStyle name="Normal 23 3 2 19 3 2" xfId="26233"/>
    <cellStyle name="Normal 23 3 2 19 3 2 2" xfId="52482"/>
    <cellStyle name="Normal 23 3 2 19 3 3" xfId="41419"/>
    <cellStyle name="Normal 23 3 2 19 4" xfId="18905"/>
    <cellStyle name="Normal 23 3 2 19 4 2" xfId="45155"/>
    <cellStyle name="Normal 23 3 2 19 5" xfId="7780"/>
    <cellStyle name="Normal 23 3 2 19 5 2" xfId="34092"/>
    <cellStyle name="Normal 23 3 2 19 6" xfId="29324"/>
    <cellStyle name="Normal 23 3 2 2" xfId="145"/>
    <cellStyle name="Normal 23 3 2 2 2" xfId="1892"/>
    <cellStyle name="Normal 23 3 2 2 2 2" xfId="16412"/>
    <cellStyle name="Normal 23 3 2 2 2 2 2" xfId="27476"/>
    <cellStyle name="Normal 23 3 2 2 2 2 2 2" xfId="53725"/>
    <cellStyle name="Normal 23 3 2 2 2 2 3" xfId="42662"/>
    <cellStyle name="Normal 23 3 2 2 2 3" xfId="20148"/>
    <cellStyle name="Normal 23 3 2 2 2 3 2" xfId="46398"/>
    <cellStyle name="Normal 23 3 2 2 2 4" xfId="9076"/>
    <cellStyle name="Normal 23 3 2 2 2 4 2" xfId="35335"/>
    <cellStyle name="Normal 23 3 2 2 2 5" xfId="29326"/>
    <cellStyle name="Normal 23 3 2 2 3" xfId="1891"/>
    <cellStyle name="Normal 23 3 2 2 3 2" xfId="20554"/>
    <cellStyle name="Normal 23 3 2 2 3 2 2" xfId="46803"/>
    <cellStyle name="Normal 23 3 2 2 3 3" xfId="9490"/>
    <cellStyle name="Normal 23 3 2 2 3 3 2" xfId="35740"/>
    <cellStyle name="Normal 23 3 2 2 3 4" xfId="29325"/>
    <cellStyle name="Normal 23 3 2 2 4" xfId="13093"/>
    <cellStyle name="Normal 23 3 2 2 4 2" xfId="24157"/>
    <cellStyle name="Normal 23 3 2 2 4 2 2" xfId="50406"/>
    <cellStyle name="Normal 23 3 2 2 4 3" xfId="39343"/>
    <cellStyle name="Normal 23 3 2 2 5" xfId="16829"/>
    <cellStyle name="Normal 23 3 2 2 5 2" xfId="43079"/>
    <cellStyle name="Normal 23 3 2 2 6" xfId="5687"/>
    <cellStyle name="Normal 23 3 2 2 6 2" xfId="32016"/>
    <cellStyle name="Normal 23 3 2 2 7" xfId="27639"/>
    <cellStyle name="Normal 23 3 2 20" xfId="1893"/>
    <cellStyle name="Normal 23 3 2 20 2" xfId="11680"/>
    <cellStyle name="Normal 23 3 2 20 2 2" xfId="22744"/>
    <cellStyle name="Normal 23 3 2 20 2 2 2" xfId="48993"/>
    <cellStyle name="Normal 23 3 2 20 2 3" xfId="37930"/>
    <cellStyle name="Normal 23 3 2 20 3" xfId="15283"/>
    <cellStyle name="Normal 23 3 2 20 3 2" xfId="26347"/>
    <cellStyle name="Normal 23 3 2 20 3 2 2" xfId="52596"/>
    <cellStyle name="Normal 23 3 2 20 3 3" xfId="41533"/>
    <cellStyle name="Normal 23 3 2 20 4" xfId="19019"/>
    <cellStyle name="Normal 23 3 2 20 4 2" xfId="45269"/>
    <cellStyle name="Normal 23 3 2 20 5" xfId="7895"/>
    <cellStyle name="Normal 23 3 2 20 5 2" xfId="34206"/>
    <cellStyle name="Normal 23 3 2 20 6" xfId="29327"/>
    <cellStyle name="Normal 23 3 2 21" xfId="1894"/>
    <cellStyle name="Normal 23 3 2 21 2" xfId="11794"/>
    <cellStyle name="Normal 23 3 2 21 2 2" xfId="22858"/>
    <cellStyle name="Normal 23 3 2 21 2 2 2" xfId="49107"/>
    <cellStyle name="Normal 23 3 2 21 2 3" xfId="38044"/>
    <cellStyle name="Normal 23 3 2 21 3" xfId="15397"/>
    <cellStyle name="Normal 23 3 2 21 3 2" xfId="26461"/>
    <cellStyle name="Normal 23 3 2 21 3 2 2" xfId="52710"/>
    <cellStyle name="Normal 23 3 2 21 3 3" xfId="41647"/>
    <cellStyle name="Normal 23 3 2 21 4" xfId="19133"/>
    <cellStyle name="Normal 23 3 2 21 4 2" xfId="45383"/>
    <cellStyle name="Normal 23 3 2 21 5" xfId="8010"/>
    <cellStyle name="Normal 23 3 2 21 5 2" xfId="34320"/>
    <cellStyle name="Normal 23 3 2 21 6" xfId="29328"/>
    <cellStyle name="Normal 23 3 2 22" xfId="1895"/>
    <cellStyle name="Normal 23 3 2 22 2" xfId="11908"/>
    <cellStyle name="Normal 23 3 2 22 2 2" xfId="22972"/>
    <cellStyle name="Normal 23 3 2 22 2 2 2" xfId="49221"/>
    <cellStyle name="Normal 23 3 2 22 2 3" xfId="38158"/>
    <cellStyle name="Normal 23 3 2 22 3" xfId="15511"/>
    <cellStyle name="Normal 23 3 2 22 3 2" xfId="26575"/>
    <cellStyle name="Normal 23 3 2 22 3 2 2" xfId="52824"/>
    <cellStyle name="Normal 23 3 2 22 3 3" xfId="41761"/>
    <cellStyle name="Normal 23 3 2 22 4" xfId="19247"/>
    <cellStyle name="Normal 23 3 2 22 4 2" xfId="45497"/>
    <cellStyle name="Normal 23 3 2 22 5" xfId="8125"/>
    <cellStyle name="Normal 23 3 2 22 5 2" xfId="34434"/>
    <cellStyle name="Normal 23 3 2 22 6" xfId="29329"/>
    <cellStyle name="Normal 23 3 2 23" xfId="1896"/>
    <cellStyle name="Normal 23 3 2 23 2" xfId="12022"/>
    <cellStyle name="Normal 23 3 2 23 2 2" xfId="23086"/>
    <cellStyle name="Normal 23 3 2 23 2 2 2" xfId="49335"/>
    <cellStyle name="Normal 23 3 2 23 2 3" xfId="38272"/>
    <cellStyle name="Normal 23 3 2 23 3" xfId="15625"/>
    <cellStyle name="Normal 23 3 2 23 3 2" xfId="26689"/>
    <cellStyle name="Normal 23 3 2 23 3 2 2" xfId="52938"/>
    <cellStyle name="Normal 23 3 2 23 3 3" xfId="41875"/>
    <cellStyle name="Normal 23 3 2 23 4" xfId="19361"/>
    <cellStyle name="Normal 23 3 2 23 4 2" xfId="45611"/>
    <cellStyle name="Normal 23 3 2 23 5" xfId="8240"/>
    <cellStyle name="Normal 23 3 2 23 5 2" xfId="34548"/>
    <cellStyle name="Normal 23 3 2 23 6" xfId="29330"/>
    <cellStyle name="Normal 23 3 2 24" xfId="1897"/>
    <cellStyle name="Normal 23 3 2 24 2" xfId="12136"/>
    <cellStyle name="Normal 23 3 2 24 2 2" xfId="23200"/>
    <cellStyle name="Normal 23 3 2 24 2 2 2" xfId="49449"/>
    <cellStyle name="Normal 23 3 2 24 2 3" xfId="38386"/>
    <cellStyle name="Normal 23 3 2 24 3" xfId="15739"/>
    <cellStyle name="Normal 23 3 2 24 3 2" xfId="26803"/>
    <cellStyle name="Normal 23 3 2 24 3 2 2" xfId="53052"/>
    <cellStyle name="Normal 23 3 2 24 3 3" xfId="41989"/>
    <cellStyle name="Normal 23 3 2 24 4" xfId="19475"/>
    <cellStyle name="Normal 23 3 2 24 4 2" xfId="45725"/>
    <cellStyle name="Normal 23 3 2 24 5" xfId="8355"/>
    <cellStyle name="Normal 23 3 2 24 5 2" xfId="34662"/>
    <cellStyle name="Normal 23 3 2 24 6" xfId="29331"/>
    <cellStyle name="Normal 23 3 2 25" xfId="1898"/>
    <cellStyle name="Normal 23 3 2 25 2" xfId="12253"/>
    <cellStyle name="Normal 23 3 2 25 2 2" xfId="23317"/>
    <cellStyle name="Normal 23 3 2 25 2 2 2" xfId="49566"/>
    <cellStyle name="Normal 23 3 2 25 2 3" xfId="38503"/>
    <cellStyle name="Normal 23 3 2 25 3" xfId="15856"/>
    <cellStyle name="Normal 23 3 2 25 3 2" xfId="26920"/>
    <cellStyle name="Normal 23 3 2 25 3 2 2" xfId="53169"/>
    <cellStyle name="Normal 23 3 2 25 3 3" xfId="42106"/>
    <cellStyle name="Normal 23 3 2 25 4" xfId="19592"/>
    <cellStyle name="Normal 23 3 2 25 4 2" xfId="45842"/>
    <cellStyle name="Normal 23 3 2 25 5" xfId="8473"/>
    <cellStyle name="Normal 23 3 2 25 5 2" xfId="34779"/>
    <cellStyle name="Normal 23 3 2 25 6" xfId="29332"/>
    <cellStyle name="Normal 23 3 2 26" xfId="1899"/>
    <cellStyle name="Normal 23 3 2 26 2" xfId="12372"/>
    <cellStyle name="Normal 23 3 2 26 2 2" xfId="23436"/>
    <cellStyle name="Normal 23 3 2 26 2 2 2" xfId="49685"/>
    <cellStyle name="Normal 23 3 2 26 2 3" xfId="38622"/>
    <cellStyle name="Normal 23 3 2 26 3" xfId="15975"/>
    <cellStyle name="Normal 23 3 2 26 3 2" xfId="27039"/>
    <cellStyle name="Normal 23 3 2 26 3 2 2" xfId="53288"/>
    <cellStyle name="Normal 23 3 2 26 3 3" xfId="42225"/>
    <cellStyle name="Normal 23 3 2 26 4" xfId="19711"/>
    <cellStyle name="Normal 23 3 2 26 4 2" xfId="45961"/>
    <cellStyle name="Normal 23 3 2 26 5" xfId="8593"/>
    <cellStyle name="Normal 23 3 2 26 5 2" xfId="34898"/>
    <cellStyle name="Normal 23 3 2 26 6" xfId="29333"/>
    <cellStyle name="Normal 23 3 2 27" xfId="1900"/>
    <cellStyle name="Normal 23 3 2 27 2" xfId="12503"/>
    <cellStyle name="Normal 23 3 2 27 2 2" xfId="23567"/>
    <cellStyle name="Normal 23 3 2 27 2 2 2" xfId="49816"/>
    <cellStyle name="Normal 23 3 2 27 2 3" xfId="38753"/>
    <cellStyle name="Normal 23 3 2 27 3" xfId="16106"/>
    <cellStyle name="Normal 23 3 2 27 3 2" xfId="27170"/>
    <cellStyle name="Normal 23 3 2 27 3 2 2" xfId="53419"/>
    <cellStyle name="Normal 23 3 2 27 3 3" xfId="42356"/>
    <cellStyle name="Normal 23 3 2 27 4" xfId="19842"/>
    <cellStyle name="Normal 23 3 2 27 4 2" xfId="46092"/>
    <cellStyle name="Normal 23 3 2 27 5" xfId="8725"/>
    <cellStyle name="Normal 23 3 2 27 5 2" xfId="35029"/>
    <cellStyle name="Normal 23 3 2 27 6" xfId="29334"/>
    <cellStyle name="Normal 23 3 2 28" xfId="1901"/>
    <cellStyle name="Normal 23 3 2 28 2" xfId="12618"/>
    <cellStyle name="Normal 23 3 2 28 2 2" xfId="23682"/>
    <cellStyle name="Normal 23 3 2 28 2 2 2" xfId="49931"/>
    <cellStyle name="Normal 23 3 2 28 2 3" xfId="38868"/>
    <cellStyle name="Normal 23 3 2 28 3" xfId="16221"/>
    <cellStyle name="Normal 23 3 2 28 3 2" xfId="27285"/>
    <cellStyle name="Normal 23 3 2 28 3 2 2" xfId="53534"/>
    <cellStyle name="Normal 23 3 2 28 3 3" xfId="42471"/>
    <cellStyle name="Normal 23 3 2 28 4" xfId="19957"/>
    <cellStyle name="Normal 23 3 2 28 4 2" xfId="46207"/>
    <cellStyle name="Normal 23 3 2 28 5" xfId="8841"/>
    <cellStyle name="Normal 23 3 2 28 5 2" xfId="35144"/>
    <cellStyle name="Normal 23 3 2 28 6" xfId="29335"/>
    <cellStyle name="Normal 23 3 2 29" xfId="1902"/>
    <cellStyle name="Normal 23 3 2 29 2" xfId="12732"/>
    <cellStyle name="Normal 23 3 2 29 2 2" xfId="23796"/>
    <cellStyle name="Normal 23 3 2 29 2 2 2" xfId="50045"/>
    <cellStyle name="Normal 23 3 2 29 2 3" xfId="38982"/>
    <cellStyle name="Normal 23 3 2 29 3" xfId="16335"/>
    <cellStyle name="Normal 23 3 2 29 3 2" xfId="27399"/>
    <cellStyle name="Normal 23 3 2 29 3 2 2" xfId="53648"/>
    <cellStyle name="Normal 23 3 2 29 3 3" xfId="42585"/>
    <cellStyle name="Normal 23 3 2 29 4" xfId="20071"/>
    <cellStyle name="Normal 23 3 2 29 4 2" xfId="46321"/>
    <cellStyle name="Normal 23 3 2 29 5" xfId="8956"/>
    <cellStyle name="Normal 23 3 2 29 5 2" xfId="35258"/>
    <cellStyle name="Normal 23 3 2 29 6" xfId="29336"/>
    <cellStyle name="Normal 23 3 2 3" xfId="1903"/>
    <cellStyle name="Normal 23 3 2 3 2" xfId="9642"/>
    <cellStyle name="Normal 23 3 2 3 2 2" xfId="20706"/>
    <cellStyle name="Normal 23 3 2 3 2 2 2" xfId="46955"/>
    <cellStyle name="Normal 23 3 2 3 2 3" xfId="35892"/>
    <cellStyle name="Normal 23 3 2 3 3" xfId="13245"/>
    <cellStyle name="Normal 23 3 2 3 3 2" xfId="24309"/>
    <cellStyle name="Normal 23 3 2 3 3 2 2" xfId="50558"/>
    <cellStyle name="Normal 23 3 2 3 3 3" xfId="39495"/>
    <cellStyle name="Normal 23 3 2 3 4" xfId="16981"/>
    <cellStyle name="Normal 23 3 2 3 4 2" xfId="43231"/>
    <cellStyle name="Normal 23 3 2 3 5" xfId="5840"/>
    <cellStyle name="Normal 23 3 2 3 5 2" xfId="32168"/>
    <cellStyle name="Normal 23 3 2 3 6" xfId="29337"/>
    <cellStyle name="Normal 23 3 2 30" xfId="1904"/>
    <cellStyle name="Normal 23 3 2 30 2" xfId="9370"/>
    <cellStyle name="Normal 23 3 2 30 2 2" xfId="20434"/>
    <cellStyle name="Normal 23 3 2 30 2 2 2" xfId="46683"/>
    <cellStyle name="Normal 23 3 2 30 2 3" xfId="35620"/>
    <cellStyle name="Normal 23 3 2 30 3" xfId="12973"/>
    <cellStyle name="Normal 23 3 2 30 3 2" xfId="24037"/>
    <cellStyle name="Normal 23 3 2 30 3 2 2" xfId="50286"/>
    <cellStyle name="Normal 23 3 2 30 3 3" xfId="39223"/>
    <cellStyle name="Normal 23 3 2 30 4" xfId="16709"/>
    <cellStyle name="Normal 23 3 2 30 4 2" xfId="42959"/>
    <cellStyle name="Normal 23 3 2 30 5" xfId="5565"/>
    <cellStyle name="Normal 23 3 2 30 5 2" xfId="31896"/>
    <cellStyle name="Normal 23 3 2 30 6" xfId="29338"/>
    <cellStyle name="Normal 23 3 2 31" xfId="1905"/>
    <cellStyle name="Normal 23 3 2 31 2" xfId="20314"/>
    <cellStyle name="Normal 23 3 2 31 2 2" xfId="46563"/>
    <cellStyle name="Normal 23 3 2 31 3" xfId="9250"/>
    <cellStyle name="Normal 23 3 2 31 3 2" xfId="35500"/>
    <cellStyle name="Normal 23 3 2 31 4" xfId="29339"/>
    <cellStyle name="Normal 23 3 2 32" xfId="1906"/>
    <cellStyle name="Normal 23 3 2 32 2" xfId="23917"/>
    <cellStyle name="Normal 23 3 2 32 2 2" xfId="50166"/>
    <cellStyle name="Normal 23 3 2 32 3" xfId="12853"/>
    <cellStyle name="Normal 23 3 2 32 3 2" xfId="39103"/>
    <cellStyle name="Normal 23 3 2 32 4" xfId="29340"/>
    <cellStyle name="Normal 23 3 2 33" xfId="1907"/>
    <cellStyle name="Normal 23 3 2 33 2" xfId="16589"/>
    <cellStyle name="Normal 23 3 2 33 2 2" xfId="42839"/>
    <cellStyle name="Normal 23 3 2 33 3" xfId="29341"/>
    <cellStyle name="Normal 23 3 2 34" xfId="1908"/>
    <cellStyle name="Normal 23 3 2 34 2" xfId="29342"/>
    <cellStyle name="Normal 23 3 2 35" xfId="1909"/>
    <cellStyle name="Normal 23 3 2 35 2" xfId="29343"/>
    <cellStyle name="Normal 23 3 2 36" xfId="1910"/>
    <cellStyle name="Normal 23 3 2 36 2" xfId="29344"/>
    <cellStyle name="Normal 23 3 2 37" xfId="1911"/>
    <cellStyle name="Normal 23 3 2 37 2" xfId="29345"/>
    <cellStyle name="Normal 23 3 2 38" xfId="1912"/>
    <cellStyle name="Normal 23 3 2 38 2" xfId="29346"/>
    <cellStyle name="Normal 23 3 2 39" xfId="1913"/>
    <cellStyle name="Normal 23 3 2 39 2" xfId="29347"/>
    <cellStyle name="Normal 23 3 2 4" xfId="1914"/>
    <cellStyle name="Normal 23 3 2 4 2" xfId="9758"/>
    <cellStyle name="Normal 23 3 2 4 2 2" xfId="20822"/>
    <cellStyle name="Normal 23 3 2 4 2 2 2" xfId="47071"/>
    <cellStyle name="Normal 23 3 2 4 2 3" xfId="36008"/>
    <cellStyle name="Normal 23 3 2 4 3" xfId="13361"/>
    <cellStyle name="Normal 23 3 2 4 3 2" xfId="24425"/>
    <cellStyle name="Normal 23 3 2 4 3 2 2" xfId="50674"/>
    <cellStyle name="Normal 23 3 2 4 3 3" xfId="39611"/>
    <cellStyle name="Normal 23 3 2 4 4" xfId="17097"/>
    <cellStyle name="Normal 23 3 2 4 4 2" xfId="43347"/>
    <cellStyle name="Normal 23 3 2 4 5" xfId="5957"/>
    <cellStyle name="Normal 23 3 2 4 5 2" xfId="32284"/>
    <cellStyle name="Normal 23 3 2 4 6" xfId="29348"/>
    <cellStyle name="Normal 23 3 2 40" xfId="1915"/>
    <cellStyle name="Normal 23 3 2 40 2" xfId="29349"/>
    <cellStyle name="Normal 23 3 2 41" xfId="1880"/>
    <cellStyle name="Normal 23 3 2 41 2" xfId="29314"/>
    <cellStyle name="Normal 23 3 2 42" xfId="5444"/>
    <cellStyle name="Normal 23 3 2 42 2" xfId="31776"/>
    <cellStyle name="Normal 23 3 2 43" xfId="27638"/>
    <cellStyle name="Normal 23 3 2 5" xfId="1916"/>
    <cellStyle name="Normal 23 3 2 5 2" xfId="9873"/>
    <cellStyle name="Normal 23 3 2 5 2 2" xfId="20937"/>
    <cellStyle name="Normal 23 3 2 5 2 2 2" xfId="47186"/>
    <cellStyle name="Normal 23 3 2 5 2 3" xfId="36123"/>
    <cellStyle name="Normal 23 3 2 5 3" xfId="13476"/>
    <cellStyle name="Normal 23 3 2 5 3 2" xfId="24540"/>
    <cellStyle name="Normal 23 3 2 5 3 2 2" xfId="50789"/>
    <cellStyle name="Normal 23 3 2 5 3 3" xfId="39726"/>
    <cellStyle name="Normal 23 3 2 5 4" xfId="17212"/>
    <cellStyle name="Normal 23 3 2 5 4 2" xfId="43462"/>
    <cellStyle name="Normal 23 3 2 5 5" xfId="6073"/>
    <cellStyle name="Normal 23 3 2 5 5 2" xfId="32399"/>
    <cellStyle name="Normal 23 3 2 5 6" xfId="29350"/>
    <cellStyle name="Normal 23 3 2 6" xfId="1917"/>
    <cellStyle name="Normal 23 3 2 6 2" xfId="9988"/>
    <cellStyle name="Normal 23 3 2 6 2 2" xfId="21052"/>
    <cellStyle name="Normal 23 3 2 6 2 2 2" xfId="47301"/>
    <cellStyle name="Normal 23 3 2 6 2 3" xfId="36238"/>
    <cellStyle name="Normal 23 3 2 6 3" xfId="13591"/>
    <cellStyle name="Normal 23 3 2 6 3 2" xfId="24655"/>
    <cellStyle name="Normal 23 3 2 6 3 2 2" xfId="50904"/>
    <cellStyle name="Normal 23 3 2 6 3 3" xfId="39841"/>
    <cellStyle name="Normal 23 3 2 6 4" xfId="17327"/>
    <cellStyle name="Normal 23 3 2 6 4 2" xfId="43577"/>
    <cellStyle name="Normal 23 3 2 6 5" xfId="6189"/>
    <cellStyle name="Normal 23 3 2 6 5 2" xfId="32514"/>
    <cellStyle name="Normal 23 3 2 6 6" xfId="29351"/>
    <cellStyle name="Normal 23 3 2 7" xfId="1918"/>
    <cellStyle name="Normal 23 3 2 7 2" xfId="10102"/>
    <cellStyle name="Normal 23 3 2 7 2 2" xfId="21166"/>
    <cellStyle name="Normal 23 3 2 7 2 2 2" xfId="47415"/>
    <cellStyle name="Normal 23 3 2 7 2 3" xfId="36352"/>
    <cellStyle name="Normal 23 3 2 7 3" xfId="13705"/>
    <cellStyle name="Normal 23 3 2 7 3 2" xfId="24769"/>
    <cellStyle name="Normal 23 3 2 7 3 2 2" xfId="51018"/>
    <cellStyle name="Normal 23 3 2 7 3 3" xfId="39955"/>
    <cellStyle name="Normal 23 3 2 7 4" xfId="17441"/>
    <cellStyle name="Normal 23 3 2 7 4 2" xfId="43691"/>
    <cellStyle name="Normal 23 3 2 7 5" xfId="6304"/>
    <cellStyle name="Normal 23 3 2 7 5 2" xfId="32628"/>
    <cellStyle name="Normal 23 3 2 7 6" xfId="29352"/>
    <cellStyle name="Normal 23 3 2 8" xfId="1919"/>
    <cellStyle name="Normal 23 3 2 8 2" xfId="10216"/>
    <cellStyle name="Normal 23 3 2 8 2 2" xfId="21280"/>
    <cellStyle name="Normal 23 3 2 8 2 2 2" xfId="47529"/>
    <cellStyle name="Normal 23 3 2 8 2 3" xfId="36466"/>
    <cellStyle name="Normal 23 3 2 8 3" xfId="13819"/>
    <cellStyle name="Normal 23 3 2 8 3 2" xfId="24883"/>
    <cellStyle name="Normal 23 3 2 8 3 2 2" xfId="51132"/>
    <cellStyle name="Normal 23 3 2 8 3 3" xfId="40069"/>
    <cellStyle name="Normal 23 3 2 8 4" xfId="17555"/>
    <cellStyle name="Normal 23 3 2 8 4 2" xfId="43805"/>
    <cellStyle name="Normal 23 3 2 8 5" xfId="6419"/>
    <cellStyle name="Normal 23 3 2 8 5 2" xfId="32742"/>
    <cellStyle name="Normal 23 3 2 8 6" xfId="29353"/>
    <cellStyle name="Normal 23 3 2 9" xfId="1920"/>
    <cellStyle name="Normal 23 3 2 9 2" xfId="10330"/>
    <cellStyle name="Normal 23 3 2 9 2 2" xfId="21394"/>
    <cellStyle name="Normal 23 3 2 9 2 2 2" xfId="47643"/>
    <cellStyle name="Normal 23 3 2 9 2 3" xfId="36580"/>
    <cellStyle name="Normal 23 3 2 9 3" xfId="13933"/>
    <cellStyle name="Normal 23 3 2 9 3 2" xfId="24997"/>
    <cellStyle name="Normal 23 3 2 9 3 2 2" xfId="51246"/>
    <cellStyle name="Normal 23 3 2 9 3 3" xfId="40183"/>
    <cellStyle name="Normal 23 3 2 9 4" xfId="17669"/>
    <cellStyle name="Normal 23 3 2 9 4 2" xfId="43919"/>
    <cellStyle name="Normal 23 3 2 9 5" xfId="6534"/>
    <cellStyle name="Normal 23 3 2 9 5 2" xfId="32856"/>
    <cellStyle name="Normal 23 3 2 9 6" xfId="29354"/>
    <cellStyle name="Normal 23 3 20" xfId="1921"/>
    <cellStyle name="Normal 23 3 20 2" xfId="11506"/>
    <cellStyle name="Normal 23 3 20 2 2" xfId="22570"/>
    <cellStyle name="Normal 23 3 20 2 2 2" xfId="48819"/>
    <cellStyle name="Normal 23 3 20 2 3" xfId="37756"/>
    <cellStyle name="Normal 23 3 20 3" xfId="15109"/>
    <cellStyle name="Normal 23 3 20 3 2" xfId="26173"/>
    <cellStyle name="Normal 23 3 20 3 2 2" xfId="52422"/>
    <cellStyle name="Normal 23 3 20 3 3" xfId="41359"/>
    <cellStyle name="Normal 23 3 20 4" xfId="18845"/>
    <cellStyle name="Normal 23 3 20 4 2" xfId="45095"/>
    <cellStyle name="Normal 23 3 20 5" xfId="7720"/>
    <cellStyle name="Normal 23 3 20 5 2" xfId="34032"/>
    <cellStyle name="Normal 23 3 20 6" xfId="29355"/>
    <cellStyle name="Normal 23 3 21" xfId="1922"/>
    <cellStyle name="Normal 23 3 21 2" xfId="11620"/>
    <cellStyle name="Normal 23 3 21 2 2" xfId="22684"/>
    <cellStyle name="Normal 23 3 21 2 2 2" xfId="48933"/>
    <cellStyle name="Normal 23 3 21 2 3" xfId="37870"/>
    <cellStyle name="Normal 23 3 21 3" xfId="15223"/>
    <cellStyle name="Normal 23 3 21 3 2" xfId="26287"/>
    <cellStyle name="Normal 23 3 21 3 2 2" xfId="52536"/>
    <cellStyle name="Normal 23 3 21 3 3" xfId="41473"/>
    <cellStyle name="Normal 23 3 21 4" xfId="18959"/>
    <cellStyle name="Normal 23 3 21 4 2" xfId="45209"/>
    <cellStyle name="Normal 23 3 21 5" xfId="7835"/>
    <cellStyle name="Normal 23 3 21 5 2" xfId="34146"/>
    <cellStyle name="Normal 23 3 21 6" xfId="29356"/>
    <cellStyle name="Normal 23 3 22" xfId="1923"/>
    <cellStyle name="Normal 23 3 22 2" xfId="11734"/>
    <cellStyle name="Normal 23 3 22 2 2" xfId="22798"/>
    <cellStyle name="Normal 23 3 22 2 2 2" xfId="49047"/>
    <cellStyle name="Normal 23 3 22 2 3" xfId="37984"/>
    <cellStyle name="Normal 23 3 22 3" xfId="15337"/>
    <cellStyle name="Normal 23 3 22 3 2" xfId="26401"/>
    <cellStyle name="Normal 23 3 22 3 2 2" xfId="52650"/>
    <cellStyle name="Normal 23 3 22 3 3" xfId="41587"/>
    <cellStyle name="Normal 23 3 22 4" xfId="19073"/>
    <cellStyle name="Normal 23 3 22 4 2" xfId="45323"/>
    <cellStyle name="Normal 23 3 22 5" xfId="7950"/>
    <cellStyle name="Normal 23 3 22 5 2" xfId="34260"/>
    <cellStyle name="Normal 23 3 22 6" xfId="29357"/>
    <cellStyle name="Normal 23 3 23" xfId="1924"/>
    <cellStyle name="Normal 23 3 23 2" xfId="11848"/>
    <cellStyle name="Normal 23 3 23 2 2" xfId="22912"/>
    <cellStyle name="Normal 23 3 23 2 2 2" xfId="49161"/>
    <cellStyle name="Normal 23 3 23 2 3" xfId="38098"/>
    <cellStyle name="Normal 23 3 23 3" xfId="15451"/>
    <cellStyle name="Normal 23 3 23 3 2" xfId="26515"/>
    <cellStyle name="Normal 23 3 23 3 2 2" xfId="52764"/>
    <cellStyle name="Normal 23 3 23 3 3" xfId="41701"/>
    <cellStyle name="Normal 23 3 23 4" xfId="19187"/>
    <cellStyle name="Normal 23 3 23 4 2" xfId="45437"/>
    <cellStyle name="Normal 23 3 23 5" xfId="8065"/>
    <cellStyle name="Normal 23 3 23 5 2" xfId="34374"/>
    <cellStyle name="Normal 23 3 23 6" xfId="29358"/>
    <cellStyle name="Normal 23 3 24" xfId="1925"/>
    <cellStyle name="Normal 23 3 24 2" xfId="11962"/>
    <cellStyle name="Normal 23 3 24 2 2" xfId="23026"/>
    <cellStyle name="Normal 23 3 24 2 2 2" xfId="49275"/>
    <cellStyle name="Normal 23 3 24 2 3" xfId="38212"/>
    <cellStyle name="Normal 23 3 24 3" xfId="15565"/>
    <cellStyle name="Normal 23 3 24 3 2" xfId="26629"/>
    <cellStyle name="Normal 23 3 24 3 2 2" xfId="52878"/>
    <cellStyle name="Normal 23 3 24 3 3" xfId="41815"/>
    <cellStyle name="Normal 23 3 24 4" xfId="19301"/>
    <cellStyle name="Normal 23 3 24 4 2" xfId="45551"/>
    <cellStyle name="Normal 23 3 24 5" xfId="8180"/>
    <cellStyle name="Normal 23 3 24 5 2" xfId="34488"/>
    <cellStyle name="Normal 23 3 24 6" xfId="29359"/>
    <cellStyle name="Normal 23 3 25" xfId="1926"/>
    <cellStyle name="Normal 23 3 25 2" xfId="12076"/>
    <cellStyle name="Normal 23 3 25 2 2" xfId="23140"/>
    <cellStyle name="Normal 23 3 25 2 2 2" xfId="49389"/>
    <cellStyle name="Normal 23 3 25 2 3" xfId="38326"/>
    <cellStyle name="Normal 23 3 25 3" xfId="15679"/>
    <cellStyle name="Normal 23 3 25 3 2" xfId="26743"/>
    <cellStyle name="Normal 23 3 25 3 2 2" xfId="52992"/>
    <cellStyle name="Normal 23 3 25 3 3" xfId="41929"/>
    <cellStyle name="Normal 23 3 25 4" xfId="19415"/>
    <cellStyle name="Normal 23 3 25 4 2" xfId="45665"/>
    <cellStyle name="Normal 23 3 25 5" xfId="8295"/>
    <cellStyle name="Normal 23 3 25 5 2" xfId="34602"/>
    <cellStyle name="Normal 23 3 25 6" xfId="29360"/>
    <cellStyle name="Normal 23 3 26" xfId="1927"/>
    <cellStyle name="Normal 23 3 26 2" xfId="12193"/>
    <cellStyle name="Normal 23 3 26 2 2" xfId="23257"/>
    <cellStyle name="Normal 23 3 26 2 2 2" xfId="49506"/>
    <cellStyle name="Normal 23 3 26 2 3" xfId="38443"/>
    <cellStyle name="Normal 23 3 26 3" xfId="15796"/>
    <cellStyle name="Normal 23 3 26 3 2" xfId="26860"/>
    <cellStyle name="Normal 23 3 26 3 2 2" xfId="53109"/>
    <cellStyle name="Normal 23 3 26 3 3" xfId="42046"/>
    <cellStyle name="Normal 23 3 26 4" xfId="19532"/>
    <cellStyle name="Normal 23 3 26 4 2" xfId="45782"/>
    <cellStyle name="Normal 23 3 26 5" xfId="8413"/>
    <cellStyle name="Normal 23 3 26 5 2" xfId="34719"/>
    <cellStyle name="Normal 23 3 26 6" xfId="29361"/>
    <cellStyle name="Normal 23 3 27" xfId="1928"/>
    <cellStyle name="Normal 23 3 27 2" xfId="12312"/>
    <cellStyle name="Normal 23 3 27 2 2" xfId="23376"/>
    <cellStyle name="Normal 23 3 27 2 2 2" xfId="49625"/>
    <cellStyle name="Normal 23 3 27 2 3" xfId="38562"/>
    <cellStyle name="Normal 23 3 27 3" xfId="15915"/>
    <cellStyle name="Normal 23 3 27 3 2" xfId="26979"/>
    <cellStyle name="Normal 23 3 27 3 2 2" xfId="53228"/>
    <cellStyle name="Normal 23 3 27 3 3" xfId="42165"/>
    <cellStyle name="Normal 23 3 27 4" xfId="19651"/>
    <cellStyle name="Normal 23 3 27 4 2" xfId="45901"/>
    <cellStyle name="Normal 23 3 27 5" xfId="8533"/>
    <cellStyle name="Normal 23 3 27 5 2" xfId="34838"/>
    <cellStyle name="Normal 23 3 27 6" xfId="29362"/>
    <cellStyle name="Normal 23 3 28" xfId="1929"/>
    <cellStyle name="Normal 23 3 28 2" xfId="12443"/>
    <cellStyle name="Normal 23 3 28 2 2" xfId="23507"/>
    <cellStyle name="Normal 23 3 28 2 2 2" xfId="49756"/>
    <cellStyle name="Normal 23 3 28 2 3" xfId="38693"/>
    <cellStyle name="Normal 23 3 28 3" xfId="16046"/>
    <cellStyle name="Normal 23 3 28 3 2" xfId="27110"/>
    <cellStyle name="Normal 23 3 28 3 2 2" xfId="53359"/>
    <cellStyle name="Normal 23 3 28 3 3" xfId="42296"/>
    <cellStyle name="Normal 23 3 28 4" xfId="19782"/>
    <cellStyle name="Normal 23 3 28 4 2" xfId="46032"/>
    <cellStyle name="Normal 23 3 28 5" xfId="8665"/>
    <cellStyle name="Normal 23 3 28 5 2" xfId="34969"/>
    <cellStyle name="Normal 23 3 28 6" xfId="29363"/>
    <cellStyle name="Normal 23 3 29" xfId="1930"/>
    <cellStyle name="Normal 23 3 29 2" xfId="12558"/>
    <cellStyle name="Normal 23 3 29 2 2" xfId="23622"/>
    <cellStyle name="Normal 23 3 29 2 2 2" xfId="49871"/>
    <cellStyle name="Normal 23 3 29 2 3" xfId="38808"/>
    <cellStyle name="Normal 23 3 29 3" xfId="16161"/>
    <cellStyle name="Normal 23 3 29 3 2" xfId="27225"/>
    <cellStyle name="Normal 23 3 29 3 2 2" xfId="53474"/>
    <cellStyle name="Normal 23 3 29 3 3" xfId="42411"/>
    <cellStyle name="Normal 23 3 29 4" xfId="19897"/>
    <cellStyle name="Normal 23 3 29 4 2" xfId="46147"/>
    <cellStyle name="Normal 23 3 29 5" xfId="8781"/>
    <cellStyle name="Normal 23 3 29 5 2" xfId="35084"/>
    <cellStyle name="Normal 23 3 29 6" xfId="29364"/>
    <cellStyle name="Normal 23 3 3" xfId="146"/>
    <cellStyle name="Normal 23 3 3 2" xfId="1932"/>
    <cellStyle name="Normal 23 3 3 2 2" xfId="16413"/>
    <cellStyle name="Normal 23 3 3 2 2 2" xfId="27477"/>
    <cellStyle name="Normal 23 3 3 2 2 2 2" xfId="53726"/>
    <cellStyle name="Normal 23 3 3 2 2 3" xfId="42663"/>
    <cellStyle name="Normal 23 3 3 2 3" xfId="20149"/>
    <cellStyle name="Normal 23 3 3 2 3 2" xfId="46399"/>
    <cellStyle name="Normal 23 3 3 2 4" xfId="9077"/>
    <cellStyle name="Normal 23 3 3 2 4 2" xfId="35336"/>
    <cellStyle name="Normal 23 3 3 2 5" xfId="29366"/>
    <cellStyle name="Normal 23 3 3 3" xfId="1931"/>
    <cellStyle name="Normal 23 3 3 3 2" xfId="20486"/>
    <cellStyle name="Normal 23 3 3 3 2 2" xfId="46735"/>
    <cellStyle name="Normal 23 3 3 3 3" xfId="9422"/>
    <cellStyle name="Normal 23 3 3 3 3 2" xfId="35672"/>
    <cellStyle name="Normal 23 3 3 3 4" xfId="29365"/>
    <cellStyle name="Normal 23 3 3 4" xfId="13025"/>
    <cellStyle name="Normal 23 3 3 4 2" xfId="24089"/>
    <cellStyle name="Normal 23 3 3 4 2 2" xfId="50338"/>
    <cellStyle name="Normal 23 3 3 4 3" xfId="39275"/>
    <cellStyle name="Normal 23 3 3 5" xfId="16761"/>
    <cellStyle name="Normal 23 3 3 5 2" xfId="43011"/>
    <cellStyle name="Normal 23 3 3 6" xfId="5617"/>
    <cellStyle name="Normal 23 3 3 6 2" xfId="31948"/>
    <cellStyle name="Normal 23 3 3 7" xfId="27640"/>
    <cellStyle name="Normal 23 3 30" xfId="1933"/>
    <cellStyle name="Normal 23 3 30 2" xfId="12672"/>
    <cellStyle name="Normal 23 3 30 2 2" xfId="23736"/>
    <cellStyle name="Normal 23 3 30 2 2 2" xfId="49985"/>
    <cellStyle name="Normal 23 3 30 2 3" xfId="38922"/>
    <cellStyle name="Normal 23 3 30 3" xfId="16275"/>
    <cellStyle name="Normal 23 3 30 3 2" xfId="27339"/>
    <cellStyle name="Normal 23 3 30 3 2 2" xfId="53588"/>
    <cellStyle name="Normal 23 3 30 3 3" xfId="42525"/>
    <cellStyle name="Normal 23 3 30 4" xfId="20011"/>
    <cellStyle name="Normal 23 3 30 4 2" xfId="46261"/>
    <cellStyle name="Normal 23 3 30 5" xfId="8896"/>
    <cellStyle name="Normal 23 3 30 5 2" xfId="35198"/>
    <cellStyle name="Normal 23 3 30 6" xfId="29367"/>
    <cellStyle name="Normal 23 3 31" xfId="1934"/>
    <cellStyle name="Normal 23 3 31 2" xfId="9310"/>
    <cellStyle name="Normal 23 3 31 2 2" xfId="20374"/>
    <cellStyle name="Normal 23 3 31 2 2 2" xfId="46623"/>
    <cellStyle name="Normal 23 3 31 2 3" xfId="35560"/>
    <cellStyle name="Normal 23 3 31 3" xfId="12913"/>
    <cellStyle name="Normal 23 3 31 3 2" xfId="23977"/>
    <cellStyle name="Normal 23 3 31 3 2 2" xfId="50226"/>
    <cellStyle name="Normal 23 3 31 3 3" xfId="39163"/>
    <cellStyle name="Normal 23 3 31 4" xfId="16649"/>
    <cellStyle name="Normal 23 3 31 4 2" xfId="42899"/>
    <cellStyle name="Normal 23 3 31 5" xfId="5505"/>
    <cellStyle name="Normal 23 3 31 5 2" xfId="31836"/>
    <cellStyle name="Normal 23 3 31 6" xfId="29368"/>
    <cellStyle name="Normal 23 3 32" xfId="1935"/>
    <cellStyle name="Normal 23 3 32 2" xfId="20254"/>
    <cellStyle name="Normal 23 3 32 2 2" xfId="46503"/>
    <cellStyle name="Normal 23 3 32 3" xfId="9190"/>
    <cellStyle name="Normal 23 3 32 3 2" xfId="35440"/>
    <cellStyle name="Normal 23 3 32 4" xfId="29369"/>
    <cellStyle name="Normal 23 3 33" xfId="1936"/>
    <cellStyle name="Normal 23 3 33 2" xfId="23857"/>
    <cellStyle name="Normal 23 3 33 2 2" xfId="50106"/>
    <cellStyle name="Normal 23 3 33 3" xfId="12793"/>
    <cellStyle name="Normal 23 3 33 3 2" xfId="39043"/>
    <cellStyle name="Normal 23 3 33 4" xfId="29370"/>
    <cellStyle name="Normal 23 3 34" xfId="1937"/>
    <cellStyle name="Normal 23 3 34 2" xfId="16529"/>
    <cellStyle name="Normal 23 3 34 2 2" xfId="42779"/>
    <cellStyle name="Normal 23 3 34 3" xfId="29371"/>
    <cellStyle name="Normal 23 3 35" xfId="1938"/>
    <cellStyle name="Normal 23 3 35 2" xfId="29372"/>
    <cellStyle name="Normal 23 3 36" xfId="1939"/>
    <cellStyle name="Normal 23 3 36 2" xfId="29373"/>
    <cellStyle name="Normal 23 3 37" xfId="1940"/>
    <cellStyle name="Normal 23 3 37 2" xfId="29374"/>
    <cellStyle name="Normal 23 3 38" xfId="1941"/>
    <cellStyle name="Normal 23 3 38 2" xfId="29375"/>
    <cellStyle name="Normal 23 3 39" xfId="1942"/>
    <cellStyle name="Normal 23 3 39 2" xfId="29376"/>
    <cellStyle name="Normal 23 3 4" xfId="1943"/>
    <cellStyle name="Normal 23 3 4 2" xfId="9582"/>
    <cellStyle name="Normal 23 3 4 2 2" xfId="20646"/>
    <cellStyle name="Normal 23 3 4 2 2 2" xfId="46895"/>
    <cellStyle name="Normal 23 3 4 2 3" xfId="35832"/>
    <cellStyle name="Normal 23 3 4 3" xfId="13185"/>
    <cellStyle name="Normal 23 3 4 3 2" xfId="24249"/>
    <cellStyle name="Normal 23 3 4 3 2 2" xfId="50498"/>
    <cellStyle name="Normal 23 3 4 3 3" xfId="39435"/>
    <cellStyle name="Normal 23 3 4 4" xfId="16921"/>
    <cellStyle name="Normal 23 3 4 4 2" xfId="43171"/>
    <cellStyle name="Normal 23 3 4 5" xfId="5780"/>
    <cellStyle name="Normal 23 3 4 5 2" xfId="32108"/>
    <cellStyle name="Normal 23 3 4 6" xfId="29377"/>
    <cellStyle name="Normal 23 3 40" xfId="1944"/>
    <cellStyle name="Normal 23 3 40 2" xfId="29378"/>
    <cellStyle name="Normal 23 3 41" xfId="1945"/>
    <cellStyle name="Normal 23 3 41 2" xfId="29379"/>
    <cellStyle name="Normal 23 3 42" xfId="1869"/>
    <cellStyle name="Normal 23 3 42 2" xfId="29303"/>
    <cellStyle name="Normal 23 3 43" xfId="5384"/>
    <cellStyle name="Normal 23 3 43 2" xfId="31716"/>
    <cellStyle name="Normal 23 3 44" xfId="27637"/>
    <cellStyle name="Normal 23 3 5" xfId="1946"/>
    <cellStyle name="Normal 23 3 5 2" xfId="9698"/>
    <cellStyle name="Normal 23 3 5 2 2" xfId="20762"/>
    <cellStyle name="Normal 23 3 5 2 2 2" xfId="47011"/>
    <cellStyle name="Normal 23 3 5 2 3" xfId="35948"/>
    <cellStyle name="Normal 23 3 5 3" xfId="13301"/>
    <cellStyle name="Normal 23 3 5 3 2" xfId="24365"/>
    <cellStyle name="Normal 23 3 5 3 2 2" xfId="50614"/>
    <cellStyle name="Normal 23 3 5 3 3" xfId="39551"/>
    <cellStyle name="Normal 23 3 5 4" xfId="17037"/>
    <cellStyle name="Normal 23 3 5 4 2" xfId="43287"/>
    <cellStyle name="Normal 23 3 5 5" xfId="5897"/>
    <cellStyle name="Normal 23 3 5 5 2" xfId="32224"/>
    <cellStyle name="Normal 23 3 5 6" xfId="29380"/>
    <cellStyle name="Normal 23 3 6" xfId="1947"/>
    <cellStyle name="Normal 23 3 6 2" xfId="9813"/>
    <cellStyle name="Normal 23 3 6 2 2" xfId="20877"/>
    <cellStyle name="Normal 23 3 6 2 2 2" xfId="47126"/>
    <cellStyle name="Normal 23 3 6 2 3" xfId="36063"/>
    <cellStyle name="Normal 23 3 6 3" xfId="13416"/>
    <cellStyle name="Normal 23 3 6 3 2" xfId="24480"/>
    <cellStyle name="Normal 23 3 6 3 2 2" xfId="50729"/>
    <cellStyle name="Normal 23 3 6 3 3" xfId="39666"/>
    <cellStyle name="Normal 23 3 6 4" xfId="17152"/>
    <cellStyle name="Normal 23 3 6 4 2" xfId="43402"/>
    <cellStyle name="Normal 23 3 6 5" xfId="6013"/>
    <cellStyle name="Normal 23 3 6 5 2" xfId="32339"/>
    <cellStyle name="Normal 23 3 6 6" xfId="29381"/>
    <cellStyle name="Normal 23 3 7" xfId="1948"/>
    <cellStyle name="Normal 23 3 7 2" xfId="9928"/>
    <cellStyle name="Normal 23 3 7 2 2" xfId="20992"/>
    <cellStyle name="Normal 23 3 7 2 2 2" xfId="47241"/>
    <cellStyle name="Normal 23 3 7 2 3" xfId="36178"/>
    <cellStyle name="Normal 23 3 7 3" xfId="13531"/>
    <cellStyle name="Normal 23 3 7 3 2" xfId="24595"/>
    <cellStyle name="Normal 23 3 7 3 2 2" xfId="50844"/>
    <cellStyle name="Normal 23 3 7 3 3" xfId="39781"/>
    <cellStyle name="Normal 23 3 7 4" xfId="17267"/>
    <cellStyle name="Normal 23 3 7 4 2" xfId="43517"/>
    <cellStyle name="Normal 23 3 7 5" xfId="6129"/>
    <cellStyle name="Normal 23 3 7 5 2" xfId="32454"/>
    <cellStyle name="Normal 23 3 7 6" xfId="29382"/>
    <cellStyle name="Normal 23 3 8" xfId="1949"/>
    <cellStyle name="Normal 23 3 8 2" xfId="10042"/>
    <cellStyle name="Normal 23 3 8 2 2" xfId="21106"/>
    <cellStyle name="Normal 23 3 8 2 2 2" xfId="47355"/>
    <cellStyle name="Normal 23 3 8 2 3" xfId="36292"/>
    <cellStyle name="Normal 23 3 8 3" xfId="13645"/>
    <cellStyle name="Normal 23 3 8 3 2" xfId="24709"/>
    <cellStyle name="Normal 23 3 8 3 2 2" xfId="50958"/>
    <cellStyle name="Normal 23 3 8 3 3" xfId="39895"/>
    <cellStyle name="Normal 23 3 8 4" xfId="17381"/>
    <cellStyle name="Normal 23 3 8 4 2" xfId="43631"/>
    <cellStyle name="Normal 23 3 8 5" xfId="6244"/>
    <cellStyle name="Normal 23 3 8 5 2" xfId="32568"/>
    <cellStyle name="Normal 23 3 8 6" xfId="29383"/>
    <cellStyle name="Normal 23 3 9" xfId="1950"/>
    <cellStyle name="Normal 23 3 9 2" xfId="10156"/>
    <cellStyle name="Normal 23 3 9 2 2" xfId="21220"/>
    <cellStyle name="Normal 23 3 9 2 2 2" xfId="47469"/>
    <cellStyle name="Normal 23 3 9 2 3" xfId="36406"/>
    <cellStyle name="Normal 23 3 9 3" xfId="13759"/>
    <cellStyle name="Normal 23 3 9 3 2" xfId="24823"/>
    <cellStyle name="Normal 23 3 9 3 2 2" xfId="51072"/>
    <cellStyle name="Normal 23 3 9 3 3" xfId="40009"/>
    <cellStyle name="Normal 23 3 9 4" xfId="17495"/>
    <cellStyle name="Normal 23 3 9 4 2" xfId="43745"/>
    <cellStyle name="Normal 23 3 9 5" xfId="6359"/>
    <cellStyle name="Normal 23 3 9 5 2" xfId="32682"/>
    <cellStyle name="Normal 23 3 9 6" xfId="29384"/>
    <cellStyle name="Normal 23 30" xfId="1951"/>
    <cellStyle name="Normal 23 30 2" xfId="11020"/>
    <cellStyle name="Normal 23 30 2 2" xfId="22084"/>
    <cellStyle name="Normal 23 30 2 2 2" xfId="48333"/>
    <cellStyle name="Normal 23 30 2 3" xfId="37270"/>
    <cellStyle name="Normal 23 30 3" xfId="14623"/>
    <cellStyle name="Normal 23 30 3 2" xfId="25687"/>
    <cellStyle name="Normal 23 30 3 2 2" xfId="51936"/>
    <cellStyle name="Normal 23 30 3 3" xfId="40873"/>
    <cellStyle name="Normal 23 30 4" xfId="18359"/>
    <cellStyle name="Normal 23 30 4 2" xfId="44609"/>
    <cellStyle name="Normal 23 30 5" xfId="7229"/>
    <cellStyle name="Normal 23 30 5 2" xfId="33546"/>
    <cellStyle name="Normal 23 30 6" xfId="29385"/>
    <cellStyle name="Normal 23 31" xfId="1952"/>
    <cellStyle name="Normal 23 31 2" xfId="10618"/>
    <cellStyle name="Normal 23 31 2 2" xfId="21682"/>
    <cellStyle name="Normal 23 31 2 2 2" xfId="47931"/>
    <cellStyle name="Normal 23 31 2 3" xfId="36868"/>
    <cellStyle name="Normal 23 31 3" xfId="14221"/>
    <cellStyle name="Normal 23 31 3 2" xfId="25285"/>
    <cellStyle name="Normal 23 31 3 2 2" xfId="51534"/>
    <cellStyle name="Normal 23 31 3 3" xfId="40471"/>
    <cellStyle name="Normal 23 31 4" xfId="17957"/>
    <cellStyle name="Normal 23 31 4 2" xfId="44207"/>
    <cellStyle name="Normal 23 31 5" xfId="6824"/>
    <cellStyle name="Normal 23 31 5 2" xfId="33144"/>
    <cellStyle name="Normal 23 31 6" xfId="29386"/>
    <cellStyle name="Normal 23 32" xfId="1953"/>
    <cellStyle name="Normal 23 32 2" xfId="10659"/>
    <cellStyle name="Normal 23 32 2 2" xfId="21723"/>
    <cellStyle name="Normal 23 32 2 2 2" xfId="47972"/>
    <cellStyle name="Normal 23 32 2 3" xfId="36909"/>
    <cellStyle name="Normal 23 32 3" xfId="14262"/>
    <cellStyle name="Normal 23 32 3 2" xfId="25326"/>
    <cellStyle name="Normal 23 32 3 2 2" xfId="51575"/>
    <cellStyle name="Normal 23 32 3 3" xfId="40512"/>
    <cellStyle name="Normal 23 32 4" xfId="17998"/>
    <cellStyle name="Normal 23 32 4 2" xfId="44248"/>
    <cellStyle name="Normal 23 32 5" xfId="6865"/>
    <cellStyle name="Normal 23 32 5 2" xfId="33185"/>
    <cellStyle name="Normal 23 32 6" xfId="29387"/>
    <cellStyle name="Normal 23 33" xfId="1954"/>
    <cellStyle name="Normal 23 33 2" xfId="12294"/>
    <cellStyle name="Normal 23 33 2 2" xfId="23358"/>
    <cellStyle name="Normal 23 33 2 2 2" xfId="49607"/>
    <cellStyle name="Normal 23 33 2 3" xfId="38544"/>
    <cellStyle name="Normal 23 33 3" xfId="15897"/>
    <cellStyle name="Normal 23 33 3 2" xfId="26961"/>
    <cellStyle name="Normal 23 33 3 2 2" xfId="53210"/>
    <cellStyle name="Normal 23 33 3 3" xfId="42147"/>
    <cellStyle name="Normal 23 33 4" xfId="19633"/>
    <cellStyle name="Normal 23 33 4 2" xfId="45883"/>
    <cellStyle name="Normal 23 33 5" xfId="8514"/>
    <cellStyle name="Normal 23 33 5 2" xfId="34820"/>
    <cellStyle name="Normal 23 33 6" xfId="29388"/>
    <cellStyle name="Normal 23 34" xfId="1955"/>
    <cellStyle name="Normal 23 34 2" xfId="12425"/>
    <cellStyle name="Normal 23 34 2 2" xfId="23489"/>
    <cellStyle name="Normal 23 34 2 2 2" xfId="49738"/>
    <cellStyle name="Normal 23 34 2 3" xfId="38675"/>
    <cellStyle name="Normal 23 34 3" xfId="16028"/>
    <cellStyle name="Normal 23 34 3 2" xfId="27092"/>
    <cellStyle name="Normal 23 34 3 2 2" xfId="53341"/>
    <cellStyle name="Normal 23 34 3 3" xfId="42278"/>
    <cellStyle name="Normal 23 34 4" xfId="19764"/>
    <cellStyle name="Normal 23 34 4 2" xfId="46014"/>
    <cellStyle name="Normal 23 34 5" xfId="8646"/>
    <cellStyle name="Normal 23 34 5 2" xfId="34951"/>
    <cellStyle name="Normal 23 34 6" xfId="29389"/>
    <cellStyle name="Normal 23 35" xfId="1956"/>
    <cellStyle name="Normal 23 35 2" xfId="12417"/>
    <cellStyle name="Normal 23 35 2 2" xfId="23481"/>
    <cellStyle name="Normal 23 35 2 2 2" xfId="49730"/>
    <cellStyle name="Normal 23 35 2 3" xfId="38667"/>
    <cellStyle name="Normal 23 35 3" xfId="16020"/>
    <cellStyle name="Normal 23 35 3 2" xfId="27084"/>
    <cellStyle name="Normal 23 35 3 2 2" xfId="53333"/>
    <cellStyle name="Normal 23 35 3 3" xfId="42270"/>
    <cellStyle name="Normal 23 35 4" xfId="19756"/>
    <cellStyle name="Normal 23 35 4 2" xfId="46006"/>
    <cellStyle name="Normal 23 35 5" xfId="8638"/>
    <cellStyle name="Normal 23 35 5 2" xfId="34943"/>
    <cellStyle name="Normal 23 35 6" xfId="29390"/>
    <cellStyle name="Normal 23 36" xfId="1957"/>
    <cellStyle name="Normal 23 36 2" xfId="12413"/>
    <cellStyle name="Normal 23 36 2 2" xfId="23477"/>
    <cellStyle name="Normal 23 36 2 2 2" xfId="49726"/>
    <cellStyle name="Normal 23 36 2 3" xfId="38663"/>
    <cellStyle name="Normal 23 36 3" xfId="16016"/>
    <cellStyle name="Normal 23 36 3 2" xfId="27080"/>
    <cellStyle name="Normal 23 36 3 2 2" xfId="53329"/>
    <cellStyle name="Normal 23 36 3 3" xfId="42266"/>
    <cellStyle name="Normal 23 36 4" xfId="19752"/>
    <cellStyle name="Normal 23 36 4 2" xfId="46002"/>
    <cellStyle name="Normal 23 36 5" xfId="8634"/>
    <cellStyle name="Normal 23 36 5 2" xfId="34939"/>
    <cellStyle name="Normal 23 36 6" xfId="29391"/>
    <cellStyle name="Normal 23 37" xfId="1958"/>
    <cellStyle name="Normal 23 37 2" xfId="9292"/>
    <cellStyle name="Normal 23 37 2 2" xfId="20356"/>
    <cellStyle name="Normal 23 37 2 2 2" xfId="46605"/>
    <cellStyle name="Normal 23 37 2 3" xfId="35542"/>
    <cellStyle name="Normal 23 37 3" xfId="12895"/>
    <cellStyle name="Normal 23 37 3 2" xfId="23959"/>
    <cellStyle name="Normal 23 37 3 2 2" xfId="50208"/>
    <cellStyle name="Normal 23 37 3 3" xfId="39145"/>
    <cellStyle name="Normal 23 37 4" xfId="16631"/>
    <cellStyle name="Normal 23 37 4 2" xfId="42881"/>
    <cellStyle name="Normal 23 37 5" xfId="5487"/>
    <cellStyle name="Normal 23 37 5 2" xfId="31818"/>
    <cellStyle name="Normal 23 37 6" xfId="29392"/>
    <cellStyle name="Normal 23 38" xfId="1959"/>
    <cellStyle name="Normal 23 38 2" xfId="20236"/>
    <cellStyle name="Normal 23 38 2 2" xfId="46485"/>
    <cellStyle name="Normal 23 38 3" xfId="9172"/>
    <cellStyle name="Normal 23 38 3 2" xfId="35422"/>
    <cellStyle name="Normal 23 38 4" xfId="29393"/>
    <cellStyle name="Normal 23 39" xfId="1960"/>
    <cellStyle name="Normal 23 39 2" xfId="23839"/>
    <cellStyle name="Normal 23 39 2 2" xfId="50088"/>
    <cellStyle name="Normal 23 39 3" xfId="12775"/>
    <cellStyle name="Normal 23 39 3 2" xfId="39025"/>
    <cellStyle name="Normal 23 39 4" xfId="29394"/>
    <cellStyle name="Normal 23 4" xfId="147"/>
    <cellStyle name="Normal 23 4 10" xfId="1962"/>
    <cellStyle name="Normal 23 4 10 2" xfId="10262"/>
    <cellStyle name="Normal 23 4 10 2 2" xfId="21326"/>
    <cellStyle name="Normal 23 4 10 2 2 2" xfId="47575"/>
    <cellStyle name="Normal 23 4 10 2 3" xfId="36512"/>
    <cellStyle name="Normal 23 4 10 3" xfId="13865"/>
    <cellStyle name="Normal 23 4 10 3 2" xfId="24929"/>
    <cellStyle name="Normal 23 4 10 3 2 2" xfId="51178"/>
    <cellStyle name="Normal 23 4 10 3 3" xfId="40115"/>
    <cellStyle name="Normal 23 4 10 4" xfId="17601"/>
    <cellStyle name="Normal 23 4 10 4 2" xfId="43851"/>
    <cellStyle name="Normal 23 4 10 5" xfId="6466"/>
    <cellStyle name="Normal 23 4 10 5 2" xfId="32788"/>
    <cellStyle name="Normal 23 4 10 6" xfId="29396"/>
    <cellStyle name="Normal 23 4 11" xfId="1963"/>
    <cellStyle name="Normal 23 4 11 2" xfId="10389"/>
    <cellStyle name="Normal 23 4 11 2 2" xfId="21453"/>
    <cellStyle name="Normal 23 4 11 2 2 2" xfId="47702"/>
    <cellStyle name="Normal 23 4 11 2 3" xfId="36639"/>
    <cellStyle name="Normal 23 4 11 3" xfId="13992"/>
    <cellStyle name="Normal 23 4 11 3 2" xfId="25056"/>
    <cellStyle name="Normal 23 4 11 3 2 2" xfId="51305"/>
    <cellStyle name="Normal 23 4 11 3 3" xfId="40242"/>
    <cellStyle name="Normal 23 4 11 4" xfId="17728"/>
    <cellStyle name="Normal 23 4 11 4 2" xfId="43978"/>
    <cellStyle name="Normal 23 4 11 5" xfId="6594"/>
    <cellStyle name="Normal 23 4 11 5 2" xfId="32915"/>
    <cellStyle name="Normal 23 4 11 6" xfId="29397"/>
    <cellStyle name="Normal 23 4 12" xfId="1964"/>
    <cellStyle name="Normal 23 4 12 2" xfId="10504"/>
    <cellStyle name="Normal 23 4 12 2 2" xfId="21568"/>
    <cellStyle name="Normal 23 4 12 2 2 2" xfId="47817"/>
    <cellStyle name="Normal 23 4 12 2 3" xfId="36754"/>
    <cellStyle name="Normal 23 4 12 3" xfId="14107"/>
    <cellStyle name="Normal 23 4 12 3 2" xfId="25171"/>
    <cellStyle name="Normal 23 4 12 3 2 2" xfId="51420"/>
    <cellStyle name="Normal 23 4 12 3 3" xfId="40357"/>
    <cellStyle name="Normal 23 4 12 4" xfId="17843"/>
    <cellStyle name="Normal 23 4 12 4 2" xfId="44093"/>
    <cellStyle name="Normal 23 4 12 5" xfId="6710"/>
    <cellStyle name="Normal 23 4 12 5 2" xfId="33030"/>
    <cellStyle name="Normal 23 4 12 6" xfId="29398"/>
    <cellStyle name="Normal 23 4 13" xfId="1965"/>
    <cellStyle name="Normal 23 4 13 2" xfId="10677"/>
    <cellStyle name="Normal 23 4 13 2 2" xfId="21741"/>
    <cellStyle name="Normal 23 4 13 2 2 2" xfId="47990"/>
    <cellStyle name="Normal 23 4 13 2 3" xfId="36927"/>
    <cellStyle name="Normal 23 4 13 3" xfId="14280"/>
    <cellStyle name="Normal 23 4 13 3 2" xfId="25344"/>
    <cellStyle name="Normal 23 4 13 3 2 2" xfId="51593"/>
    <cellStyle name="Normal 23 4 13 3 3" xfId="40530"/>
    <cellStyle name="Normal 23 4 13 4" xfId="18016"/>
    <cellStyle name="Normal 23 4 13 4 2" xfId="44266"/>
    <cellStyle name="Normal 23 4 13 5" xfId="6884"/>
    <cellStyle name="Normal 23 4 13 5 2" xfId="33203"/>
    <cellStyle name="Normal 23 4 13 6" xfId="29399"/>
    <cellStyle name="Normal 23 4 14" xfId="1966"/>
    <cellStyle name="Normal 23 4 14 2" xfId="10794"/>
    <cellStyle name="Normal 23 4 14 2 2" xfId="21858"/>
    <cellStyle name="Normal 23 4 14 2 2 2" xfId="48107"/>
    <cellStyle name="Normal 23 4 14 2 3" xfId="37044"/>
    <cellStyle name="Normal 23 4 14 3" xfId="14397"/>
    <cellStyle name="Normal 23 4 14 3 2" xfId="25461"/>
    <cellStyle name="Normal 23 4 14 3 2 2" xfId="51710"/>
    <cellStyle name="Normal 23 4 14 3 3" xfId="40647"/>
    <cellStyle name="Normal 23 4 14 4" xfId="18133"/>
    <cellStyle name="Normal 23 4 14 4 2" xfId="44383"/>
    <cellStyle name="Normal 23 4 14 5" xfId="7002"/>
    <cellStyle name="Normal 23 4 14 5 2" xfId="33320"/>
    <cellStyle name="Normal 23 4 14 6" xfId="29400"/>
    <cellStyle name="Normal 23 4 15" xfId="1967"/>
    <cellStyle name="Normal 23 4 15 2" xfId="10910"/>
    <cellStyle name="Normal 23 4 15 2 2" xfId="21974"/>
    <cellStyle name="Normal 23 4 15 2 2 2" xfId="48223"/>
    <cellStyle name="Normal 23 4 15 2 3" xfId="37160"/>
    <cellStyle name="Normal 23 4 15 3" xfId="14513"/>
    <cellStyle name="Normal 23 4 15 3 2" xfId="25577"/>
    <cellStyle name="Normal 23 4 15 3 2 2" xfId="51826"/>
    <cellStyle name="Normal 23 4 15 3 3" xfId="40763"/>
    <cellStyle name="Normal 23 4 15 4" xfId="18249"/>
    <cellStyle name="Normal 23 4 15 4 2" xfId="44499"/>
    <cellStyle name="Normal 23 4 15 5" xfId="7119"/>
    <cellStyle name="Normal 23 4 15 5 2" xfId="33436"/>
    <cellStyle name="Normal 23 4 15 6" xfId="29401"/>
    <cellStyle name="Normal 23 4 16" xfId="1968"/>
    <cellStyle name="Normal 23 4 16 2" xfId="11028"/>
    <cellStyle name="Normal 23 4 16 2 2" xfId="22092"/>
    <cellStyle name="Normal 23 4 16 2 2 2" xfId="48341"/>
    <cellStyle name="Normal 23 4 16 2 3" xfId="37278"/>
    <cellStyle name="Normal 23 4 16 3" xfId="14631"/>
    <cellStyle name="Normal 23 4 16 3 2" xfId="25695"/>
    <cellStyle name="Normal 23 4 16 3 2 2" xfId="51944"/>
    <cellStyle name="Normal 23 4 16 3 3" xfId="40881"/>
    <cellStyle name="Normal 23 4 16 4" xfId="18367"/>
    <cellStyle name="Normal 23 4 16 4 2" xfId="44617"/>
    <cellStyle name="Normal 23 4 16 5" xfId="7238"/>
    <cellStyle name="Normal 23 4 16 5 2" xfId="33554"/>
    <cellStyle name="Normal 23 4 16 6" xfId="29402"/>
    <cellStyle name="Normal 23 4 17" xfId="1969"/>
    <cellStyle name="Normal 23 4 17 2" xfId="11146"/>
    <cellStyle name="Normal 23 4 17 2 2" xfId="22210"/>
    <cellStyle name="Normal 23 4 17 2 2 2" xfId="48459"/>
    <cellStyle name="Normal 23 4 17 2 3" xfId="37396"/>
    <cellStyle name="Normal 23 4 17 3" xfId="14749"/>
    <cellStyle name="Normal 23 4 17 3 2" xfId="25813"/>
    <cellStyle name="Normal 23 4 17 3 2 2" xfId="52062"/>
    <cellStyle name="Normal 23 4 17 3 3" xfId="40999"/>
    <cellStyle name="Normal 23 4 17 4" xfId="18485"/>
    <cellStyle name="Normal 23 4 17 4 2" xfId="44735"/>
    <cellStyle name="Normal 23 4 17 5" xfId="7357"/>
    <cellStyle name="Normal 23 4 17 5 2" xfId="33672"/>
    <cellStyle name="Normal 23 4 17 6" xfId="29403"/>
    <cellStyle name="Normal 23 4 18" xfId="1970"/>
    <cellStyle name="Normal 23 4 18 2" xfId="11262"/>
    <cellStyle name="Normal 23 4 18 2 2" xfId="22326"/>
    <cellStyle name="Normal 23 4 18 2 2 2" xfId="48575"/>
    <cellStyle name="Normal 23 4 18 2 3" xfId="37512"/>
    <cellStyle name="Normal 23 4 18 3" xfId="14865"/>
    <cellStyle name="Normal 23 4 18 3 2" xfId="25929"/>
    <cellStyle name="Normal 23 4 18 3 2 2" xfId="52178"/>
    <cellStyle name="Normal 23 4 18 3 3" xfId="41115"/>
    <cellStyle name="Normal 23 4 18 4" xfId="18601"/>
    <cellStyle name="Normal 23 4 18 4 2" xfId="44851"/>
    <cellStyle name="Normal 23 4 18 5" xfId="7474"/>
    <cellStyle name="Normal 23 4 18 5 2" xfId="33788"/>
    <cellStyle name="Normal 23 4 18 6" xfId="29404"/>
    <cellStyle name="Normal 23 4 19" xfId="1971"/>
    <cellStyle name="Normal 23 4 19 2" xfId="11379"/>
    <cellStyle name="Normal 23 4 19 2 2" xfId="22443"/>
    <cellStyle name="Normal 23 4 19 2 2 2" xfId="48692"/>
    <cellStyle name="Normal 23 4 19 2 3" xfId="37629"/>
    <cellStyle name="Normal 23 4 19 3" xfId="14982"/>
    <cellStyle name="Normal 23 4 19 3 2" xfId="26046"/>
    <cellStyle name="Normal 23 4 19 3 2 2" xfId="52295"/>
    <cellStyle name="Normal 23 4 19 3 3" xfId="41232"/>
    <cellStyle name="Normal 23 4 19 4" xfId="18718"/>
    <cellStyle name="Normal 23 4 19 4 2" xfId="44968"/>
    <cellStyle name="Normal 23 4 19 5" xfId="7592"/>
    <cellStyle name="Normal 23 4 19 5 2" xfId="33905"/>
    <cellStyle name="Normal 23 4 19 6" xfId="29405"/>
    <cellStyle name="Normal 23 4 2" xfId="148"/>
    <cellStyle name="Normal 23 4 2 10" xfId="1973"/>
    <cellStyle name="Normal 23 4 2 10 2" xfId="10458"/>
    <cellStyle name="Normal 23 4 2 10 2 2" xfId="21522"/>
    <cellStyle name="Normal 23 4 2 10 2 2 2" xfId="47771"/>
    <cellStyle name="Normal 23 4 2 10 2 3" xfId="36708"/>
    <cellStyle name="Normal 23 4 2 10 3" xfId="14061"/>
    <cellStyle name="Normal 23 4 2 10 3 2" xfId="25125"/>
    <cellStyle name="Normal 23 4 2 10 3 2 2" xfId="51374"/>
    <cellStyle name="Normal 23 4 2 10 3 3" xfId="40311"/>
    <cellStyle name="Normal 23 4 2 10 4" xfId="17797"/>
    <cellStyle name="Normal 23 4 2 10 4 2" xfId="44047"/>
    <cellStyle name="Normal 23 4 2 10 5" xfId="6663"/>
    <cellStyle name="Normal 23 4 2 10 5 2" xfId="32984"/>
    <cellStyle name="Normal 23 4 2 10 6" xfId="29407"/>
    <cellStyle name="Normal 23 4 2 11" xfId="1974"/>
    <cellStyle name="Normal 23 4 2 11 2" xfId="10573"/>
    <cellStyle name="Normal 23 4 2 11 2 2" xfId="21637"/>
    <cellStyle name="Normal 23 4 2 11 2 2 2" xfId="47886"/>
    <cellStyle name="Normal 23 4 2 11 2 3" xfId="36823"/>
    <cellStyle name="Normal 23 4 2 11 3" xfId="14176"/>
    <cellStyle name="Normal 23 4 2 11 3 2" xfId="25240"/>
    <cellStyle name="Normal 23 4 2 11 3 2 2" xfId="51489"/>
    <cellStyle name="Normal 23 4 2 11 3 3" xfId="40426"/>
    <cellStyle name="Normal 23 4 2 11 4" xfId="17912"/>
    <cellStyle name="Normal 23 4 2 11 4 2" xfId="44162"/>
    <cellStyle name="Normal 23 4 2 11 5" xfId="6779"/>
    <cellStyle name="Normal 23 4 2 11 5 2" xfId="33099"/>
    <cellStyle name="Normal 23 4 2 11 6" xfId="29408"/>
    <cellStyle name="Normal 23 4 2 12" xfId="1975"/>
    <cellStyle name="Normal 23 4 2 12 2" xfId="10746"/>
    <cellStyle name="Normal 23 4 2 12 2 2" xfId="21810"/>
    <cellStyle name="Normal 23 4 2 12 2 2 2" xfId="48059"/>
    <cellStyle name="Normal 23 4 2 12 2 3" xfId="36996"/>
    <cellStyle name="Normal 23 4 2 12 3" xfId="14349"/>
    <cellStyle name="Normal 23 4 2 12 3 2" xfId="25413"/>
    <cellStyle name="Normal 23 4 2 12 3 2 2" xfId="51662"/>
    <cellStyle name="Normal 23 4 2 12 3 3" xfId="40599"/>
    <cellStyle name="Normal 23 4 2 12 4" xfId="18085"/>
    <cellStyle name="Normal 23 4 2 12 4 2" xfId="44335"/>
    <cellStyle name="Normal 23 4 2 12 5" xfId="6953"/>
    <cellStyle name="Normal 23 4 2 12 5 2" xfId="33272"/>
    <cellStyle name="Normal 23 4 2 12 6" xfId="29409"/>
    <cellStyle name="Normal 23 4 2 13" xfId="1976"/>
    <cellStyle name="Normal 23 4 2 13 2" xfId="10863"/>
    <cellStyle name="Normal 23 4 2 13 2 2" xfId="21927"/>
    <cellStyle name="Normal 23 4 2 13 2 2 2" xfId="48176"/>
    <cellStyle name="Normal 23 4 2 13 2 3" xfId="37113"/>
    <cellStyle name="Normal 23 4 2 13 3" xfId="14466"/>
    <cellStyle name="Normal 23 4 2 13 3 2" xfId="25530"/>
    <cellStyle name="Normal 23 4 2 13 3 2 2" xfId="51779"/>
    <cellStyle name="Normal 23 4 2 13 3 3" xfId="40716"/>
    <cellStyle name="Normal 23 4 2 13 4" xfId="18202"/>
    <cellStyle name="Normal 23 4 2 13 4 2" xfId="44452"/>
    <cellStyle name="Normal 23 4 2 13 5" xfId="7071"/>
    <cellStyle name="Normal 23 4 2 13 5 2" xfId="33389"/>
    <cellStyle name="Normal 23 4 2 13 6" xfId="29410"/>
    <cellStyle name="Normal 23 4 2 14" xfId="1977"/>
    <cellStyle name="Normal 23 4 2 14 2" xfId="10979"/>
    <cellStyle name="Normal 23 4 2 14 2 2" xfId="22043"/>
    <cellStyle name="Normal 23 4 2 14 2 2 2" xfId="48292"/>
    <cellStyle name="Normal 23 4 2 14 2 3" xfId="37229"/>
    <cellStyle name="Normal 23 4 2 14 3" xfId="14582"/>
    <cellStyle name="Normal 23 4 2 14 3 2" xfId="25646"/>
    <cellStyle name="Normal 23 4 2 14 3 2 2" xfId="51895"/>
    <cellStyle name="Normal 23 4 2 14 3 3" xfId="40832"/>
    <cellStyle name="Normal 23 4 2 14 4" xfId="18318"/>
    <cellStyle name="Normal 23 4 2 14 4 2" xfId="44568"/>
    <cellStyle name="Normal 23 4 2 14 5" xfId="7188"/>
    <cellStyle name="Normal 23 4 2 14 5 2" xfId="33505"/>
    <cellStyle name="Normal 23 4 2 14 6" xfId="29411"/>
    <cellStyle name="Normal 23 4 2 15" xfId="1978"/>
    <cellStyle name="Normal 23 4 2 15 2" xfId="11097"/>
    <cellStyle name="Normal 23 4 2 15 2 2" xfId="22161"/>
    <cellStyle name="Normal 23 4 2 15 2 2 2" xfId="48410"/>
    <cellStyle name="Normal 23 4 2 15 2 3" xfId="37347"/>
    <cellStyle name="Normal 23 4 2 15 3" xfId="14700"/>
    <cellStyle name="Normal 23 4 2 15 3 2" xfId="25764"/>
    <cellStyle name="Normal 23 4 2 15 3 2 2" xfId="52013"/>
    <cellStyle name="Normal 23 4 2 15 3 3" xfId="40950"/>
    <cellStyle name="Normal 23 4 2 15 4" xfId="18436"/>
    <cellStyle name="Normal 23 4 2 15 4 2" xfId="44686"/>
    <cellStyle name="Normal 23 4 2 15 5" xfId="7307"/>
    <cellStyle name="Normal 23 4 2 15 5 2" xfId="33623"/>
    <cellStyle name="Normal 23 4 2 15 6" xfId="29412"/>
    <cellStyle name="Normal 23 4 2 16" xfId="1979"/>
    <cellStyle name="Normal 23 4 2 16 2" xfId="11215"/>
    <cellStyle name="Normal 23 4 2 16 2 2" xfId="22279"/>
    <cellStyle name="Normal 23 4 2 16 2 2 2" xfId="48528"/>
    <cellStyle name="Normal 23 4 2 16 2 3" xfId="37465"/>
    <cellStyle name="Normal 23 4 2 16 3" xfId="14818"/>
    <cellStyle name="Normal 23 4 2 16 3 2" xfId="25882"/>
    <cellStyle name="Normal 23 4 2 16 3 2 2" xfId="52131"/>
    <cellStyle name="Normal 23 4 2 16 3 3" xfId="41068"/>
    <cellStyle name="Normal 23 4 2 16 4" xfId="18554"/>
    <cellStyle name="Normal 23 4 2 16 4 2" xfId="44804"/>
    <cellStyle name="Normal 23 4 2 16 5" xfId="7426"/>
    <cellStyle name="Normal 23 4 2 16 5 2" xfId="33741"/>
    <cellStyle name="Normal 23 4 2 16 6" xfId="29413"/>
    <cellStyle name="Normal 23 4 2 17" xfId="1980"/>
    <cellStyle name="Normal 23 4 2 17 2" xfId="11331"/>
    <cellStyle name="Normal 23 4 2 17 2 2" xfId="22395"/>
    <cellStyle name="Normal 23 4 2 17 2 2 2" xfId="48644"/>
    <cellStyle name="Normal 23 4 2 17 2 3" xfId="37581"/>
    <cellStyle name="Normal 23 4 2 17 3" xfId="14934"/>
    <cellStyle name="Normal 23 4 2 17 3 2" xfId="25998"/>
    <cellStyle name="Normal 23 4 2 17 3 2 2" xfId="52247"/>
    <cellStyle name="Normal 23 4 2 17 3 3" xfId="41184"/>
    <cellStyle name="Normal 23 4 2 17 4" xfId="18670"/>
    <cellStyle name="Normal 23 4 2 17 4 2" xfId="44920"/>
    <cellStyle name="Normal 23 4 2 17 5" xfId="7543"/>
    <cellStyle name="Normal 23 4 2 17 5 2" xfId="33857"/>
    <cellStyle name="Normal 23 4 2 17 6" xfId="29414"/>
    <cellStyle name="Normal 23 4 2 18" xfId="1981"/>
    <cellStyle name="Normal 23 4 2 18 2" xfId="11448"/>
    <cellStyle name="Normal 23 4 2 18 2 2" xfId="22512"/>
    <cellStyle name="Normal 23 4 2 18 2 2 2" xfId="48761"/>
    <cellStyle name="Normal 23 4 2 18 2 3" xfId="37698"/>
    <cellStyle name="Normal 23 4 2 18 3" xfId="15051"/>
    <cellStyle name="Normal 23 4 2 18 3 2" xfId="26115"/>
    <cellStyle name="Normal 23 4 2 18 3 2 2" xfId="52364"/>
    <cellStyle name="Normal 23 4 2 18 3 3" xfId="41301"/>
    <cellStyle name="Normal 23 4 2 18 4" xfId="18787"/>
    <cellStyle name="Normal 23 4 2 18 4 2" xfId="45037"/>
    <cellStyle name="Normal 23 4 2 18 5" xfId="7661"/>
    <cellStyle name="Normal 23 4 2 18 5 2" xfId="33974"/>
    <cellStyle name="Normal 23 4 2 18 6" xfId="29415"/>
    <cellStyle name="Normal 23 4 2 19" xfId="1982"/>
    <cellStyle name="Normal 23 4 2 19 2" xfId="11567"/>
    <cellStyle name="Normal 23 4 2 19 2 2" xfId="22631"/>
    <cellStyle name="Normal 23 4 2 19 2 2 2" xfId="48880"/>
    <cellStyle name="Normal 23 4 2 19 2 3" xfId="37817"/>
    <cellStyle name="Normal 23 4 2 19 3" xfId="15170"/>
    <cellStyle name="Normal 23 4 2 19 3 2" xfId="26234"/>
    <cellStyle name="Normal 23 4 2 19 3 2 2" xfId="52483"/>
    <cellStyle name="Normal 23 4 2 19 3 3" xfId="41420"/>
    <cellStyle name="Normal 23 4 2 19 4" xfId="18906"/>
    <cellStyle name="Normal 23 4 2 19 4 2" xfId="45156"/>
    <cellStyle name="Normal 23 4 2 19 5" xfId="7781"/>
    <cellStyle name="Normal 23 4 2 19 5 2" xfId="34093"/>
    <cellStyle name="Normal 23 4 2 19 6" xfId="29416"/>
    <cellStyle name="Normal 23 4 2 2" xfId="149"/>
    <cellStyle name="Normal 23 4 2 2 2" xfId="1984"/>
    <cellStyle name="Normal 23 4 2 2 2 2" xfId="16414"/>
    <cellStyle name="Normal 23 4 2 2 2 2 2" xfId="27478"/>
    <cellStyle name="Normal 23 4 2 2 2 2 2 2" xfId="53727"/>
    <cellStyle name="Normal 23 4 2 2 2 2 3" xfId="42664"/>
    <cellStyle name="Normal 23 4 2 2 2 3" xfId="20150"/>
    <cellStyle name="Normal 23 4 2 2 2 3 2" xfId="46400"/>
    <cellStyle name="Normal 23 4 2 2 2 4" xfId="9078"/>
    <cellStyle name="Normal 23 4 2 2 2 4 2" xfId="35337"/>
    <cellStyle name="Normal 23 4 2 2 2 5" xfId="29418"/>
    <cellStyle name="Normal 23 4 2 2 3" xfId="1983"/>
    <cellStyle name="Normal 23 4 2 2 3 2" xfId="20546"/>
    <cellStyle name="Normal 23 4 2 2 3 2 2" xfId="46795"/>
    <cellStyle name="Normal 23 4 2 2 3 3" xfId="9482"/>
    <cellStyle name="Normal 23 4 2 2 3 3 2" xfId="35732"/>
    <cellStyle name="Normal 23 4 2 2 3 4" xfId="29417"/>
    <cellStyle name="Normal 23 4 2 2 4" xfId="13085"/>
    <cellStyle name="Normal 23 4 2 2 4 2" xfId="24149"/>
    <cellStyle name="Normal 23 4 2 2 4 2 2" xfId="50398"/>
    <cellStyle name="Normal 23 4 2 2 4 3" xfId="39335"/>
    <cellStyle name="Normal 23 4 2 2 5" xfId="16821"/>
    <cellStyle name="Normal 23 4 2 2 5 2" xfId="43071"/>
    <cellStyle name="Normal 23 4 2 2 6" xfId="5679"/>
    <cellStyle name="Normal 23 4 2 2 6 2" xfId="32008"/>
    <cellStyle name="Normal 23 4 2 2 7" xfId="27643"/>
    <cellStyle name="Normal 23 4 2 20" xfId="1985"/>
    <cellStyle name="Normal 23 4 2 20 2" xfId="11681"/>
    <cellStyle name="Normal 23 4 2 20 2 2" xfId="22745"/>
    <cellStyle name="Normal 23 4 2 20 2 2 2" xfId="48994"/>
    <cellStyle name="Normal 23 4 2 20 2 3" xfId="37931"/>
    <cellStyle name="Normal 23 4 2 20 3" xfId="15284"/>
    <cellStyle name="Normal 23 4 2 20 3 2" xfId="26348"/>
    <cellStyle name="Normal 23 4 2 20 3 2 2" xfId="52597"/>
    <cellStyle name="Normal 23 4 2 20 3 3" xfId="41534"/>
    <cellStyle name="Normal 23 4 2 20 4" xfId="19020"/>
    <cellStyle name="Normal 23 4 2 20 4 2" xfId="45270"/>
    <cellStyle name="Normal 23 4 2 20 5" xfId="7896"/>
    <cellStyle name="Normal 23 4 2 20 5 2" xfId="34207"/>
    <cellStyle name="Normal 23 4 2 20 6" xfId="29419"/>
    <cellStyle name="Normal 23 4 2 21" xfId="1986"/>
    <cellStyle name="Normal 23 4 2 21 2" xfId="11795"/>
    <cellStyle name="Normal 23 4 2 21 2 2" xfId="22859"/>
    <cellStyle name="Normal 23 4 2 21 2 2 2" xfId="49108"/>
    <cellStyle name="Normal 23 4 2 21 2 3" xfId="38045"/>
    <cellStyle name="Normal 23 4 2 21 3" xfId="15398"/>
    <cellStyle name="Normal 23 4 2 21 3 2" xfId="26462"/>
    <cellStyle name="Normal 23 4 2 21 3 2 2" xfId="52711"/>
    <cellStyle name="Normal 23 4 2 21 3 3" xfId="41648"/>
    <cellStyle name="Normal 23 4 2 21 4" xfId="19134"/>
    <cellStyle name="Normal 23 4 2 21 4 2" xfId="45384"/>
    <cellStyle name="Normal 23 4 2 21 5" xfId="8011"/>
    <cellStyle name="Normal 23 4 2 21 5 2" xfId="34321"/>
    <cellStyle name="Normal 23 4 2 21 6" xfId="29420"/>
    <cellStyle name="Normal 23 4 2 22" xfId="1987"/>
    <cellStyle name="Normal 23 4 2 22 2" xfId="11909"/>
    <cellStyle name="Normal 23 4 2 22 2 2" xfId="22973"/>
    <cellStyle name="Normal 23 4 2 22 2 2 2" xfId="49222"/>
    <cellStyle name="Normal 23 4 2 22 2 3" xfId="38159"/>
    <cellStyle name="Normal 23 4 2 22 3" xfId="15512"/>
    <cellStyle name="Normal 23 4 2 22 3 2" xfId="26576"/>
    <cellStyle name="Normal 23 4 2 22 3 2 2" xfId="52825"/>
    <cellStyle name="Normal 23 4 2 22 3 3" xfId="41762"/>
    <cellStyle name="Normal 23 4 2 22 4" xfId="19248"/>
    <cellStyle name="Normal 23 4 2 22 4 2" xfId="45498"/>
    <cellStyle name="Normal 23 4 2 22 5" xfId="8126"/>
    <cellStyle name="Normal 23 4 2 22 5 2" xfId="34435"/>
    <cellStyle name="Normal 23 4 2 22 6" xfId="29421"/>
    <cellStyle name="Normal 23 4 2 23" xfId="1988"/>
    <cellStyle name="Normal 23 4 2 23 2" xfId="12023"/>
    <cellStyle name="Normal 23 4 2 23 2 2" xfId="23087"/>
    <cellStyle name="Normal 23 4 2 23 2 2 2" xfId="49336"/>
    <cellStyle name="Normal 23 4 2 23 2 3" xfId="38273"/>
    <cellStyle name="Normal 23 4 2 23 3" xfId="15626"/>
    <cellStyle name="Normal 23 4 2 23 3 2" xfId="26690"/>
    <cellStyle name="Normal 23 4 2 23 3 2 2" xfId="52939"/>
    <cellStyle name="Normal 23 4 2 23 3 3" xfId="41876"/>
    <cellStyle name="Normal 23 4 2 23 4" xfId="19362"/>
    <cellStyle name="Normal 23 4 2 23 4 2" xfId="45612"/>
    <cellStyle name="Normal 23 4 2 23 5" xfId="8241"/>
    <cellStyle name="Normal 23 4 2 23 5 2" xfId="34549"/>
    <cellStyle name="Normal 23 4 2 23 6" xfId="29422"/>
    <cellStyle name="Normal 23 4 2 24" xfId="1989"/>
    <cellStyle name="Normal 23 4 2 24 2" xfId="12137"/>
    <cellStyle name="Normal 23 4 2 24 2 2" xfId="23201"/>
    <cellStyle name="Normal 23 4 2 24 2 2 2" xfId="49450"/>
    <cellStyle name="Normal 23 4 2 24 2 3" xfId="38387"/>
    <cellStyle name="Normal 23 4 2 24 3" xfId="15740"/>
    <cellStyle name="Normal 23 4 2 24 3 2" xfId="26804"/>
    <cellStyle name="Normal 23 4 2 24 3 2 2" xfId="53053"/>
    <cellStyle name="Normal 23 4 2 24 3 3" xfId="41990"/>
    <cellStyle name="Normal 23 4 2 24 4" xfId="19476"/>
    <cellStyle name="Normal 23 4 2 24 4 2" xfId="45726"/>
    <cellStyle name="Normal 23 4 2 24 5" xfId="8356"/>
    <cellStyle name="Normal 23 4 2 24 5 2" xfId="34663"/>
    <cellStyle name="Normal 23 4 2 24 6" xfId="29423"/>
    <cellStyle name="Normal 23 4 2 25" xfId="1990"/>
    <cellStyle name="Normal 23 4 2 25 2" xfId="12254"/>
    <cellStyle name="Normal 23 4 2 25 2 2" xfId="23318"/>
    <cellStyle name="Normal 23 4 2 25 2 2 2" xfId="49567"/>
    <cellStyle name="Normal 23 4 2 25 2 3" xfId="38504"/>
    <cellStyle name="Normal 23 4 2 25 3" xfId="15857"/>
    <cellStyle name="Normal 23 4 2 25 3 2" xfId="26921"/>
    <cellStyle name="Normal 23 4 2 25 3 2 2" xfId="53170"/>
    <cellStyle name="Normal 23 4 2 25 3 3" xfId="42107"/>
    <cellStyle name="Normal 23 4 2 25 4" xfId="19593"/>
    <cellStyle name="Normal 23 4 2 25 4 2" xfId="45843"/>
    <cellStyle name="Normal 23 4 2 25 5" xfId="8474"/>
    <cellStyle name="Normal 23 4 2 25 5 2" xfId="34780"/>
    <cellStyle name="Normal 23 4 2 25 6" xfId="29424"/>
    <cellStyle name="Normal 23 4 2 26" xfId="1991"/>
    <cellStyle name="Normal 23 4 2 26 2" xfId="12373"/>
    <cellStyle name="Normal 23 4 2 26 2 2" xfId="23437"/>
    <cellStyle name="Normal 23 4 2 26 2 2 2" xfId="49686"/>
    <cellStyle name="Normal 23 4 2 26 2 3" xfId="38623"/>
    <cellStyle name="Normal 23 4 2 26 3" xfId="15976"/>
    <cellStyle name="Normal 23 4 2 26 3 2" xfId="27040"/>
    <cellStyle name="Normal 23 4 2 26 3 2 2" xfId="53289"/>
    <cellStyle name="Normal 23 4 2 26 3 3" xfId="42226"/>
    <cellStyle name="Normal 23 4 2 26 4" xfId="19712"/>
    <cellStyle name="Normal 23 4 2 26 4 2" xfId="45962"/>
    <cellStyle name="Normal 23 4 2 26 5" xfId="8594"/>
    <cellStyle name="Normal 23 4 2 26 5 2" xfId="34899"/>
    <cellStyle name="Normal 23 4 2 26 6" xfId="29425"/>
    <cellStyle name="Normal 23 4 2 27" xfId="1992"/>
    <cellStyle name="Normal 23 4 2 27 2" xfId="12504"/>
    <cellStyle name="Normal 23 4 2 27 2 2" xfId="23568"/>
    <cellStyle name="Normal 23 4 2 27 2 2 2" xfId="49817"/>
    <cellStyle name="Normal 23 4 2 27 2 3" xfId="38754"/>
    <cellStyle name="Normal 23 4 2 27 3" xfId="16107"/>
    <cellStyle name="Normal 23 4 2 27 3 2" xfId="27171"/>
    <cellStyle name="Normal 23 4 2 27 3 2 2" xfId="53420"/>
    <cellStyle name="Normal 23 4 2 27 3 3" xfId="42357"/>
    <cellStyle name="Normal 23 4 2 27 4" xfId="19843"/>
    <cellStyle name="Normal 23 4 2 27 4 2" xfId="46093"/>
    <cellStyle name="Normal 23 4 2 27 5" xfId="8726"/>
    <cellStyle name="Normal 23 4 2 27 5 2" xfId="35030"/>
    <cellStyle name="Normal 23 4 2 27 6" xfId="29426"/>
    <cellStyle name="Normal 23 4 2 28" xfId="1993"/>
    <cellStyle name="Normal 23 4 2 28 2" xfId="12619"/>
    <cellStyle name="Normal 23 4 2 28 2 2" xfId="23683"/>
    <cellStyle name="Normal 23 4 2 28 2 2 2" xfId="49932"/>
    <cellStyle name="Normal 23 4 2 28 2 3" xfId="38869"/>
    <cellStyle name="Normal 23 4 2 28 3" xfId="16222"/>
    <cellStyle name="Normal 23 4 2 28 3 2" xfId="27286"/>
    <cellStyle name="Normal 23 4 2 28 3 2 2" xfId="53535"/>
    <cellStyle name="Normal 23 4 2 28 3 3" xfId="42472"/>
    <cellStyle name="Normal 23 4 2 28 4" xfId="19958"/>
    <cellStyle name="Normal 23 4 2 28 4 2" xfId="46208"/>
    <cellStyle name="Normal 23 4 2 28 5" xfId="8842"/>
    <cellStyle name="Normal 23 4 2 28 5 2" xfId="35145"/>
    <cellStyle name="Normal 23 4 2 28 6" xfId="29427"/>
    <cellStyle name="Normal 23 4 2 29" xfId="1994"/>
    <cellStyle name="Normal 23 4 2 29 2" xfId="12733"/>
    <cellStyle name="Normal 23 4 2 29 2 2" xfId="23797"/>
    <cellStyle name="Normal 23 4 2 29 2 2 2" xfId="50046"/>
    <cellStyle name="Normal 23 4 2 29 2 3" xfId="38983"/>
    <cellStyle name="Normal 23 4 2 29 3" xfId="16336"/>
    <cellStyle name="Normal 23 4 2 29 3 2" xfId="27400"/>
    <cellStyle name="Normal 23 4 2 29 3 2 2" xfId="53649"/>
    <cellStyle name="Normal 23 4 2 29 3 3" xfId="42586"/>
    <cellStyle name="Normal 23 4 2 29 4" xfId="20072"/>
    <cellStyle name="Normal 23 4 2 29 4 2" xfId="46322"/>
    <cellStyle name="Normal 23 4 2 29 5" xfId="8957"/>
    <cellStyle name="Normal 23 4 2 29 5 2" xfId="35259"/>
    <cellStyle name="Normal 23 4 2 29 6" xfId="29428"/>
    <cellStyle name="Normal 23 4 2 3" xfId="1995"/>
    <cellStyle name="Normal 23 4 2 3 2" xfId="9643"/>
    <cellStyle name="Normal 23 4 2 3 2 2" xfId="20707"/>
    <cellStyle name="Normal 23 4 2 3 2 2 2" xfId="46956"/>
    <cellStyle name="Normal 23 4 2 3 2 3" xfId="35893"/>
    <cellStyle name="Normal 23 4 2 3 3" xfId="13246"/>
    <cellStyle name="Normal 23 4 2 3 3 2" xfId="24310"/>
    <cellStyle name="Normal 23 4 2 3 3 2 2" xfId="50559"/>
    <cellStyle name="Normal 23 4 2 3 3 3" xfId="39496"/>
    <cellStyle name="Normal 23 4 2 3 4" xfId="16982"/>
    <cellStyle name="Normal 23 4 2 3 4 2" xfId="43232"/>
    <cellStyle name="Normal 23 4 2 3 5" xfId="5841"/>
    <cellStyle name="Normal 23 4 2 3 5 2" xfId="32169"/>
    <cellStyle name="Normal 23 4 2 3 6" xfId="29429"/>
    <cellStyle name="Normal 23 4 2 30" xfId="1996"/>
    <cellStyle name="Normal 23 4 2 30 2" xfId="9371"/>
    <cellStyle name="Normal 23 4 2 30 2 2" xfId="20435"/>
    <cellStyle name="Normal 23 4 2 30 2 2 2" xfId="46684"/>
    <cellStyle name="Normal 23 4 2 30 2 3" xfId="35621"/>
    <cellStyle name="Normal 23 4 2 30 3" xfId="12974"/>
    <cellStyle name="Normal 23 4 2 30 3 2" xfId="24038"/>
    <cellStyle name="Normal 23 4 2 30 3 2 2" xfId="50287"/>
    <cellStyle name="Normal 23 4 2 30 3 3" xfId="39224"/>
    <cellStyle name="Normal 23 4 2 30 4" xfId="16710"/>
    <cellStyle name="Normal 23 4 2 30 4 2" xfId="42960"/>
    <cellStyle name="Normal 23 4 2 30 5" xfId="5566"/>
    <cellStyle name="Normal 23 4 2 30 5 2" xfId="31897"/>
    <cellStyle name="Normal 23 4 2 30 6" xfId="29430"/>
    <cellStyle name="Normal 23 4 2 31" xfId="1997"/>
    <cellStyle name="Normal 23 4 2 31 2" xfId="20315"/>
    <cellStyle name="Normal 23 4 2 31 2 2" xfId="46564"/>
    <cellStyle name="Normal 23 4 2 31 3" xfId="9251"/>
    <cellStyle name="Normal 23 4 2 31 3 2" xfId="35501"/>
    <cellStyle name="Normal 23 4 2 31 4" xfId="29431"/>
    <cellStyle name="Normal 23 4 2 32" xfId="1998"/>
    <cellStyle name="Normal 23 4 2 32 2" xfId="23918"/>
    <cellStyle name="Normal 23 4 2 32 2 2" xfId="50167"/>
    <cellStyle name="Normal 23 4 2 32 3" xfId="12854"/>
    <cellStyle name="Normal 23 4 2 32 3 2" xfId="39104"/>
    <cellStyle name="Normal 23 4 2 32 4" xfId="29432"/>
    <cellStyle name="Normal 23 4 2 33" xfId="1999"/>
    <cellStyle name="Normal 23 4 2 33 2" xfId="16590"/>
    <cellStyle name="Normal 23 4 2 33 2 2" xfId="42840"/>
    <cellStyle name="Normal 23 4 2 33 3" xfId="29433"/>
    <cellStyle name="Normal 23 4 2 34" xfId="2000"/>
    <cellStyle name="Normal 23 4 2 34 2" xfId="29434"/>
    <cellStyle name="Normal 23 4 2 35" xfId="2001"/>
    <cellStyle name="Normal 23 4 2 35 2" xfId="29435"/>
    <cellStyle name="Normal 23 4 2 36" xfId="2002"/>
    <cellStyle name="Normal 23 4 2 36 2" xfId="29436"/>
    <cellStyle name="Normal 23 4 2 37" xfId="2003"/>
    <cellStyle name="Normal 23 4 2 37 2" xfId="29437"/>
    <cellStyle name="Normal 23 4 2 38" xfId="2004"/>
    <cellStyle name="Normal 23 4 2 38 2" xfId="29438"/>
    <cellStyle name="Normal 23 4 2 39" xfId="2005"/>
    <cellStyle name="Normal 23 4 2 39 2" xfId="29439"/>
    <cellStyle name="Normal 23 4 2 4" xfId="2006"/>
    <cellStyle name="Normal 23 4 2 4 2" xfId="9759"/>
    <cellStyle name="Normal 23 4 2 4 2 2" xfId="20823"/>
    <cellStyle name="Normal 23 4 2 4 2 2 2" xfId="47072"/>
    <cellStyle name="Normal 23 4 2 4 2 3" xfId="36009"/>
    <cellStyle name="Normal 23 4 2 4 3" xfId="13362"/>
    <cellStyle name="Normal 23 4 2 4 3 2" xfId="24426"/>
    <cellStyle name="Normal 23 4 2 4 3 2 2" xfId="50675"/>
    <cellStyle name="Normal 23 4 2 4 3 3" xfId="39612"/>
    <cellStyle name="Normal 23 4 2 4 4" xfId="17098"/>
    <cellStyle name="Normal 23 4 2 4 4 2" xfId="43348"/>
    <cellStyle name="Normal 23 4 2 4 5" xfId="5958"/>
    <cellStyle name="Normal 23 4 2 4 5 2" xfId="32285"/>
    <cellStyle name="Normal 23 4 2 4 6" xfId="29440"/>
    <cellStyle name="Normal 23 4 2 40" xfId="2007"/>
    <cellStyle name="Normal 23 4 2 40 2" xfId="29441"/>
    <cellStyle name="Normal 23 4 2 41" xfId="1972"/>
    <cellStyle name="Normal 23 4 2 41 2" xfId="29406"/>
    <cellStyle name="Normal 23 4 2 42" xfId="5445"/>
    <cellStyle name="Normal 23 4 2 42 2" xfId="31777"/>
    <cellStyle name="Normal 23 4 2 43" xfId="27642"/>
    <cellStyle name="Normal 23 4 2 5" xfId="2008"/>
    <cellStyle name="Normal 23 4 2 5 2" xfId="9874"/>
    <cellStyle name="Normal 23 4 2 5 2 2" xfId="20938"/>
    <cellStyle name="Normal 23 4 2 5 2 2 2" xfId="47187"/>
    <cellStyle name="Normal 23 4 2 5 2 3" xfId="36124"/>
    <cellStyle name="Normal 23 4 2 5 3" xfId="13477"/>
    <cellStyle name="Normal 23 4 2 5 3 2" xfId="24541"/>
    <cellStyle name="Normal 23 4 2 5 3 2 2" xfId="50790"/>
    <cellStyle name="Normal 23 4 2 5 3 3" xfId="39727"/>
    <cellStyle name="Normal 23 4 2 5 4" xfId="17213"/>
    <cellStyle name="Normal 23 4 2 5 4 2" xfId="43463"/>
    <cellStyle name="Normal 23 4 2 5 5" xfId="6074"/>
    <cellStyle name="Normal 23 4 2 5 5 2" xfId="32400"/>
    <cellStyle name="Normal 23 4 2 5 6" xfId="29442"/>
    <cellStyle name="Normal 23 4 2 6" xfId="2009"/>
    <cellStyle name="Normal 23 4 2 6 2" xfId="9989"/>
    <cellStyle name="Normal 23 4 2 6 2 2" xfId="21053"/>
    <cellStyle name="Normal 23 4 2 6 2 2 2" xfId="47302"/>
    <cellStyle name="Normal 23 4 2 6 2 3" xfId="36239"/>
    <cellStyle name="Normal 23 4 2 6 3" xfId="13592"/>
    <cellStyle name="Normal 23 4 2 6 3 2" xfId="24656"/>
    <cellStyle name="Normal 23 4 2 6 3 2 2" xfId="50905"/>
    <cellStyle name="Normal 23 4 2 6 3 3" xfId="39842"/>
    <cellStyle name="Normal 23 4 2 6 4" xfId="17328"/>
    <cellStyle name="Normal 23 4 2 6 4 2" xfId="43578"/>
    <cellStyle name="Normal 23 4 2 6 5" xfId="6190"/>
    <cellStyle name="Normal 23 4 2 6 5 2" xfId="32515"/>
    <cellStyle name="Normal 23 4 2 6 6" xfId="29443"/>
    <cellStyle name="Normal 23 4 2 7" xfId="2010"/>
    <cellStyle name="Normal 23 4 2 7 2" xfId="10103"/>
    <cellStyle name="Normal 23 4 2 7 2 2" xfId="21167"/>
    <cellStyle name="Normal 23 4 2 7 2 2 2" xfId="47416"/>
    <cellStyle name="Normal 23 4 2 7 2 3" xfId="36353"/>
    <cellStyle name="Normal 23 4 2 7 3" xfId="13706"/>
    <cellStyle name="Normal 23 4 2 7 3 2" xfId="24770"/>
    <cellStyle name="Normal 23 4 2 7 3 2 2" xfId="51019"/>
    <cellStyle name="Normal 23 4 2 7 3 3" xfId="39956"/>
    <cellStyle name="Normal 23 4 2 7 4" xfId="17442"/>
    <cellStyle name="Normal 23 4 2 7 4 2" xfId="43692"/>
    <cellStyle name="Normal 23 4 2 7 5" xfId="6305"/>
    <cellStyle name="Normal 23 4 2 7 5 2" xfId="32629"/>
    <cellStyle name="Normal 23 4 2 7 6" xfId="29444"/>
    <cellStyle name="Normal 23 4 2 8" xfId="2011"/>
    <cellStyle name="Normal 23 4 2 8 2" xfId="10217"/>
    <cellStyle name="Normal 23 4 2 8 2 2" xfId="21281"/>
    <cellStyle name="Normal 23 4 2 8 2 2 2" xfId="47530"/>
    <cellStyle name="Normal 23 4 2 8 2 3" xfId="36467"/>
    <cellStyle name="Normal 23 4 2 8 3" xfId="13820"/>
    <cellStyle name="Normal 23 4 2 8 3 2" xfId="24884"/>
    <cellStyle name="Normal 23 4 2 8 3 2 2" xfId="51133"/>
    <cellStyle name="Normal 23 4 2 8 3 3" xfId="40070"/>
    <cellStyle name="Normal 23 4 2 8 4" xfId="17556"/>
    <cellStyle name="Normal 23 4 2 8 4 2" xfId="43806"/>
    <cellStyle name="Normal 23 4 2 8 5" xfId="6420"/>
    <cellStyle name="Normal 23 4 2 8 5 2" xfId="32743"/>
    <cellStyle name="Normal 23 4 2 8 6" xfId="29445"/>
    <cellStyle name="Normal 23 4 2 9" xfId="2012"/>
    <cellStyle name="Normal 23 4 2 9 2" xfId="10331"/>
    <cellStyle name="Normal 23 4 2 9 2 2" xfId="21395"/>
    <cellStyle name="Normal 23 4 2 9 2 2 2" xfId="47644"/>
    <cellStyle name="Normal 23 4 2 9 2 3" xfId="36581"/>
    <cellStyle name="Normal 23 4 2 9 3" xfId="13934"/>
    <cellStyle name="Normal 23 4 2 9 3 2" xfId="24998"/>
    <cellStyle name="Normal 23 4 2 9 3 2 2" xfId="51247"/>
    <cellStyle name="Normal 23 4 2 9 3 3" xfId="40184"/>
    <cellStyle name="Normal 23 4 2 9 4" xfId="17670"/>
    <cellStyle name="Normal 23 4 2 9 4 2" xfId="43920"/>
    <cellStyle name="Normal 23 4 2 9 5" xfId="6535"/>
    <cellStyle name="Normal 23 4 2 9 5 2" xfId="32857"/>
    <cellStyle name="Normal 23 4 2 9 6" xfId="29446"/>
    <cellStyle name="Normal 23 4 20" xfId="2013"/>
    <cellStyle name="Normal 23 4 20 2" xfId="11498"/>
    <cellStyle name="Normal 23 4 20 2 2" xfId="22562"/>
    <cellStyle name="Normal 23 4 20 2 2 2" xfId="48811"/>
    <cellStyle name="Normal 23 4 20 2 3" xfId="37748"/>
    <cellStyle name="Normal 23 4 20 3" xfId="15101"/>
    <cellStyle name="Normal 23 4 20 3 2" xfId="26165"/>
    <cellStyle name="Normal 23 4 20 3 2 2" xfId="52414"/>
    <cellStyle name="Normal 23 4 20 3 3" xfId="41351"/>
    <cellStyle name="Normal 23 4 20 4" xfId="18837"/>
    <cellStyle name="Normal 23 4 20 4 2" xfId="45087"/>
    <cellStyle name="Normal 23 4 20 5" xfId="7712"/>
    <cellStyle name="Normal 23 4 20 5 2" xfId="34024"/>
    <cellStyle name="Normal 23 4 20 6" xfId="29447"/>
    <cellStyle name="Normal 23 4 21" xfId="2014"/>
    <cellStyle name="Normal 23 4 21 2" xfId="11612"/>
    <cellStyle name="Normal 23 4 21 2 2" xfId="22676"/>
    <cellStyle name="Normal 23 4 21 2 2 2" xfId="48925"/>
    <cellStyle name="Normal 23 4 21 2 3" xfId="37862"/>
    <cellStyle name="Normal 23 4 21 3" xfId="15215"/>
    <cellStyle name="Normal 23 4 21 3 2" xfId="26279"/>
    <cellStyle name="Normal 23 4 21 3 2 2" xfId="52528"/>
    <cellStyle name="Normal 23 4 21 3 3" xfId="41465"/>
    <cellStyle name="Normal 23 4 21 4" xfId="18951"/>
    <cellStyle name="Normal 23 4 21 4 2" xfId="45201"/>
    <cellStyle name="Normal 23 4 21 5" xfId="7827"/>
    <cellStyle name="Normal 23 4 21 5 2" xfId="34138"/>
    <cellStyle name="Normal 23 4 21 6" xfId="29448"/>
    <cellStyle name="Normal 23 4 22" xfId="2015"/>
    <cellStyle name="Normal 23 4 22 2" xfId="11726"/>
    <cellStyle name="Normal 23 4 22 2 2" xfId="22790"/>
    <cellStyle name="Normal 23 4 22 2 2 2" xfId="49039"/>
    <cellStyle name="Normal 23 4 22 2 3" xfId="37976"/>
    <cellStyle name="Normal 23 4 22 3" xfId="15329"/>
    <cellStyle name="Normal 23 4 22 3 2" xfId="26393"/>
    <cellStyle name="Normal 23 4 22 3 2 2" xfId="52642"/>
    <cellStyle name="Normal 23 4 22 3 3" xfId="41579"/>
    <cellStyle name="Normal 23 4 22 4" xfId="19065"/>
    <cellStyle name="Normal 23 4 22 4 2" xfId="45315"/>
    <cellStyle name="Normal 23 4 22 5" xfId="7942"/>
    <cellStyle name="Normal 23 4 22 5 2" xfId="34252"/>
    <cellStyle name="Normal 23 4 22 6" xfId="29449"/>
    <cellStyle name="Normal 23 4 23" xfId="2016"/>
    <cellStyle name="Normal 23 4 23 2" xfId="11840"/>
    <cellStyle name="Normal 23 4 23 2 2" xfId="22904"/>
    <cellStyle name="Normal 23 4 23 2 2 2" xfId="49153"/>
    <cellStyle name="Normal 23 4 23 2 3" xfId="38090"/>
    <cellStyle name="Normal 23 4 23 3" xfId="15443"/>
    <cellStyle name="Normal 23 4 23 3 2" xfId="26507"/>
    <cellStyle name="Normal 23 4 23 3 2 2" xfId="52756"/>
    <cellStyle name="Normal 23 4 23 3 3" xfId="41693"/>
    <cellStyle name="Normal 23 4 23 4" xfId="19179"/>
    <cellStyle name="Normal 23 4 23 4 2" xfId="45429"/>
    <cellStyle name="Normal 23 4 23 5" xfId="8057"/>
    <cellStyle name="Normal 23 4 23 5 2" xfId="34366"/>
    <cellStyle name="Normal 23 4 23 6" xfId="29450"/>
    <cellStyle name="Normal 23 4 24" xfId="2017"/>
    <cellStyle name="Normal 23 4 24 2" xfId="11954"/>
    <cellStyle name="Normal 23 4 24 2 2" xfId="23018"/>
    <cellStyle name="Normal 23 4 24 2 2 2" xfId="49267"/>
    <cellStyle name="Normal 23 4 24 2 3" xfId="38204"/>
    <cellStyle name="Normal 23 4 24 3" xfId="15557"/>
    <cellStyle name="Normal 23 4 24 3 2" xfId="26621"/>
    <cellStyle name="Normal 23 4 24 3 2 2" xfId="52870"/>
    <cellStyle name="Normal 23 4 24 3 3" xfId="41807"/>
    <cellStyle name="Normal 23 4 24 4" xfId="19293"/>
    <cellStyle name="Normal 23 4 24 4 2" xfId="45543"/>
    <cellStyle name="Normal 23 4 24 5" xfId="8172"/>
    <cellStyle name="Normal 23 4 24 5 2" xfId="34480"/>
    <cellStyle name="Normal 23 4 24 6" xfId="29451"/>
    <cellStyle name="Normal 23 4 25" xfId="2018"/>
    <cellStyle name="Normal 23 4 25 2" xfId="12068"/>
    <cellStyle name="Normal 23 4 25 2 2" xfId="23132"/>
    <cellStyle name="Normal 23 4 25 2 2 2" xfId="49381"/>
    <cellStyle name="Normal 23 4 25 2 3" xfId="38318"/>
    <cellStyle name="Normal 23 4 25 3" xfId="15671"/>
    <cellStyle name="Normal 23 4 25 3 2" xfId="26735"/>
    <cellStyle name="Normal 23 4 25 3 2 2" xfId="52984"/>
    <cellStyle name="Normal 23 4 25 3 3" xfId="41921"/>
    <cellStyle name="Normal 23 4 25 4" xfId="19407"/>
    <cellStyle name="Normal 23 4 25 4 2" xfId="45657"/>
    <cellStyle name="Normal 23 4 25 5" xfId="8287"/>
    <cellStyle name="Normal 23 4 25 5 2" xfId="34594"/>
    <cellStyle name="Normal 23 4 25 6" xfId="29452"/>
    <cellStyle name="Normal 23 4 26" xfId="2019"/>
    <cellStyle name="Normal 23 4 26 2" xfId="12185"/>
    <cellStyle name="Normal 23 4 26 2 2" xfId="23249"/>
    <cellStyle name="Normal 23 4 26 2 2 2" xfId="49498"/>
    <cellStyle name="Normal 23 4 26 2 3" xfId="38435"/>
    <cellStyle name="Normal 23 4 26 3" xfId="15788"/>
    <cellStyle name="Normal 23 4 26 3 2" xfId="26852"/>
    <cellStyle name="Normal 23 4 26 3 2 2" xfId="53101"/>
    <cellStyle name="Normal 23 4 26 3 3" xfId="42038"/>
    <cellStyle name="Normal 23 4 26 4" xfId="19524"/>
    <cellStyle name="Normal 23 4 26 4 2" xfId="45774"/>
    <cellStyle name="Normal 23 4 26 5" xfId="8405"/>
    <cellStyle name="Normal 23 4 26 5 2" xfId="34711"/>
    <cellStyle name="Normal 23 4 26 6" xfId="29453"/>
    <cellStyle name="Normal 23 4 27" xfId="2020"/>
    <cellStyle name="Normal 23 4 27 2" xfId="12304"/>
    <cellStyle name="Normal 23 4 27 2 2" xfId="23368"/>
    <cellStyle name="Normal 23 4 27 2 2 2" xfId="49617"/>
    <cellStyle name="Normal 23 4 27 2 3" xfId="38554"/>
    <cellStyle name="Normal 23 4 27 3" xfId="15907"/>
    <cellStyle name="Normal 23 4 27 3 2" xfId="26971"/>
    <cellStyle name="Normal 23 4 27 3 2 2" xfId="53220"/>
    <cellStyle name="Normal 23 4 27 3 3" xfId="42157"/>
    <cellStyle name="Normal 23 4 27 4" xfId="19643"/>
    <cellStyle name="Normal 23 4 27 4 2" xfId="45893"/>
    <cellStyle name="Normal 23 4 27 5" xfId="8525"/>
    <cellStyle name="Normal 23 4 27 5 2" xfId="34830"/>
    <cellStyle name="Normal 23 4 27 6" xfId="29454"/>
    <cellStyle name="Normal 23 4 28" xfId="2021"/>
    <cellStyle name="Normal 23 4 28 2" xfId="12435"/>
    <cellStyle name="Normal 23 4 28 2 2" xfId="23499"/>
    <cellStyle name="Normal 23 4 28 2 2 2" xfId="49748"/>
    <cellStyle name="Normal 23 4 28 2 3" xfId="38685"/>
    <cellStyle name="Normal 23 4 28 3" xfId="16038"/>
    <cellStyle name="Normal 23 4 28 3 2" xfId="27102"/>
    <cellStyle name="Normal 23 4 28 3 2 2" xfId="53351"/>
    <cellStyle name="Normal 23 4 28 3 3" xfId="42288"/>
    <cellStyle name="Normal 23 4 28 4" xfId="19774"/>
    <cellStyle name="Normal 23 4 28 4 2" xfId="46024"/>
    <cellStyle name="Normal 23 4 28 5" xfId="8657"/>
    <cellStyle name="Normal 23 4 28 5 2" xfId="34961"/>
    <cellStyle name="Normal 23 4 28 6" xfId="29455"/>
    <cellStyle name="Normal 23 4 29" xfId="2022"/>
    <cellStyle name="Normal 23 4 29 2" xfId="12550"/>
    <cellStyle name="Normal 23 4 29 2 2" xfId="23614"/>
    <cellStyle name="Normal 23 4 29 2 2 2" xfId="49863"/>
    <cellStyle name="Normal 23 4 29 2 3" xfId="38800"/>
    <cellStyle name="Normal 23 4 29 3" xfId="16153"/>
    <cellStyle name="Normal 23 4 29 3 2" xfId="27217"/>
    <cellStyle name="Normal 23 4 29 3 2 2" xfId="53466"/>
    <cellStyle name="Normal 23 4 29 3 3" xfId="42403"/>
    <cellStyle name="Normal 23 4 29 4" xfId="19889"/>
    <cellStyle name="Normal 23 4 29 4 2" xfId="46139"/>
    <cellStyle name="Normal 23 4 29 5" xfId="8773"/>
    <cellStyle name="Normal 23 4 29 5 2" xfId="35076"/>
    <cellStyle name="Normal 23 4 29 6" xfId="29456"/>
    <cellStyle name="Normal 23 4 3" xfId="150"/>
    <cellStyle name="Normal 23 4 3 2" xfId="2024"/>
    <cellStyle name="Normal 23 4 3 2 2" xfId="16415"/>
    <cellStyle name="Normal 23 4 3 2 2 2" xfId="27479"/>
    <cellStyle name="Normal 23 4 3 2 2 2 2" xfId="53728"/>
    <cellStyle name="Normal 23 4 3 2 2 3" xfId="42665"/>
    <cellStyle name="Normal 23 4 3 2 3" xfId="20151"/>
    <cellStyle name="Normal 23 4 3 2 3 2" xfId="46401"/>
    <cellStyle name="Normal 23 4 3 2 4" xfId="9079"/>
    <cellStyle name="Normal 23 4 3 2 4 2" xfId="35338"/>
    <cellStyle name="Normal 23 4 3 2 5" xfId="29458"/>
    <cellStyle name="Normal 23 4 3 3" xfId="2023"/>
    <cellStyle name="Normal 23 4 3 3 2" xfId="20496"/>
    <cellStyle name="Normal 23 4 3 3 2 2" xfId="46745"/>
    <cellStyle name="Normal 23 4 3 3 3" xfId="9432"/>
    <cellStyle name="Normal 23 4 3 3 3 2" xfId="35682"/>
    <cellStyle name="Normal 23 4 3 3 4" xfId="29457"/>
    <cellStyle name="Normal 23 4 3 4" xfId="13035"/>
    <cellStyle name="Normal 23 4 3 4 2" xfId="24099"/>
    <cellStyle name="Normal 23 4 3 4 2 2" xfId="50348"/>
    <cellStyle name="Normal 23 4 3 4 3" xfId="39285"/>
    <cellStyle name="Normal 23 4 3 5" xfId="16771"/>
    <cellStyle name="Normal 23 4 3 5 2" xfId="43021"/>
    <cellStyle name="Normal 23 4 3 6" xfId="5628"/>
    <cellStyle name="Normal 23 4 3 6 2" xfId="31958"/>
    <cellStyle name="Normal 23 4 3 7" xfId="27644"/>
    <cellStyle name="Normal 23 4 30" xfId="2025"/>
    <cellStyle name="Normal 23 4 30 2" xfId="12664"/>
    <cellStyle name="Normal 23 4 30 2 2" xfId="23728"/>
    <cellStyle name="Normal 23 4 30 2 2 2" xfId="49977"/>
    <cellStyle name="Normal 23 4 30 2 3" xfId="38914"/>
    <cellStyle name="Normal 23 4 30 3" xfId="16267"/>
    <cellStyle name="Normal 23 4 30 3 2" xfId="27331"/>
    <cellStyle name="Normal 23 4 30 3 2 2" xfId="53580"/>
    <cellStyle name="Normal 23 4 30 3 3" xfId="42517"/>
    <cellStyle name="Normal 23 4 30 4" xfId="20003"/>
    <cellStyle name="Normal 23 4 30 4 2" xfId="46253"/>
    <cellStyle name="Normal 23 4 30 5" xfId="8888"/>
    <cellStyle name="Normal 23 4 30 5 2" xfId="35190"/>
    <cellStyle name="Normal 23 4 30 6" xfId="29459"/>
    <cellStyle name="Normal 23 4 31" xfId="2026"/>
    <cellStyle name="Normal 23 4 31 2" xfId="9302"/>
    <cellStyle name="Normal 23 4 31 2 2" xfId="20366"/>
    <cellStyle name="Normal 23 4 31 2 2 2" xfId="46615"/>
    <cellStyle name="Normal 23 4 31 2 3" xfId="35552"/>
    <cellStyle name="Normal 23 4 31 3" xfId="12905"/>
    <cellStyle name="Normal 23 4 31 3 2" xfId="23969"/>
    <cellStyle name="Normal 23 4 31 3 2 2" xfId="50218"/>
    <cellStyle name="Normal 23 4 31 3 3" xfId="39155"/>
    <cellStyle name="Normal 23 4 31 4" xfId="16641"/>
    <cellStyle name="Normal 23 4 31 4 2" xfId="42891"/>
    <cellStyle name="Normal 23 4 31 5" xfId="5497"/>
    <cellStyle name="Normal 23 4 31 5 2" xfId="31828"/>
    <cellStyle name="Normal 23 4 31 6" xfId="29460"/>
    <cellStyle name="Normal 23 4 32" xfId="2027"/>
    <cellStyle name="Normal 23 4 32 2" xfId="20246"/>
    <cellStyle name="Normal 23 4 32 2 2" xfId="46495"/>
    <cellStyle name="Normal 23 4 32 3" xfId="9182"/>
    <cellStyle name="Normal 23 4 32 3 2" xfId="35432"/>
    <cellStyle name="Normal 23 4 32 4" xfId="29461"/>
    <cellStyle name="Normal 23 4 33" xfId="2028"/>
    <cellStyle name="Normal 23 4 33 2" xfId="23849"/>
    <cellStyle name="Normal 23 4 33 2 2" xfId="50098"/>
    <cellStyle name="Normal 23 4 33 3" xfId="12785"/>
    <cellStyle name="Normal 23 4 33 3 2" xfId="39035"/>
    <cellStyle name="Normal 23 4 33 4" xfId="29462"/>
    <cellStyle name="Normal 23 4 34" xfId="2029"/>
    <cellStyle name="Normal 23 4 34 2" xfId="16521"/>
    <cellStyle name="Normal 23 4 34 2 2" xfId="42771"/>
    <cellStyle name="Normal 23 4 34 3" xfId="29463"/>
    <cellStyle name="Normal 23 4 35" xfId="2030"/>
    <cellStyle name="Normal 23 4 35 2" xfId="29464"/>
    <cellStyle name="Normal 23 4 36" xfId="2031"/>
    <cellStyle name="Normal 23 4 36 2" xfId="29465"/>
    <cellStyle name="Normal 23 4 37" xfId="2032"/>
    <cellStyle name="Normal 23 4 37 2" xfId="29466"/>
    <cellStyle name="Normal 23 4 38" xfId="2033"/>
    <cellStyle name="Normal 23 4 38 2" xfId="29467"/>
    <cellStyle name="Normal 23 4 39" xfId="2034"/>
    <cellStyle name="Normal 23 4 39 2" xfId="29468"/>
    <cellStyle name="Normal 23 4 4" xfId="2035"/>
    <cellStyle name="Normal 23 4 4 2" xfId="9574"/>
    <cellStyle name="Normal 23 4 4 2 2" xfId="20638"/>
    <cellStyle name="Normal 23 4 4 2 2 2" xfId="46887"/>
    <cellStyle name="Normal 23 4 4 2 3" xfId="35824"/>
    <cellStyle name="Normal 23 4 4 3" xfId="13177"/>
    <cellStyle name="Normal 23 4 4 3 2" xfId="24241"/>
    <cellStyle name="Normal 23 4 4 3 2 2" xfId="50490"/>
    <cellStyle name="Normal 23 4 4 3 3" xfId="39427"/>
    <cellStyle name="Normal 23 4 4 4" xfId="16913"/>
    <cellStyle name="Normal 23 4 4 4 2" xfId="43163"/>
    <cellStyle name="Normal 23 4 4 5" xfId="5772"/>
    <cellStyle name="Normal 23 4 4 5 2" xfId="32100"/>
    <cellStyle name="Normal 23 4 4 6" xfId="29469"/>
    <cellStyle name="Normal 23 4 40" xfId="2036"/>
    <cellStyle name="Normal 23 4 40 2" xfId="29470"/>
    <cellStyle name="Normal 23 4 41" xfId="2037"/>
    <cellStyle name="Normal 23 4 41 2" xfId="29471"/>
    <cellStyle name="Normal 23 4 42" xfId="1961"/>
    <cellStyle name="Normal 23 4 42 2" xfId="29395"/>
    <cellStyle name="Normal 23 4 43" xfId="5376"/>
    <cellStyle name="Normal 23 4 43 2" xfId="31708"/>
    <cellStyle name="Normal 23 4 44" xfId="27641"/>
    <cellStyle name="Normal 23 4 5" xfId="2038"/>
    <cellStyle name="Normal 23 4 5 2" xfId="9690"/>
    <cellStyle name="Normal 23 4 5 2 2" xfId="20754"/>
    <cellStyle name="Normal 23 4 5 2 2 2" xfId="47003"/>
    <cellStyle name="Normal 23 4 5 2 3" xfId="35940"/>
    <cellStyle name="Normal 23 4 5 3" xfId="13293"/>
    <cellStyle name="Normal 23 4 5 3 2" xfId="24357"/>
    <cellStyle name="Normal 23 4 5 3 2 2" xfId="50606"/>
    <cellStyle name="Normal 23 4 5 3 3" xfId="39543"/>
    <cellStyle name="Normal 23 4 5 4" xfId="17029"/>
    <cellStyle name="Normal 23 4 5 4 2" xfId="43279"/>
    <cellStyle name="Normal 23 4 5 5" xfId="5889"/>
    <cellStyle name="Normal 23 4 5 5 2" xfId="32216"/>
    <cellStyle name="Normal 23 4 5 6" xfId="29472"/>
    <cellStyle name="Normal 23 4 6" xfId="2039"/>
    <cellStyle name="Normal 23 4 6 2" xfId="9805"/>
    <cellStyle name="Normal 23 4 6 2 2" xfId="20869"/>
    <cellStyle name="Normal 23 4 6 2 2 2" xfId="47118"/>
    <cellStyle name="Normal 23 4 6 2 3" xfId="36055"/>
    <cellStyle name="Normal 23 4 6 3" xfId="13408"/>
    <cellStyle name="Normal 23 4 6 3 2" xfId="24472"/>
    <cellStyle name="Normal 23 4 6 3 2 2" xfId="50721"/>
    <cellStyle name="Normal 23 4 6 3 3" xfId="39658"/>
    <cellStyle name="Normal 23 4 6 4" xfId="17144"/>
    <cellStyle name="Normal 23 4 6 4 2" xfId="43394"/>
    <cellStyle name="Normal 23 4 6 5" xfId="6005"/>
    <cellStyle name="Normal 23 4 6 5 2" xfId="32331"/>
    <cellStyle name="Normal 23 4 6 6" xfId="29473"/>
    <cellStyle name="Normal 23 4 7" xfId="2040"/>
    <cellStyle name="Normal 23 4 7 2" xfId="9920"/>
    <cellStyle name="Normal 23 4 7 2 2" xfId="20984"/>
    <cellStyle name="Normal 23 4 7 2 2 2" xfId="47233"/>
    <cellStyle name="Normal 23 4 7 2 3" xfId="36170"/>
    <cellStyle name="Normal 23 4 7 3" xfId="13523"/>
    <cellStyle name="Normal 23 4 7 3 2" xfId="24587"/>
    <cellStyle name="Normal 23 4 7 3 2 2" xfId="50836"/>
    <cellStyle name="Normal 23 4 7 3 3" xfId="39773"/>
    <cellStyle name="Normal 23 4 7 4" xfId="17259"/>
    <cellStyle name="Normal 23 4 7 4 2" xfId="43509"/>
    <cellStyle name="Normal 23 4 7 5" xfId="6121"/>
    <cellStyle name="Normal 23 4 7 5 2" xfId="32446"/>
    <cellStyle name="Normal 23 4 7 6" xfId="29474"/>
    <cellStyle name="Normal 23 4 8" xfId="2041"/>
    <cellStyle name="Normal 23 4 8 2" xfId="10034"/>
    <cellStyle name="Normal 23 4 8 2 2" xfId="21098"/>
    <cellStyle name="Normal 23 4 8 2 2 2" xfId="47347"/>
    <cellStyle name="Normal 23 4 8 2 3" xfId="36284"/>
    <cellStyle name="Normal 23 4 8 3" xfId="13637"/>
    <cellStyle name="Normal 23 4 8 3 2" xfId="24701"/>
    <cellStyle name="Normal 23 4 8 3 2 2" xfId="50950"/>
    <cellStyle name="Normal 23 4 8 3 3" xfId="39887"/>
    <cellStyle name="Normal 23 4 8 4" xfId="17373"/>
    <cellStyle name="Normal 23 4 8 4 2" xfId="43623"/>
    <cellStyle name="Normal 23 4 8 5" xfId="6236"/>
    <cellStyle name="Normal 23 4 8 5 2" xfId="32560"/>
    <cellStyle name="Normal 23 4 8 6" xfId="29475"/>
    <cellStyle name="Normal 23 4 9" xfId="2042"/>
    <cellStyle name="Normal 23 4 9 2" xfId="10148"/>
    <cellStyle name="Normal 23 4 9 2 2" xfId="21212"/>
    <cellStyle name="Normal 23 4 9 2 2 2" xfId="47461"/>
    <cellStyle name="Normal 23 4 9 2 3" xfId="36398"/>
    <cellStyle name="Normal 23 4 9 3" xfId="13751"/>
    <cellStyle name="Normal 23 4 9 3 2" xfId="24815"/>
    <cellStyle name="Normal 23 4 9 3 2 2" xfId="51064"/>
    <cellStyle name="Normal 23 4 9 3 3" xfId="40001"/>
    <cellStyle name="Normal 23 4 9 4" xfId="17487"/>
    <cellStyle name="Normal 23 4 9 4 2" xfId="43737"/>
    <cellStyle name="Normal 23 4 9 5" xfId="6351"/>
    <cellStyle name="Normal 23 4 9 5 2" xfId="32674"/>
    <cellStyle name="Normal 23 4 9 6" xfId="29476"/>
    <cellStyle name="Normal 23 40" xfId="2043"/>
    <cellStyle name="Normal 23 40 2" xfId="16501"/>
    <cellStyle name="Normal 23 40 2 2" xfId="42751"/>
    <cellStyle name="Normal 23 40 3" xfId="29477"/>
    <cellStyle name="Normal 23 41" xfId="2044"/>
    <cellStyle name="Normal 23 41 2" xfId="16511"/>
    <cellStyle name="Normal 23 41 2 2" xfId="42761"/>
    <cellStyle name="Normal 23 41 3" xfId="29478"/>
    <cellStyle name="Normal 23 42" xfId="2045"/>
    <cellStyle name="Normal 23 42 2" xfId="29479"/>
    <cellStyle name="Normal 23 43" xfId="2046"/>
    <cellStyle name="Normal 23 43 2" xfId="29480"/>
    <cellStyle name="Normal 23 44" xfId="2047"/>
    <cellStyle name="Normal 23 44 2" xfId="29481"/>
    <cellStyle name="Normal 23 45" xfId="2048"/>
    <cellStyle name="Normal 23 45 2" xfId="29482"/>
    <cellStyle name="Normal 23 46" xfId="2049"/>
    <cellStyle name="Normal 23 46 2" xfId="29483"/>
    <cellStyle name="Normal 23 47" xfId="2050"/>
    <cellStyle name="Normal 23 47 2" xfId="29484"/>
    <cellStyle name="Normal 23 48" xfId="1356"/>
    <cellStyle name="Normal 23 48 2" xfId="28790"/>
    <cellStyle name="Normal 23 49" xfId="5365"/>
    <cellStyle name="Normal 23 49 2" xfId="31698"/>
    <cellStyle name="Normal 23 5" xfId="151"/>
    <cellStyle name="Normal 23 5 10" xfId="2052"/>
    <cellStyle name="Normal 23 5 10 2" xfId="10267"/>
    <cellStyle name="Normal 23 5 10 2 2" xfId="21331"/>
    <cellStyle name="Normal 23 5 10 2 2 2" xfId="47580"/>
    <cellStyle name="Normal 23 5 10 2 3" xfId="36517"/>
    <cellStyle name="Normal 23 5 10 3" xfId="13870"/>
    <cellStyle name="Normal 23 5 10 3 2" xfId="24934"/>
    <cellStyle name="Normal 23 5 10 3 2 2" xfId="51183"/>
    <cellStyle name="Normal 23 5 10 3 3" xfId="40120"/>
    <cellStyle name="Normal 23 5 10 4" xfId="17606"/>
    <cellStyle name="Normal 23 5 10 4 2" xfId="43856"/>
    <cellStyle name="Normal 23 5 10 5" xfId="6471"/>
    <cellStyle name="Normal 23 5 10 5 2" xfId="32793"/>
    <cellStyle name="Normal 23 5 10 6" xfId="29486"/>
    <cellStyle name="Normal 23 5 11" xfId="2053"/>
    <cellStyle name="Normal 23 5 11 2" xfId="10394"/>
    <cellStyle name="Normal 23 5 11 2 2" xfId="21458"/>
    <cellStyle name="Normal 23 5 11 2 2 2" xfId="47707"/>
    <cellStyle name="Normal 23 5 11 2 3" xfId="36644"/>
    <cellStyle name="Normal 23 5 11 3" xfId="13997"/>
    <cellStyle name="Normal 23 5 11 3 2" xfId="25061"/>
    <cellStyle name="Normal 23 5 11 3 2 2" xfId="51310"/>
    <cellStyle name="Normal 23 5 11 3 3" xfId="40247"/>
    <cellStyle name="Normal 23 5 11 4" xfId="17733"/>
    <cellStyle name="Normal 23 5 11 4 2" xfId="43983"/>
    <cellStyle name="Normal 23 5 11 5" xfId="6599"/>
    <cellStyle name="Normal 23 5 11 5 2" xfId="32920"/>
    <cellStyle name="Normal 23 5 11 6" xfId="29487"/>
    <cellStyle name="Normal 23 5 12" xfId="2054"/>
    <cellStyle name="Normal 23 5 12 2" xfId="10509"/>
    <cellStyle name="Normal 23 5 12 2 2" xfId="21573"/>
    <cellStyle name="Normal 23 5 12 2 2 2" xfId="47822"/>
    <cellStyle name="Normal 23 5 12 2 3" xfId="36759"/>
    <cellStyle name="Normal 23 5 12 3" xfId="14112"/>
    <cellStyle name="Normal 23 5 12 3 2" xfId="25176"/>
    <cellStyle name="Normal 23 5 12 3 2 2" xfId="51425"/>
    <cellStyle name="Normal 23 5 12 3 3" xfId="40362"/>
    <cellStyle name="Normal 23 5 12 4" xfId="17848"/>
    <cellStyle name="Normal 23 5 12 4 2" xfId="44098"/>
    <cellStyle name="Normal 23 5 12 5" xfId="6715"/>
    <cellStyle name="Normal 23 5 12 5 2" xfId="33035"/>
    <cellStyle name="Normal 23 5 12 6" xfId="29488"/>
    <cellStyle name="Normal 23 5 13" xfId="2055"/>
    <cellStyle name="Normal 23 5 13 2" xfId="10682"/>
    <cellStyle name="Normal 23 5 13 2 2" xfId="21746"/>
    <cellStyle name="Normal 23 5 13 2 2 2" xfId="47995"/>
    <cellStyle name="Normal 23 5 13 2 3" xfId="36932"/>
    <cellStyle name="Normal 23 5 13 3" xfId="14285"/>
    <cellStyle name="Normal 23 5 13 3 2" xfId="25349"/>
    <cellStyle name="Normal 23 5 13 3 2 2" xfId="51598"/>
    <cellStyle name="Normal 23 5 13 3 3" xfId="40535"/>
    <cellStyle name="Normal 23 5 13 4" xfId="18021"/>
    <cellStyle name="Normal 23 5 13 4 2" xfId="44271"/>
    <cellStyle name="Normal 23 5 13 5" xfId="6889"/>
    <cellStyle name="Normal 23 5 13 5 2" xfId="33208"/>
    <cellStyle name="Normal 23 5 13 6" xfId="29489"/>
    <cellStyle name="Normal 23 5 14" xfId="2056"/>
    <cellStyle name="Normal 23 5 14 2" xfId="10799"/>
    <cellStyle name="Normal 23 5 14 2 2" xfId="21863"/>
    <cellStyle name="Normal 23 5 14 2 2 2" xfId="48112"/>
    <cellStyle name="Normal 23 5 14 2 3" xfId="37049"/>
    <cellStyle name="Normal 23 5 14 3" xfId="14402"/>
    <cellStyle name="Normal 23 5 14 3 2" xfId="25466"/>
    <cellStyle name="Normal 23 5 14 3 2 2" xfId="51715"/>
    <cellStyle name="Normal 23 5 14 3 3" xfId="40652"/>
    <cellStyle name="Normal 23 5 14 4" xfId="18138"/>
    <cellStyle name="Normal 23 5 14 4 2" xfId="44388"/>
    <cellStyle name="Normal 23 5 14 5" xfId="7007"/>
    <cellStyle name="Normal 23 5 14 5 2" xfId="33325"/>
    <cellStyle name="Normal 23 5 14 6" xfId="29490"/>
    <cellStyle name="Normal 23 5 15" xfId="2057"/>
    <cellStyle name="Normal 23 5 15 2" xfId="10915"/>
    <cellStyle name="Normal 23 5 15 2 2" xfId="21979"/>
    <cellStyle name="Normal 23 5 15 2 2 2" xfId="48228"/>
    <cellStyle name="Normal 23 5 15 2 3" xfId="37165"/>
    <cellStyle name="Normal 23 5 15 3" xfId="14518"/>
    <cellStyle name="Normal 23 5 15 3 2" xfId="25582"/>
    <cellStyle name="Normal 23 5 15 3 2 2" xfId="51831"/>
    <cellStyle name="Normal 23 5 15 3 3" xfId="40768"/>
    <cellStyle name="Normal 23 5 15 4" xfId="18254"/>
    <cellStyle name="Normal 23 5 15 4 2" xfId="44504"/>
    <cellStyle name="Normal 23 5 15 5" xfId="7124"/>
    <cellStyle name="Normal 23 5 15 5 2" xfId="33441"/>
    <cellStyle name="Normal 23 5 15 6" xfId="29491"/>
    <cellStyle name="Normal 23 5 16" xfId="2058"/>
    <cellStyle name="Normal 23 5 16 2" xfId="11033"/>
    <cellStyle name="Normal 23 5 16 2 2" xfId="22097"/>
    <cellStyle name="Normal 23 5 16 2 2 2" xfId="48346"/>
    <cellStyle name="Normal 23 5 16 2 3" xfId="37283"/>
    <cellStyle name="Normal 23 5 16 3" xfId="14636"/>
    <cellStyle name="Normal 23 5 16 3 2" xfId="25700"/>
    <cellStyle name="Normal 23 5 16 3 2 2" xfId="51949"/>
    <cellStyle name="Normal 23 5 16 3 3" xfId="40886"/>
    <cellStyle name="Normal 23 5 16 4" xfId="18372"/>
    <cellStyle name="Normal 23 5 16 4 2" xfId="44622"/>
    <cellStyle name="Normal 23 5 16 5" xfId="7243"/>
    <cellStyle name="Normal 23 5 16 5 2" xfId="33559"/>
    <cellStyle name="Normal 23 5 16 6" xfId="29492"/>
    <cellStyle name="Normal 23 5 17" xfId="2059"/>
    <cellStyle name="Normal 23 5 17 2" xfId="11151"/>
    <cellStyle name="Normal 23 5 17 2 2" xfId="22215"/>
    <cellStyle name="Normal 23 5 17 2 2 2" xfId="48464"/>
    <cellStyle name="Normal 23 5 17 2 3" xfId="37401"/>
    <cellStyle name="Normal 23 5 17 3" xfId="14754"/>
    <cellStyle name="Normal 23 5 17 3 2" xfId="25818"/>
    <cellStyle name="Normal 23 5 17 3 2 2" xfId="52067"/>
    <cellStyle name="Normal 23 5 17 3 3" xfId="41004"/>
    <cellStyle name="Normal 23 5 17 4" xfId="18490"/>
    <cellStyle name="Normal 23 5 17 4 2" xfId="44740"/>
    <cellStyle name="Normal 23 5 17 5" xfId="7362"/>
    <cellStyle name="Normal 23 5 17 5 2" xfId="33677"/>
    <cellStyle name="Normal 23 5 17 6" xfId="29493"/>
    <cellStyle name="Normal 23 5 18" xfId="2060"/>
    <cellStyle name="Normal 23 5 18 2" xfId="11267"/>
    <cellStyle name="Normal 23 5 18 2 2" xfId="22331"/>
    <cellStyle name="Normal 23 5 18 2 2 2" xfId="48580"/>
    <cellStyle name="Normal 23 5 18 2 3" xfId="37517"/>
    <cellStyle name="Normal 23 5 18 3" xfId="14870"/>
    <cellStyle name="Normal 23 5 18 3 2" xfId="25934"/>
    <cellStyle name="Normal 23 5 18 3 2 2" xfId="52183"/>
    <cellStyle name="Normal 23 5 18 3 3" xfId="41120"/>
    <cellStyle name="Normal 23 5 18 4" xfId="18606"/>
    <cellStyle name="Normal 23 5 18 4 2" xfId="44856"/>
    <cellStyle name="Normal 23 5 18 5" xfId="7479"/>
    <cellStyle name="Normal 23 5 18 5 2" xfId="33793"/>
    <cellStyle name="Normal 23 5 18 6" xfId="29494"/>
    <cellStyle name="Normal 23 5 19" xfId="2061"/>
    <cellStyle name="Normal 23 5 19 2" xfId="11384"/>
    <cellStyle name="Normal 23 5 19 2 2" xfId="22448"/>
    <cellStyle name="Normal 23 5 19 2 2 2" xfId="48697"/>
    <cellStyle name="Normal 23 5 19 2 3" xfId="37634"/>
    <cellStyle name="Normal 23 5 19 3" xfId="14987"/>
    <cellStyle name="Normal 23 5 19 3 2" xfId="26051"/>
    <cellStyle name="Normal 23 5 19 3 2 2" xfId="52300"/>
    <cellStyle name="Normal 23 5 19 3 3" xfId="41237"/>
    <cellStyle name="Normal 23 5 19 4" xfId="18723"/>
    <cellStyle name="Normal 23 5 19 4 2" xfId="44973"/>
    <cellStyle name="Normal 23 5 19 5" xfId="7597"/>
    <cellStyle name="Normal 23 5 19 5 2" xfId="33910"/>
    <cellStyle name="Normal 23 5 19 6" xfId="29495"/>
    <cellStyle name="Normal 23 5 2" xfId="152"/>
    <cellStyle name="Normal 23 5 2 10" xfId="2063"/>
    <cellStyle name="Normal 23 5 2 10 2" xfId="10459"/>
    <cellStyle name="Normal 23 5 2 10 2 2" xfId="21523"/>
    <cellStyle name="Normal 23 5 2 10 2 2 2" xfId="47772"/>
    <cellStyle name="Normal 23 5 2 10 2 3" xfId="36709"/>
    <cellStyle name="Normal 23 5 2 10 3" xfId="14062"/>
    <cellStyle name="Normal 23 5 2 10 3 2" xfId="25126"/>
    <cellStyle name="Normal 23 5 2 10 3 2 2" xfId="51375"/>
    <cellStyle name="Normal 23 5 2 10 3 3" xfId="40312"/>
    <cellStyle name="Normal 23 5 2 10 4" xfId="17798"/>
    <cellStyle name="Normal 23 5 2 10 4 2" xfId="44048"/>
    <cellStyle name="Normal 23 5 2 10 5" xfId="6664"/>
    <cellStyle name="Normal 23 5 2 10 5 2" xfId="32985"/>
    <cellStyle name="Normal 23 5 2 10 6" xfId="29497"/>
    <cellStyle name="Normal 23 5 2 11" xfId="2064"/>
    <cellStyle name="Normal 23 5 2 11 2" xfId="10574"/>
    <cellStyle name="Normal 23 5 2 11 2 2" xfId="21638"/>
    <cellStyle name="Normal 23 5 2 11 2 2 2" xfId="47887"/>
    <cellStyle name="Normal 23 5 2 11 2 3" xfId="36824"/>
    <cellStyle name="Normal 23 5 2 11 3" xfId="14177"/>
    <cellStyle name="Normal 23 5 2 11 3 2" xfId="25241"/>
    <cellStyle name="Normal 23 5 2 11 3 2 2" xfId="51490"/>
    <cellStyle name="Normal 23 5 2 11 3 3" xfId="40427"/>
    <cellStyle name="Normal 23 5 2 11 4" xfId="17913"/>
    <cellStyle name="Normal 23 5 2 11 4 2" xfId="44163"/>
    <cellStyle name="Normal 23 5 2 11 5" xfId="6780"/>
    <cellStyle name="Normal 23 5 2 11 5 2" xfId="33100"/>
    <cellStyle name="Normal 23 5 2 11 6" xfId="29498"/>
    <cellStyle name="Normal 23 5 2 12" xfId="2065"/>
    <cellStyle name="Normal 23 5 2 12 2" xfId="10747"/>
    <cellStyle name="Normal 23 5 2 12 2 2" xfId="21811"/>
    <cellStyle name="Normal 23 5 2 12 2 2 2" xfId="48060"/>
    <cellStyle name="Normal 23 5 2 12 2 3" xfId="36997"/>
    <cellStyle name="Normal 23 5 2 12 3" xfId="14350"/>
    <cellStyle name="Normal 23 5 2 12 3 2" xfId="25414"/>
    <cellStyle name="Normal 23 5 2 12 3 2 2" xfId="51663"/>
    <cellStyle name="Normal 23 5 2 12 3 3" xfId="40600"/>
    <cellStyle name="Normal 23 5 2 12 4" xfId="18086"/>
    <cellStyle name="Normal 23 5 2 12 4 2" xfId="44336"/>
    <cellStyle name="Normal 23 5 2 12 5" xfId="6954"/>
    <cellStyle name="Normal 23 5 2 12 5 2" xfId="33273"/>
    <cellStyle name="Normal 23 5 2 12 6" xfId="29499"/>
    <cellStyle name="Normal 23 5 2 13" xfId="2066"/>
    <cellStyle name="Normal 23 5 2 13 2" xfId="10864"/>
    <cellStyle name="Normal 23 5 2 13 2 2" xfId="21928"/>
    <cellStyle name="Normal 23 5 2 13 2 2 2" xfId="48177"/>
    <cellStyle name="Normal 23 5 2 13 2 3" xfId="37114"/>
    <cellStyle name="Normal 23 5 2 13 3" xfId="14467"/>
    <cellStyle name="Normal 23 5 2 13 3 2" xfId="25531"/>
    <cellStyle name="Normal 23 5 2 13 3 2 2" xfId="51780"/>
    <cellStyle name="Normal 23 5 2 13 3 3" xfId="40717"/>
    <cellStyle name="Normal 23 5 2 13 4" xfId="18203"/>
    <cellStyle name="Normal 23 5 2 13 4 2" xfId="44453"/>
    <cellStyle name="Normal 23 5 2 13 5" xfId="7072"/>
    <cellStyle name="Normal 23 5 2 13 5 2" xfId="33390"/>
    <cellStyle name="Normal 23 5 2 13 6" xfId="29500"/>
    <cellStyle name="Normal 23 5 2 14" xfId="2067"/>
    <cellStyle name="Normal 23 5 2 14 2" xfId="10980"/>
    <cellStyle name="Normal 23 5 2 14 2 2" xfId="22044"/>
    <cellStyle name="Normal 23 5 2 14 2 2 2" xfId="48293"/>
    <cellStyle name="Normal 23 5 2 14 2 3" xfId="37230"/>
    <cellStyle name="Normal 23 5 2 14 3" xfId="14583"/>
    <cellStyle name="Normal 23 5 2 14 3 2" xfId="25647"/>
    <cellStyle name="Normal 23 5 2 14 3 2 2" xfId="51896"/>
    <cellStyle name="Normal 23 5 2 14 3 3" xfId="40833"/>
    <cellStyle name="Normal 23 5 2 14 4" xfId="18319"/>
    <cellStyle name="Normal 23 5 2 14 4 2" xfId="44569"/>
    <cellStyle name="Normal 23 5 2 14 5" xfId="7189"/>
    <cellStyle name="Normal 23 5 2 14 5 2" xfId="33506"/>
    <cellStyle name="Normal 23 5 2 14 6" xfId="29501"/>
    <cellStyle name="Normal 23 5 2 15" xfId="2068"/>
    <cellStyle name="Normal 23 5 2 15 2" xfId="11098"/>
    <cellStyle name="Normal 23 5 2 15 2 2" xfId="22162"/>
    <cellStyle name="Normal 23 5 2 15 2 2 2" xfId="48411"/>
    <cellStyle name="Normal 23 5 2 15 2 3" xfId="37348"/>
    <cellStyle name="Normal 23 5 2 15 3" xfId="14701"/>
    <cellStyle name="Normal 23 5 2 15 3 2" xfId="25765"/>
    <cellStyle name="Normal 23 5 2 15 3 2 2" xfId="52014"/>
    <cellStyle name="Normal 23 5 2 15 3 3" xfId="40951"/>
    <cellStyle name="Normal 23 5 2 15 4" xfId="18437"/>
    <cellStyle name="Normal 23 5 2 15 4 2" xfId="44687"/>
    <cellStyle name="Normal 23 5 2 15 5" xfId="7308"/>
    <cellStyle name="Normal 23 5 2 15 5 2" xfId="33624"/>
    <cellStyle name="Normal 23 5 2 15 6" xfId="29502"/>
    <cellStyle name="Normal 23 5 2 16" xfId="2069"/>
    <cellStyle name="Normal 23 5 2 16 2" xfId="11216"/>
    <cellStyle name="Normal 23 5 2 16 2 2" xfId="22280"/>
    <cellStyle name="Normal 23 5 2 16 2 2 2" xfId="48529"/>
    <cellStyle name="Normal 23 5 2 16 2 3" xfId="37466"/>
    <cellStyle name="Normal 23 5 2 16 3" xfId="14819"/>
    <cellStyle name="Normal 23 5 2 16 3 2" xfId="25883"/>
    <cellStyle name="Normal 23 5 2 16 3 2 2" xfId="52132"/>
    <cellStyle name="Normal 23 5 2 16 3 3" xfId="41069"/>
    <cellStyle name="Normal 23 5 2 16 4" xfId="18555"/>
    <cellStyle name="Normal 23 5 2 16 4 2" xfId="44805"/>
    <cellStyle name="Normal 23 5 2 16 5" xfId="7427"/>
    <cellStyle name="Normal 23 5 2 16 5 2" xfId="33742"/>
    <cellStyle name="Normal 23 5 2 16 6" xfId="29503"/>
    <cellStyle name="Normal 23 5 2 17" xfId="2070"/>
    <cellStyle name="Normal 23 5 2 17 2" xfId="11332"/>
    <cellStyle name="Normal 23 5 2 17 2 2" xfId="22396"/>
    <cellStyle name="Normal 23 5 2 17 2 2 2" xfId="48645"/>
    <cellStyle name="Normal 23 5 2 17 2 3" xfId="37582"/>
    <cellStyle name="Normal 23 5 2 17 3" xfId="14935"/>
    <cellStyle name="Normal 23 5 2 17 3 2" xfId="25999"/>
    <cellStyle name="Normal 23 5 2 17 3 2 2" xfId="52248"/>
    <cellStyle name="Normal 23 5 2 17 3 3" xfId="41185"/>
    <cellStyle name="Normal 23 5 2 17 4" xfId="18671"/>
    <cellStyle name="Normal 23 5 2 17 4 2" xfId="44921"/>
    <cellStyle name="Normal 23 5 2 17 5" xfId="7544"/>
    <cellStyle name="Normal 23 5 2 17 5 2" xfId="33858"/>
    <cellStyle name="Normal 23 5 2 17 6" xfId="29504"/>
    <cellStyle name="Normal 23 5 2 18" xfId="2071"/>
    <cellStyle name="Normal 23 5 2 18 2" xfId="11449"/>
    <cellStyle name="Normal 23 5 2 18 2 2" xfId="22513"/>
    <cellStyle name="Normal 23 5 2 18 2 2 2" xfId="48762"/>
    <cellStyle name="Normal 23 5 2 18 2 3" xfId="37699"/>
    <cellStyle name="Normal 23 5 2 18 3" xfId="15052"/>
    <cellStyle name="Normal 23 5 2 18 3 2" xfId="26116"/>
    <cellStyle name="Normal 23 5 2 18 3 2 2" xfId="52365"/>
    <cellStyle name="Normal 23 5 2 18 3 3" xfId="41302"/>
    <cellStyle name="Normal 23 5 2 18 4" xfId="18788"/>
    <cellStyle name="Normal 23 5 2 18 4 2" xfId="45038"/>
    <cellStyle name="Normal 23 5 2 18 5" xfId="7662"/>
    <cellStyle name="Normal 23 5 2 18 5 2" xfId="33975"/>
    <cellStyle name="Normal 23 5 2 18 6" xfId="29505"/>
    <cellStyle name="Normal 23 5 2 19" xfId="2072"/>
    <cellStyle name="Normal 23 5 2 19 2" xfId="11568"/>
    <cellStyle name="Normal 23 5 2 19 2 2" xfId="22632"/>
    <cellStyle name="Normal 23 5 2 19 2 2 2" xfId="48881"/>
    <cellStyle name="Normal 23 5 2 19 2 3" xfId="37818"/>
    <cellStyle name="Normal 23 5 2 19 3" xfId="15171"/>
    <cellStyle name="Normal 23 5 2 19 3 2" xfId="26235"/>
    <cellStyle name="Normal 23 5 2 19 3 2 2" xfId="52484"/>
    <cellStyle name="Normal 23 5 2 19 3 3" xfId="41421"/>
    <cellStyle name="Normal 23 5 2 19 4" xfId="18907"/>
    <cellStyle name="Normal 23 5 2 19 4 2" xfId="45157"/>
    <cellStyle name="Normal 23 5 2 19 5" xfId="7782"/>
    <cellStyle name="Normal 23 5 2 19 5 2" xfId="34094"/>
    <cellStyle name="Normal 23 5 2 19 6" xfId="29506"/>
    <cellStyle name="Normal 23 5 2 2" xfId="153"/>
    <cellStyle name="Normal 23 5 2 2 2" xfId="2074"/>
    <cellStyle name="Normal 23 5 2 2 2 2" xfId="16416"/>
    <cellStyle name="Normal 23 5 2 2 2 2 2" xfId="27480"/>
    <cellStyle name="Normal 23 5 2 2 2 2 2 2" xfId="53729"/>
    <cellStyle name="Normal 23 5 2 2 2 2 3" xfId="42666"/>
    <cellStyle name="Normal 23 5 2 2 2 3" xfId="20152"/>
    <cellStyle name="Normal 23 5 2 2 2 3 2" xfId="46402"/>
    <cellStyle name="Normal 23 5 2 2 2 4" xfId="9080"/>
    <cellStyle name="Normal 23 5 2 2 2 4 2" xfId="35339"/>
    <cellStyle name="Normal 23 5 2 2 2 5" xfId="29508"/>
    <cellStyle name="Normal 23 5 2 2 3" xfId="2073"/>
    <cellStyle name="Normal 23 5 2 2 3 2" xfId="20551"/>
    <cellStyle name="Normal 23 5 2 2 3 2 2" xfId="46800"/>
    <cellStyle name="Normal 23 5 2 2 3 3" xfId="9487"/>
    <cellStyle name="Normal 23 5 2 2 3 3 2" xfId="35737"/>
    <cellStyle name="Normal 23 5 2 2 3 4" xfId="29507"/>
    <cellStyle name="Normal 23 5 2 2 4" xfId="13090"/>
    <cellStyle name="Normal 23 5 2 2 4 2" xfId="24154"/>
    <cellStyle name="Normal 23 5 2 2 4 2 2" xfId="50403"/>
    <cellStyle name="Normal 23 5 2 2 4 3" xfId="39340"/>
    <cellStyle name="Normal 23 5 2 2 5" xfId="16826"/>
    <cellStyle name="Normal 23 5 2 2 5 2" xfId="43076"/>
    <cellStyle name="Normal 23 5 2 2 6" xfId="5684"/>
    <cellStyle name="Normal 23 5 2 2 6 2" xfId="32013"/>
    <cellStyle name="Normal 23 5 2 2 7" xfId="27647"/>
    <cellStyle name="Normal 23 5 2 20" xfId="2075"/>
    <cellStyle name="Normal 23 5 2 20 2" xfId="11682"/>
    <cellStyle name="Normal 23 5 2 20 2 2" xfId="22746"/>
    <cellStyle name="Normal 23 5 2 20 2 2 2" xfId="48995"/>
    <cellStyle name="Normal 23 5 2 20 2 3" xfId="37932"/>
    <cellStyle name="Normal 23 5 2 20 3" xfId="15285"/>
    <cellStyle name="Normal 23 5 2 20 3 2" xfId="26349"/>
    <cellStyle name="Normal 23 5 2 20 3 2 2" xfId="52598"/>
    <cellStyle name="Normal 23 5 2 20 3 3" xfId="41535"/>
    <cellStyle name="Normal 23 5 2 20 4" xfId="19021"/>
    <cellStyle name="Normal 23 5 2 20 4 2" xfId="45271"/>
    <cellStyle name="Normal 23 5 2 20 5" xfId="7897"/>
    <cellStyle name="Normal 23 5 2 20 5 2" xfId="34208"/>
    <cellStyle name="Normal 23 5 2 20 6" xfId="29509"/>
    <cellStyle name="Normal 23 5 2 21" xfId="2076"/>
    <cellStyle name="Normal 23 5 2 21 2" xfId="11796"/>
    <cellStyle name="Normal 23 5 2 21 2 2" xfId="22860"/>
    <cellStyle name="Normal 23 5 2 21 2 2 2" xfId="49109"/>
    <cellStyle name="Normal 23 5 2 21 2 3" xfId="38046"/>
    <cellStyle name="Normal 23 5 2 21 3" xfId="15399"/>
    <cellStyle name="Normal 23 5 2 21 3 2" xfId="26463"/>
    <cellStyle name="Normal 23 5 2 21 3 2 2" xfId="52712"/>
    <cellStyle name="Normal 23 5 2 21 3 3" xfId="41649"/>
    <cellStyle name="Normal 23 5 2 21 4" xfId="19135"/>
    <cellStyle name="Normal 23 5 2 21 4 2" xfId="45385"/>
    <cellStyle name="Normal 23 5 2 21 5" xfId="8012"/>
    <cellStyle name="Normal 23 5 2 21 5 2" xfId="34322"/>
    <cellStyle name="Normal 23 5 2 21 6" xfId="29510"/>
    <cellStyle name="Normal 23 5 2 22" xfId="2077"/>
    <cellStyle name="Normal 23 5 2 22 2" xfId="11910"/>
    <cellStyle name="Normal 23 5 2 22 2 2" xfId="22974"/>
    <cellStyle name="Normal 23 5 2 22 2 2 2" xfId="49223"/>
    <cellStyle name="Normal 23 5 2 22 2 3" xfId="38160"/>
    <cellStyle name="Normal 23 5 2 22 3" xfId="15513"/>
    <cellStyle name="Normal 23 5 2 22 3 2" xfId="26577"/>
    <cellStyle name="Normal 23 5 2 22 3 2 2" xfId="52826"/>
    <cellStyle name="Normal 23 5 2 22 3 3" xfId="41763"/>
    <cellStyle name="Normal 23 5 2 22 4" xfId="19249"/>
    <cellStyle name="Normal 23 5 2 22 4 2" xfId="45499"/>
    <cellStyle name="Normal 23 5 2 22 5" xfId="8127"/>
    <cellStyle name="Normal 23 5 2 22 5 2" xfId="34436"/>
    <cellStyle name="Normal 23 5 2 22 6" xfId="29511"/>
    <cellStyle name="Normal 23 5 2 23" xfId="2078"/>
    <cellStyle name="Normal 23 5 2 23 2" xfId="12024"/>
    <cellStyle name="Normal 23 5 2 23 2 2" xfId="23088"/>
    <cellStyle name="Normal 23 5 2 23 2 2 2" xfId="49337"/>
    <cellStyle name="Normal 23 5 2 23 2 3" xfId="38274"/>
    <cellStyle name="Normal 23 5 2 23 3" xfId="15627"/>
    <cellStyle name="Normal 23 5 2 23 3 2" xfId="26691"/>
    <cellStyle name="Normal 23 5 2 23 3 2 2" xfId="52940"/>
    <cellStyle name="Normal 23 5 2 23 3 3" xfId="41877"/>
    <cellStyle name="Normal 23 5 2 23 4" xfId="19363"/>
    <cellStyle name="Normal 23 5 2 23 4 2" xfId="45613"/>
    <cellStyle name="Normal 23 5 2 23 5" xfId="8242"/>
    <cellStyle name="Normal 23 5 2 23 5 2" xfId="34550"/>
    <cellStyle name="Normal 23 5 2 23 6" xfId="29512"/>
    <cellStyle name="Normal 23 5 2 24" xfId="2079"/>
    <cellStyle name="Normal 23 5 2 24 2" xfId="12138"/>
    <cellStyle name="Normal 23 5 2 24 2 2" xfId="23202"/>
    <cellStyle name="Normal 23 5 2 24 2 2 2" xfId="49451"/>
    <cellStyle name="Normal 23 5 2 24 2 3" xfId="38388"/>
    <cellStyle name="Normal 23 5 2 24 3" xfId="15741"/>
    <cellStyle name="Normal 23 5 2 24 3 2" xfId="26805"/>
    <cellStyle name="Normal 23 5 2 24 3 2 2" xfId="53054"/>
    <cellStyle name="Normal 23 5 2 24 3 3" xfId="41991"/>
    <cellStyle name="Normal 23 5 2 24 4" xfId="19477"/>
    <cellStyle name="Normal 23 5 2 24 4 2" xfId="45727"/>
    <cellStyle name="Normal 23 5 2 24 5" xfId="8357"/>
    <cellStyle name="Normal 23 5 2 24 5 2" xfId="34664"/>
    <cellStyle name="Normal 23 5 2 24 6" xfId="29513"/>
    <cellStyle name="Normal 23 5 2 25" xfId="2080"/>
    <cellStyle name="Normal 23 5 2 25 2" xfId="12255"/>
    <cellStyle name="Normal 23 5 2 25 2 2" xfId="23319"/>
    <cellStyle name="Normal 23 5 2 25 2 2 2" xfId="49568"/>
    <cellStyle name="Normal 23 5 2 25 2 3" xfId="38505"/>
    <cellStyle name="Normal 23 5 2 25 3" xfId="15858"/>
    <cellStyle name="Normal 23 5 2 25 3 2" xfId="26922"/>
    <cellStyle name="Normal 23 5 2 25 3 2 2" xfId="53171"/>
    <cellStyle name="Normal 23 5 2 25 3 3" xfId="42108"/>
    <cellStyle name="Normal 23 5 2 25 4" xfId="19594"/>
    <cellStyle name="Normal 23 5 2 25 4 2" xfId="45844"/>
    <cellStyle name="Normal 23 5 2 25 5" xfId="8475"/>
    <cellStyle name="Normal 23 5 2 25 5 2" xfId="34781"/>
    <cellStyle name="Normal 23 5 2 25 6" xfId="29514"/>
    <cellStyle name="Normal 23 5 2 26" xfId="2081"/>
    <cellStyle name="Normal 23 5 2 26 2" xfId="12374"/>
    <cellStyle name="Normal 23 5 2 26 2 2" xfId="23438"/>
    <cellStyle name="Normal 23 5 2 26 2 2 2" xfId="49687"/>
    <cellStyle name="Normal 23 5 2 26 2 3" xfId="38624"/>
    <cellStyle name="Normal 23 5 2 26 3" xfId="15977"/>
    <cellStyle name="Normal 23 5 2 26 3 2" xfId="27041"/>
    <cellStyle name="Normal 23 5 2 26 3 2 2" xfId="53290"/>
    <cellStyle name="Normal 23 5 2 26 3 3" xfId="42227"/>
    <cellStyle name="Normal 23 5 2 26 4" xfId="19713"/>
    <cellStyle name="Normal 23 5 2 26 4 2" xfId="45963"/>
    <cellStyle name="Normal 23 5 2 26 5" xfId="8595"/>
    <cellStyle name="Normal 23 5 2 26 5 2" xfId="34900"/>
    <cellStyle name="Normal 23 5 2 26 6" xfId="29515"/>
    <cellStyle name="Normal 23 5 2 27" xfId="2082"/>
    <cellStyle name="Normal 23 5 2 27 2" xfId="12505"/>
    <cellStyle name="Normal 23 5 2 27 2 2" xfId="23569"/>
    <cellStyle name="Normal 23 5 2 27 2 2 2" xfId="49818"/>
    <cellStyle name="Normal 23 5 2 27 2 3" xfId="38755"/>
    <cellStyle name="Normal 23 5 2 27 3" xfId="16108"/>
    <cellStyle name="Normal 23 5 2 27 3 2" xfId="27172"/>
    <cellStyle name="Normal 23 5 2 27 3 2 2" xfId="53421"/>
    <cellStyle name="Normal 23 5 2 27 3 3" xfId="42358"/>
    <cellStyle name="Normal 23 5 2 27 4" xfId="19844"/>
    <cellStyle name="Normal 23 5 2 27 4 2" xfId="46094"/>
    <cellStyle name="Normal 23 5 2 27 5" xfId="8727"/>
    <cellStyle name="Normal 23 5 2 27 5 2" xfId="35031"/>
    <cellStyle name="Normal 23 5 2 27 6" xfId="29516"/>
    <cellStyle name="Normal 23 5 2 28" xfId="2083"/>
    <cellStyle name="Normal 23 5 2 28 2" xfId="12620"/>
    <cellStyle name="Normal 23 5 2 28 2 2" xfId="23684"/>
    <cellStyle name="Normal 23 5 2 28 2 2 2" xfId="49933"/>
    <cellStyle name="Normal 23 5 2 28 2 3" xfId="38870"/>
    <cellStyle name="Normal 23 5 2 28 3" xfId="16223"/>
    <cellStyle name="Normal 23 5 2 28 3 2" xfId="27287"/>
    <cellStyle name="Normal 23 5 2 28 3 2 2" xfId="53536"/>
    <cellStyle name="Normal 23 5 2 28 3 3" xfId="42473"/>
    <cellStyle name="Normal 23 5 2 28 4" xfId="19959"/>
    <cellStyle name="Normal 23 5 2 28 4 2" xfId="46209"/>
    <cellStyle name="Normal 23 5 2 28 5" xfId="8843"/>
    <cellStyle name="Normal 23 5 2 28 5 2" xfId="35146"/>
    <cellStyle name="Normal 23 5 2 28 6" xfId="29517"/>
    <cellStyle name="Normal 23 5 2 29" xfId="2084"/>
    <cellStyle name="Normal 23 5 2 29 2" xfId="12734"/>
    <cellStyle name="Normal 23 5 2 29 2 2" xfId="23798"/>
    <cellStyle name="Normal 23 5 2 29 2 2 2" xfId="50047"/>
    <cellStyle name="Normal 23 5 2 29 2 3" xfId="38984"/>
    <cellStyle name="Normal 23 5 2 29 3" xfId="16337"/>
    <cellStyle name="Normal 23 5 2 29 3 2" xfId="27401"/>
    <cellStyle name="Normal 23 5 2 29 3 2 2" xfId="53650"/>
    <cellStyle name="Normal 23 5 2 29 3 3" xfId="42587"/>
    <cellStyle name="Normal 23 5 2 29 4" xfId="20073"/>
    <cellStyle name="Normal 23 5 2 29 4 2" xfId="46323"/>
    <cellStyle name="Normal 23 5 2 29 5" xfId="8958"/>
    <cellStyle name="Normal 23 5 2 29 5 2" xfId="35260"/>
    <cellStyle name="Normal 23 5 2 29 6" xfId="29518"/>
    <cellStyle name="Normal 23 5 2 3" xfId="2085"/>
    <cellStyle name="Normal 23 5 2 3 2" xfId="9644"/>
    <cellStyle name="Normal 23 5 2 3 2 2" xfId="20708"/>
    <cellStyle name="Normal 23 5 2 3 2 2 2" xfId="46957"/>
    <cellStyle name="Normal 23 5 2 3 2 3" xfId="35894"/>
    <cellStyle name="Normal 23 5 2 3 3" xfId="13247"/>
    <cellStyle name="Normal 23 5 2 3 3 2" xfId="24311"/>
    <cellStyle name="Normal 23 5 2 3 3 2 2" xfId="50560"/>
    <cellStyle name="Normal 23 5 2 3 3 3" xfId="39497"/>
    <cellStyle name="Normal 23 5 2 3 4" xfId="16983"/>
    <cellStyle name="Normal 23 5 2 3 4 2" xfId="43233"/>
    <cellStyle name="Normal 23 5 2 3 5" xfId="5842"/>
    <cellStyle name="Normal 23 5 2 3 5 2" xfId="32170"/>
    <cellStyle name="Normal 23 5 2 3 6" xfId="29519"/>
    <cellStyle name="Normal 23 5 2 30" xfId="2086"/>
    <cellStyle name="Normal 23 5 2 30 2" xfId="9372"/>
    <cellStyle name="Normal 23 5 2 30 2 2" xfId="20436"/>
    <cellStyle name="Normal 23 5 2 30 2 2 2" xfId="46685"/>
    <cellStyle name="Normal 23 5 2 30 2 3" xfId="35622"/>
    <cellStyle name="Normal 23 5 2 30 3" xfId="12975"/>
    <cellStyle name="Normal 23 5 2 30 3 2" xfId="24039"/>
    <cellStyle name="Normal 23 5 2 30 3 2 2" xfId="50288"/>
    <cellStyle name="Normal 23 5 2 30 3 3" xfId="39225"/>
    <cellStyle name="Normal 23 5 2 30 4" xfId="16711"/>
    <cellStyle name="Normal 23 5 2 30 4 2" xfId="42961"/>
    <cellStyle name="Normal 23 5 2 30 5" xfId="5567"/>
    <cellStyle name="Normal 23 5 2 30 5 2" xfId="31898"/>
    <cellStyle name="Normal 23 5 2 30 6" xfId="29520"/>
    <cellStyle name="Normal 23 5 2 31" xfId="2087"/>
    <cellStyle name="Normal 23 5 2 31 2" xfId="20316"/>
    <cellStyle name="Normal 23 5 2 31 2 2" xfId="46565"/>
    <cellStyle name="Normal 23 5 2 31 3" xfId="9252"/>
    <cellStyle name="Normal 23 5 2 31 3 2" xfId="35502"/>
    <cellStyle name="Normal 23 5 2 31 4" xfId="29521"/>
    <cellStyle name="Normal 23 5 2 32" xfId="2088"/>
    <cellStyle name="Normal 23 5 2 32 2" xfId="23919"/>
    <cellStyle name="Normal 23 5 2 32 2 2" xfId="50168"/>
    <cellStyle name="Normal 23 5 2 32 3" xfId="12855"/>
    <cellStyle name="Normal 23 5 2 32 3 2" xfId="39105"/>
    <cellStyle name="Normal 23 5 2 32 4" xfId="29522"/>
    <cellStyle name="Normal 23 5 2 33" xfId="2089"/>
    <cellStyle name="Normal 23 5 2 33 2" xfId="16591"/>
    <cellStyle name="Normal 23 5 2 33 2 2" xfId="42841"/>
    <cellStyle name="Normal 23 5 2 33 3" xfId="29523"/>
    <cellStyle name="Normal 23 5 2 34" xfId="2090"/>
    <cellStyle name="Normal 23 5 2 34 2" xfId="29524"/>
    <cellStyle name="Normal 23 5 2 35" xfId="2091"/>
    <cellStyle name="Normal 23 5 2 35 2" xfId="29525"/>
    <cellStyle name="Normal 23 5 2 36" xfId="2092"/>
    <cellStyle name="Normal 23 5 2 36 2" xfId="29526"/>
    <cellStyle name="Normal 23 5 2 37" xfId="2093"/>
    <cellStyle name="Normal 23 5 2 37 2" xfId="29527"/>
    <cellStyle name="Normal 23 5 2 38" xfId="2094"/>
    <cellStyle name="Normal 23 5 2 38 2" xfId="29528"/>
    <cellStyle name="Normal 23 5 2 39" xfId="2095"/>
    <cellStyle name="Normal 23 5 2 39 2" xfId="29529"/>
    <cellStyle name="Normal 23 5 2 4" xfId="2096"/>
    <cellStyle name="Normal 23 5 2 4 2" xfId="9760"/>
    <cellStyle name="Normal 23 5 2 4 2 2" xfId="20824"/>
    <cellStyle name="Normal 23 5 2 4 2 2 2" xfId="47073"/>
    <cellStyle name="Normal 23 5 2 4 2 3" xfId="36010"/>
    <cellStyle name="Normal 23 5 2 4 3" xfId="13363"/>
    <cellStyle name="Normal 23 5 2 4 3 2" xfId="24427"/>
    <cellStyle name="Normal 23 5 2 4 3 2 2" xfId="50676"/>
    <cellStyle name="Normal 23 5 2 4 3 3" xfId="39613"/>
    <cellStyle name="Normal 23 5 2 4 4" xfId="17099"/>
    <cellStyle name="Normal 23 5 2 4 4 2" xfId="43349"/>
    <cellStyle name="Normal 23 5 2 4 5" xfId="5959"/>
    <cellStyle name="Normal 23 5 2 4 5 2" xfId="32286"/>
    <cellStyle name="Normal 23 5 2 4 6" xfId="29530"/>
    <cellStyle name="Normal 23 5 2 40" xfId="2097"/>
    <cellStyle name="Normal 23 5 2 40 2" xfId="29531"/>
    <cellStyle name="Normal 23 5 2 41" xfId="2062"/>
    <cellStyle name="Normal 23 5 2 41 2" xfId="29496"/>
    <cellStyle name="Normal 23 5 2 42" xfId="5446"/>
    <cellStyle name="Normal 23 5 2 42 2" xfId="31778"/>
    <cellStyle name="Normal 23 5 2 43" xfId="27646"/>
    <cellStyle name="Normal 23 5 2 5" xfId="2098"/>
    <cellStyle name="Normal 23 5 2 5 2" xfId="9875"/>
    <cellStyle name="Normal 23 5 2 5 2 2" xfId="20939"/>
    <cellStyle name="Normal 23 5 2 5 2 2 2" xfId="47188"/>
    <cellStyle name="Normal 23 5 2 5 2 3" xfId="36125"/>
    <cellStyle name="Normal 23 5 2 5 3" xfId="13478"/>
    <cellStyle name="Normal 23 5 2 5 3 2" xfId="24542"/>
    <cellStyle name="Normal 23 5 2 5 3 2 2" xfId="50791"/>
    <cellStyle name="Normal 23 5 2 5 3 3" xfId="39728"/>
    <cellStyle name="Normal 23 5 2 5 4" xfId="17214"/>
    <cellStyle name="Normal 23 5 2 5 4 2" xfId="43464"/>
    <cellStyle name="Normal 23 5 2 5 5" xfId="6075"/>
    <cellStyle name="Normal 23 5 2 5 5 2" xfId="32401"/>
    <cellStyle name="Normal 23 5 2 5 6" xfId="29532"/>
    <cellStyle name="Normal 23 5 2 6" xfId="2099"/>
    <cellStyle name="Normal 23 5 2 6 2" xfId="9990"/>
    <cellStyle name="Normal 23 5 2 6 2 2" xfId="21054"/>
    <cellStyle name="Normal 23 5 2 6 2 2 2" xfId="47303"/>
    <cellStyle name="Normal 23 5 2 6 2 3" xfId="36240"/>
    <cellStyle name="Normal 23 5 2 6 3" xfId="13593"/>
    <cellStyle name="Normal 23 5 2 6 3 2" xfId="24657"/>
    <cellStyle name="Normal 23 5 2 6 3 2 2" xfId="50906"/>
    <cellStyle name="Normal 23 5 2 6 3 3" xfId="39843"/>
    <cellStyle name="Normal 23 5 2 6 4" xfId="17329"/>
    <cellStyle name="Normal 23 5 2 6 4 2" xfId="43579"/>
    <cellStyle name="Normal 23 5 2 6 5" xfId="6191"/>
    <cellStyle name="Normal 23 5 2 6 5 2" xfId="32516"/>
    <cellStyle name="Normal 23 5 2 6 6" xfId="29533"/>
    <cellStyle name="Normal 23 5 2 7" xfId="2100"/>
    <cellStyle name="Normal 23 5 2 7 2" xfId="10104"/>
    <cellStyle name="Normal 23 5 2 7 2 2" xfId="21168"/>
    <cellStyle name="Normal 23 5 2 7 2 2 2" xfId="47417"/>
    <cellStyle name="Normal 23 5 2 7 2 3" xfId="36354"/>
    <cellStyle name="Normal 23 5 2 7 3" xfId="13707"/>
    <cellStyle name="Normal 23 5 2 7 3 2" xfId="24771"/>
    <cellStyle name="Normal 23 5 2 7 3 2 2" xfId="51020"/>
    <cellStyle name="Normal 23 5 2 7 3 3" xfId="39957"/>
    <cellStyle name="Normal 23 5 2 7 4" xfId="17443"/>
    <cellStyle name="Normal 23 5 2 7 4 2" xfId="43693"/>
    <cellStyle name="Normal 23 5 2 7 5" xfId="6306"/>
    <cellStyle name="Normal 23 5 2 7 5 2" xfId="32630"/>
    <cellStyle name="Normal 23 5 2 7 6" xfId="29534"/>
    <cellStyle name="Normal 23 5 2 8" xfId="2101"/>
    <cellStyle name="Normal 23 5 2 8 2" xfId="10218"/>
    <cellStyle name="Normal 23 5 2 8 2 2" xfId="21282"/>
    <cellStyle name="Normal 23 5 2 8 2 2 2" xfId="47531"/>
    <cellStyle name="Normal 23 5 2 8 2 3" xfId="36468"/>
    <cellStyle name="Normal 23 5 2 8 3" xfId="13821"/>
    <cellStyle name="Normal 23 5 2 8 3 2" xfId="24885"/>
    <cellStyle name="Normal 23 5 2 8 3 2 2" xfId="51134"/>
    <cellStyle name="Normal 23 5 2 8 3 3" xfId="40071"/>
    <cellStyle name="Normal 23 5 2 8 4" xfId="17557"/>
    <cellStyle name="Normal 23 5 2 8 4 2" xfId="43807"/>
    <cellStyle name="Normal 23 5 2 8 5" xfId="6421"/>
    <cellStyle name="Normal 23 5 2 8 5 2" xfId="32744"/>
    <cellStyle name="Normal 23 5 2 8 6" xfId="29535"/>
    <cellStyle name="Normal 23 5 2 9" xfId="2102"/>
    <cellStyle name="Normal 23 5 2 9 2" xfId="10332"/>
    <cellStyle name="Normal 23 5 2 9 2 2" xfId="21396"/>
    <cellStyle name="Normal 23 5 2 9 2 2 2" xfId="47645"/>
    <cellStyle name="Normal 23 5 2 9 2 3" xfId="36582"/>
    <cellStyle name="Normal 23 5 2 9 3" xfId="13935"/>
    <cellStyle name="Normal 23 5 2 9 3 2" xfId="24999"/>
    <cellStyle name="Normal 23 5 2 9 3 2 2" xfId="51248"/>
    <cellStyle name="Normal 23 5 2 9 3 3" xfId="40185"/>
    <cellStyle name="Normal 23 5 2 9 4" xfId="17671"/>
    <cellStyle name="Normal 23 5 2 9 4 2" xfId="43921"/>
    <cellStyle name="Normal 23 5 2 9 5" xfId="6536"/>
    <cellStyle name="Normal 23 5 2 9 5 2" xfId="32858"/>
    <cellStyle name="Normal 23 5 2 9 6" xfId="29536"/>
    <cellStyle name="Normal 23 5 20" xfId="2103"/>
    <cellStyle name="Normal 23 5 20 2" xfId="11503"/>
    <cellStyle name="Normal 23 5 20 2 2" xfId="22567"/>
    <cellStyle name="Normal 23 5 20 2 2 2" xfId="48816"/>
    <cellStyle name="Normal 23 5 20 2 3" xfId="37753"/>
    <cellStyle name="Normal 23 5 20 3" xfId="15106"/>
    <cellStyle name="Normal 23 5 20 3 2" xfId="26170"/>
    <cellStyle name="Normal 23 5 20 3 2 2" xfId="52419"/>
    <cellStyle name="Normal 23 5 20 3 3" xfId="41356"/>
    <cellStyle name="Normal 23 5 20 4" xfId="18842"/>
    <cellStyle name="Normal 23 5 20 4 2" xfId="45092"/>
    <cellStyle name="Normal 23 5 20 5" xfId="7717"/>
    <cellStyle name="Normal 23 5 20 5 2" xfId="34029"/>
    <cellStyle name="Normal 23 5 20 6" xfId="29537"/>
    <cellStyle name="Normal 23 5 21" xfId="2104"/>
    <cellStyle name="Normal 23 5 21 2" xfId="11617"/>
    <cellStyle name="Normal 23 5 21 2 2" xfId="22681"/>
    <cellStyle name="Normal 23 5 21 2 2 2" xfId="48930"/>
    <cellStyle name="Normal 23 5 21 2 3" xfId="37867"/>
    <cellStyle name="Normal 23 5 21 3" xfId="15220"/>
    <cellStyle name="Normal 23 5 21 3 2" xfId="26284"/>
    <cellStyle name="Normal 23 5 21 3 2 2" xfId="52533"/>
    <cellStyle name="Normal 23 5 21 3 3" xfId="41470"/>
    <cellStyle name="Normal 23 5 21 4" xfId="18956"/>
    <cellStyle name="Normal 23 5 21 4 2" xfId="45206"/>
    <cellStyle name="Normal 23 5 21 5" xfId="7832"/>
    <cellStyle name="Normal 23 5 21 5 2" xfId="34143"/>
    <cellStyle name="Normal 23 5 21 6" xfId="29538"/>
    <cellStyle name="Normal 23 5 22" xfId="2105"/>
    <cellStyle name="Normal 23 5 22 2" xfId="11731"/>
    <cellStyle name="Normal 23 5 22 2 2" xfId="22795"/>
    <cellStyle name="Normal 23 5 22 2 2 2" xfId="49044"/>
    <cellStyle name="Normal 23 5 22 2 3" xfId="37981"/>
    <cellStyle name="Normal 23 5 22 3" xfId="15334"/>
    <cellStyle name="Normal 23 5 22 3 2" xfId="26398"/>
    <cellStyle name="Normal 23 5 22 3 2 2" xfId="52647"/>
    <cellStyle name="Normal 23 5 22 3 3" xfId="41584"/>
    <cellStyle name="Normal 23 5 22 4" xfId="19070"/>
    <cellStyle name="Normal 23 5 22 4 2" xfId="45320"/>
    <cellStyle name="Normal 23 5 22 5" xfId="7947"/>
    <cellStyle name="Normal 23 5 22 5 2" xfId="34257"/>
    <cellStyle name="Normal 23 5 22 6" xfId="29539"/>
    <cellStyle name="Normal 23 5 23" xfId="2106"/>
    <cellStyle name="Normal 23 5 23 2" xfId="11845"/>
    <cellStyle name="Normal 23 5 23 2 2" xfId="22909"/>
    <cellStyle name="Normal 23 5 23 2 2 2" xfId="49158"/>
    <cellStyle name="Normal 23 5 23 2 3" xfId="38095"/>
    <cellStyle name="Normal 23 5 23 3" xfId="15448"/>
    <cellStyle name="Normal 23 5 23 3 2" xfId="26512"/>
    <cellStyle name="Normal 23 5 23 3 2 2" xfId="52761"/>
    <cellStyle name="Normal 23 5 23 3 3" xfId="41698"/>
    <cellStyle name="Normal 23 5 23 4" xfId="19184"/>
    <cellStyle name="Normal 23 5 23 4 2" xfId="45434"/>
    <cellStyle name="Normal 23 5 23 5" xfId="8062"/>
    <cellStyle name="Normal 23 5 23 5 2" xfId="34371"/>
    <cellStyle name="Normal 23 5 23 6" xfId="29540"/>
    <cellStyle name="Normal 23 5 24" xfId="2107"/>
    <cellStyle name="Normal 23 5 24 2" xfId="11959"/>
    <cellStyle name="Normal 23 5 24 2 2" xfId="23023"/>
    <cellStyle name="Normal 23 5 24 2 2 2" xfId="49272"/>
    <cellStyle name="Normal 23 5 24 2 3" xfId="38209"/>
    <cellStyle name="Normal 23 5 24 3" xfId="15562"/>
    <cellStyle name="Normal 23 5 24 3 2" xfId="26626"/>
    <cellStyle name="Normal 23 5 24 3 2 2" xfId="52875"/>
    <cellStyle name="Normal 23 5 24 3 3" xfId="41812"/>
    <cellStyle name="Normal 23 5 24 4" xfId="19298"/>
    <cellStyle name="Normal 23 5 24 4 2" xfId="45548"/>
    <cellStyle name="Normal 23 5 24 5" xfId="8177"/>
    <cellStyle name="Normal 23 5 24 5 2" xfId="34485"/>
    <cellStyle name="Normal 23 5 24 6" xfId="29541"/>
    <cellStyle name="Normal 23 5 25" xfId="2108"/>
    <cellStyle name="Normal 23 5 25 2" xfId="12073"/>
    <cellStyle name="Normal 23 5 25 2 2" xfId="23137"/>
    <cellStyle name="Normal 23 5 25 2 2 2" xfId="49386"/>
    <cellStyle name="Normal 23 5 25 2 3" xfId="38323"/>
    <cellStyle name="Normal 23 5 25 3" xfId="15676"/>
    <cellStyle name="Normal 23 5 25 3 2" xfId="26740"/>
    <cellStyle name="Normal 23 5 25 3 2 2" xfId="52989"/>
    <cellStyle name="Normal 23 5 25 3 3" xfId="41926"/>
    <cellStyle name="Normal 23 5 25 4" xfId="19412"/>
    <cellStyle name="Normal 23 5 25 4 2" xfId="45662"/>
    <cellStyle name="Normal 23 5 25 5" xfId="8292"/>
    <cellStyle name="Normal 23 5 25 5 2" xfId="34599"/>
    <cellStyle name="Normal 23 5 25 6" xfId="29542"/>
    <cellStyle name="Normal 23 5 26" xfId="2109"/>
    <cellStyle name="Normal 23 5 26 2" xfId="12190"/>
    <cellStyle name="Normal 23 5 26 2 2" xfId="23254"/>
    <cellStyle name="Normal 23 5 26 2 2 2" xfId="49503"/>
    <cellStyle name="Normal 23 5 26 2 3" xfId="38440"/>
    <cellStyle name="Normal 23 5 26 3" xfId="15793"/>
    <cellStyle name="Normal 23 5 26 3 2" xfId="26857"/>
    <cellStyle name="Normal 23 5 26 3 2 2" xfId="53106"/>
    <cellStyle name="Normal 23 5 26 3 3" xfId="42043"/>
    <cellStyle name="Normal 23 5 26 4" xfId="19529"/>
    <cellStyle name="Normal 23 5 26 4 2" xfId="45779"/>
    <cellStyle name="Normal 23 5 26 5" xfId="8410"/>
    <cellStyle name="Normal 23 5 26 5 2" xfId="34716"/>
    <cellStyle name="Normal 23 5 26 6" xfId="29543"/>
    <cellStyle name="Normal 23 5 27" xfId="2110"/>
    <cellStyle name="Normal 23 5 27 2" xfId="12309"/>
    <cellStyle name="Normal 23 5 27 2 2" xfId="23373"/>
    <cellStyle name="Normal 23 5 27 2 2 2" xfId="49622"/>
    <cellStyle name="Normal 23 5 27 2 3" xfId="38559"/>
    <cellStyle name="Normal 23 5 27 3" xfId="15912"/>
    <cellStyle name="Normal 23 5 27 3 2" xfId="26976"/>
    <cellStyle name="Normal 23 5 27 3 2 2" xfId="53225"/>
    <cellStyle name="Normal 23 5 27 3 3" xfId="42162"/>
    <cellStyle name="Normal 23 5 27 4" xfId="19648"/>
    <cellStyle name="Normal 23 5 27 4 2" xfId="45898"/>
    <cellStyle name="Normal 23 5 27 5" xfId="8530"/>
    <cellStyle name="Normal 23 5 27 5 2" xfId="34835"/>
    <cellStyle name="Normal 23 5 27 6" xfId="29544"/>
    <cellStyle name="Normal 23 5 28" xfId="2111"/>
    <cellStyle name="Normal 23 5 28 2" xfId="12440"/>
    <cellStyle name="Normal 23 5 28 2 2" xfId="23504"/>
    <cellStyle name="Normal 23 5 28 2 2 2" xfId="49753"/>
    <cellStyle name="Normal 23 5 28 2 3" xfId="38690"/>
    <cellStyle name="Normal 23 5 28 3" xfId="16043"/>
    <cellStyle name="Normal 23 5 28 3 2" xfId="27107"/>
    <cellStyle name="Normal 23 5 28 3 2 2" xfId="53356"/>
    <cellStyle name="Normal 23 5 28 3 3" xfId="42293"/>
    <cellStyle name="Normal 23 5 28 4" xfId="19779"/>
    <cellStyle name="Normal 23 5 28 4 2" xfId="46029"/>
    <cellStyle name="Normal 23 5 28 5" xfId="8662"/>
    <cellStyle name="Normal 23 5 28 5 2" xfId="34966"/>
    <cellStyle name="Normal 23 5 28 6" xfId="29545"/>
    <cellStyle name="Normal 23 5 29" xfId="2112"/>
    <cellStyle name="Normal 23 5 29 2" xfId="12555"/>
    <cellStyle name="Normal 23 5 29 2 2" xfId="23619"/>
    <cellStyle name="Normal 23 5 29 2 2 2" xfId="49868"/>
    <cellStyle name="Normal 23 5 29 2 3" xfId="38805"/>
    <cellStyle name="Normal 23 5 29 3" xfId="16158"/>
    <cellStyle name="Normal 23 5 29 3 2" xfId="27222"/>
    <cellStyle name="Normal 23 5 29 3 2 2" xfId="53471"/>
    <cellStyle name="Normal 23 5 29 3 3" xfId="42408"/>
    <cellStyle name="Normal 23 5 29 4" xfId="19894"/>
    <cellStyle name="Normal 23 5 29 4 2" xfId="46144"/>
    <cellStyle name="Normal 23 5 29 5" xfId="8778"/>
    <cellStyle name="Normal 23 5 29 5 2" xfId="35081"/>
    <cellStyle name="Normal 23 5 29 6" xfId="29546"/>
    <cellStyle name="Normal 23 5 3" xfId="154"/>
    <cellStyle name="Normal 23 5 3 2" xfId="2114"/>
    <cellStyle name="Normal 23 5 3 2 2" xfId="16417"/>
    <cellStyle name="Normal 23 5 3 2 2 2" xfId="27481"/>
    <cellStyle name="Normal 23 5 3 2 2 2 2" xfId="53730"/>
    <cellStyle name="Normal 23 5 3 2 2 3" xfId="42667"/>
    <cellStyle name="Normal 23 5 3 2 3" xfId="20153"/>
    <cellStyle name="Normal 23 5 3 2 3 2" xfId="46403"/>
    <cellStyle name="Normal 23 5 3 2 4" xfId="9081"/>
    <cellStyle name="Normal 23 5 3 2 4 2" xfId="35340"/>
    <cellStyle name="Normal 23 5 3 2 5" xfId="29548"/>
    <cellStyle name="Normal 23 5 3 3" xfId="2113"/>
    <cellStyle name="Normal 23 5 3 3 2" xfId="20501"/>
    <cellStyle name="Normal 23 5 3 3 2 2" xfId="46750"/>
    <cellStyle name="Normal 23 5 3 3 3" xfId="9437"/>
    <cellStyle name="Normal 23 5 3 3 3 2" xfId="35687"/>
    <cellStyle name="Normal 23 5 3 3 4" xfId="29547"/>
    <cellStyle name="Normal 23 5 3 4" xfId="13040"/>
    <cellStyle name="Normal 23 5 3 4 2" xfId="24104"/>
    <cellStyle name="Normal 23 5 3 4 2 2" xfId="50353"/>
    <cellStyle name="Normal 23 5 3 4 3" xfId="39290"/>
    <cellStyle name="Normal 23 5 3 5" xfId="16776"/>
    <cellStyle name="Normal 23 5 3 5 2" xfId="43026"/>
    <cellStyle name="Normal 23 5 3 6" xfId="5633"/>
    <cellStyle name="Normal 23 5 3 6 2" xfId="31963"/>
    <cellStyle name="Normal 23 5 3 7" xfId="27648"/>
    <cellStyle name="Normal 23 5 30" xfId="2115"/>
    <cellStyle name="Normal 23 5 30 2" xfId="12669"/>
    <cellStyle name="Normal 23 5 30 2 2" xfId="23733"/>
    <cellStyle name="Normal 23 5 30 2 2 2" xfId="49982"/>
    <cellStyle name="Normal 23 5 30 2 3" xfId="38919"/>
    <cellStyle name="Normal 23 5 30 3" xfId="16272"/>
    <cellStyle name="Normal 23 5 30 3 2" xfId="27336"/>
    <cellStyle name="Normal 23 5 30 3 2 2" xfId="53585"/>
    <cellStyle name="Normal 23 5 30 3 3" xfId="42522"/>
    <cellStyle name="Normal 23 5 30 4" xfId="20008"/>
    <cellStyle name="Normal 23 5 30 4 2" xfId="46258"/>
    <cellStyle name="Normal 23 5 30 5" xfId="8893"/>
    <cellStyle name="Normal 23 5 30 5 2" xfId="35195"/>
    <cellStyle name="Normal 23 5 30 6" xfId="29549"/>
    <cellStyle name="Normal 23 5 31" xfId="2116"/>
    <cellStyle name="Normal 23 5 31 2" xfId="9307"/>
    <cellStyle name="Normal 23 5 31 2 2" xfId="20371"/>
    <cellStyle name="Normal 23 5 31 2 2 2" xfId="46620"/>
    <cellStyle name="Normal 23 5 31 2 3" xfId="35557"/>
    <cellStyle name="Normal 23 5 31 3" xfId="12910"/>
    <cellStyle name="Normal 23 5 31 3 2" xfId="23974"/>
    <cellStyle name="Normal 23 5 31 3 2 2" xfId="50223"/>
    <cellStyle name="Normal 23 5 31 3 3" xfId="39160"/>
    <cellStyle name="Normal 23 5 31 4" xfId="16646"/>
    <cellStyle name="Normal 23 5 31 4 2" xfId="42896"/>
    <cellStyle name="Normal 23 5 31 5" xfId="5502"/>
    <cellStyle name="Normal 23 5 31 5 2" xfId="31833"/>
    <cellStyle name="Normal 23 5 31 6" xfId="29550"/>
    <cellStyle name="Normal 23 5 32" xfId="2117"/>
    <cellStyle name="Normal 23 5 32 2" xfId="20251"/>
    <cellStyle name="Normal 23 5 32 2 2" xfId="46500"/>
    <cellStyle name="Normal 23 5 32 3" xfId="9187"/>
    <cellStyle name="Normal 23 5 32 3 2" xfId="35437"/>
    <cellStyle name="Normal 23 5 32 4" xfId="29551"/>
    <cellStyle name="Normal 23 5 33" xfId="2118"/>
    <cellStyle name="Normal 23 5 33 2" xfId="23854"/>
    <cellStyle name="Normal 23 5 33 2 2" xfId="50103"/>
    <cellStyle name="Normal 23 5 33 3" xfId="12790"/>
    <cellStyle name="Normal 23 5 33 3 2" xfId="39040"/>
    <cellStyle name="Normal 23 5 33 4" xfId="29552"/>
    <cellStyle name="Normal 23 5 34" xfId="2119"/>
    <cellStyle name="Normal 23 5 34 2" xfId="16526"/>
    <cellStyle name="Normal 23 5 34 2 2" xfId="42776"/>
    <cellStyle name="Normal 23 5 34 3" xfId="29553"/>
    <cellStyle name="Normal 23 5 35" xfId="2120"/>
    <cellStyle name="Normal 23 5 35 2" xfId="29554"/>
    <cellStyle name="Normal 23 5 36" xfId="2121"/>
    <cellStyle name="Normal 23 5 36 2" xfId="29555"/>
    <cellStyle name="Normal 23 5 37" xfId="2122"/>
    <cellStyle name="Normal 23 5 37 2" xfId="29556"/>
    <cellStyle name="Normal 23 5 38" xfId="2123"/>
    <cellStyle name="Normal 23 5 38 2" xfId="29557"/>
    <cellStyle name="Normal 23 5 39" xfId="2124"/>
    <cellStyle name="Normal 23 5 39 2" xfId="29558"/>
    <cellStyle name="Normal 23 5 4" xfId="2125"/>
    <cellStyle name="Normal 23 5 4 2" xfId="9579"/>
    <cellStyle name="Normal 23 5 4 2 2" xfId="20643"/>
    <cellStyle name="Normal 23 5 4 2 2 2" xfId="46892"/>
    <cellStyle name="Normal 23 5 4 2 3" xfId="35829"/>
    <cellStyle name="Normal 23 5 4 3" xfId="13182"/>
    <cellStyle name="Normal 23 5 4 3 2" xfId="24246"/>
    <cellStyle name="Normal 23 5 4 3 2 2" xfId="50495"/>
    <cellStyle name="Normal 23 5 4 3 3" xfId="39432"/>
    <cellStyle name="Normal 23 5 4 4" xfId="16918"/>
    <cellStyle name="Normal 23 5 4 4 2" xfId="43168"/>
    <cellStyle name="Normal 23 5 4 5" xfId="5777"/>
    <cellStyle name="Normal 23 5 4 5 2" xfId="32105"/>
    <cellStyle name="Normal 23 5 4 6" xfId="29559"/>
    <cellStyle name="Normal 23 5 40" xfId="2126"/>
    <cellStyle name="Normal 23 5 40 2" xfId="29560"/>
    <cellStyle name="Normal 23 5 41" xfId="2127"/>
    <cellStyle name="Normal 23 5 41 2" xfId="29561"/>
    <cellStyle name="Normal 23 5 42" xfId="2051"/>
    <cellStyle name="Normal 23 5 42 2" xfId="29485"/>
    <cellStyle name="Normal 23 5 43" xfId="5381"/>
    <cellStyle name="Normal 23 5 43 2" xfId="31713"/>
    <cellStyle name="Normal 23 5 44" xfId="27645"/>
    <cellStyle name="Normal 23 5 5" xfId="2128"/>
    <cellStyle name="Normal 23 5 5 2" xfId="9695"/>
    <cellStyle name="Normal 23 5 5 2 2" xfId="20759"/>
    <cellStyle name="Normal 23 5 5 2 2 2" xfId="47008"/>
    <cellStyle name="Normal 23 5 5 2 3" xfId="35945"/>
    <cellStyle name="Normal 23 5 5 3" xfId="13298"/>
    <cellStyle name="Normal 23 5 5 3 2" xfId="24362"/>
    <cellStyle name="Normal 23 5 5 3 2 2" xfId="50611"/>
    <cellStyle name="Normal 23 5 5 3 3" xfId="39548"/>
    <cellStyle name="Normal 23 5 5 4" xfId="17034"/>
    <cellStyle name="Normal 23 5 5 4 2" xfId="43284"/>
    <cellStyle name="Normal 23 5 5 5" xfId="5894"/>
    <cellStyle name="Normal 23 5 5 5 2" xfId="32221"/>
    <cellStyle name="Normal 23 5 5 6" xfId="29562"/>
    <cellStyle name="Normal 23 5 6" xfId="2129"/>
    <cellStyle name="Normal 23 5 6 2" xfId="9810"/>
    <cellStyle name="Normal 23 5 6 2 2" xfId="20874"/>
    <cellStyle name="Normal 23 5 6 2 2 2" xfId="47123"/>
    <cellStyle name="Normal 23 5 6 2 3" xfId="36060"/>
    <cellStyle name="Normal 23 5 6 3" xfId="13413"/>
    <cellStyle name="Normal 23 5 6 3 2" xfId="24477"/>
    <cellStyle name="Normal 23 5 6 3 2 2" xfId="50726"/>
    <cellStyle name="Normal 23 5 6 3 3" xfId="39663"/>
    <cellStyle name="Normal 23 5 6 4" xfId="17149"/>
    <cellStyle name="Normal 23 5 6 4 2" xfId="43399"/>
    <cellStyle name="Normal 23 5 6 5" xfId="6010"/>
    <cellStyle name="Normal 23 5 6 5 2" xfId="32336"/>
    <cellStyle name="Normal 23 5 6 6" xfId="29563"/>
    <cellStyle name="Normal 23 5 7" xfId="2130"/>
    <cellStyle name="Normal 23 5 7 2" xfId="9925"/>
    <cellStyle name="Normal 23 5 7 2 2" xfId="20989"/>
    <cellStyle name="Normal 23 5 7 2 2 2" xfId="47238"/>
    <cellStyle name="Normal 23 5 7 2 3" xfId="36175"/>
    <cellStyle name="Normal 23 5 7 3" xfId="13528"/>
    <cellStyle name="Normal 23 5 7 3 2" xfId="24592"/>
    <cellStyle name="Normal 23 5 7 3 2 2" xfId="50841"/>
    <cellStyle name="Normal 23 5 7 3 3" xfId="39778"/>
    <cellStyle name="Normal 23 5 7 4" xfId="17264"/>
    <cellStyle name="Normal 23 5 7 4 2" xfId="43514"/>
    <cellStyle name="Normal 23 5 7 5" xfId="6126"/>
    <cellStyle name="Normal 23 5 7 5 2" xfId="32451"/>
    <cellStyle name="Normal 23 5 7 6" xfId="29564"/>
    <cellStyle name="Normal 23 5 8" xfId="2131"/>
    <cellStyle name="Normal 23 5 8 2" xfId="10039"/>
    <cellStyle name="Normal 23 5 8 2 2" xfId="21103"/>
    <cellStyle name="Normal 23 5 8 2 2 2" xfId="47352"/>
    <cellStyle name="Normal 23 5 8 2 3" xfId="36289"/>
    <cellStyle name="Normal 23 5 8 3" xfId="13642"/>
    <cellStyle name="Normal 23 5 8 3 2" xfId="24706"/>
    <cellStyle name="Normal 23 5 8 3 2 2" xfId="50955"/>
    <cellStyle name="Normal 23 5 8 3 3" xfId="39892"/>
    <cellStyle name="Normal 23 5 8 4" xfId="17378"/>
    <cellStyle name="Normal 23 5 8 4 2" xfId="43628"/>
    <cellStyle name="Normal 23 5 8 5" xfId="6241"/>
    <cellStyle name="Normal 23 5 8 5 2" xfId="32565"/>
    <cellStyle name="Normal 23 5 8 6" xfId="29565"/>
    <cellStyle name="Normal 23 5 9" xfId="2132"/>
    <cellStyle name="Normal 23 5 9 2" xfId="10153"/>
    <cellStyle name="Normal 23 5 9 2 2" xfId="21217"/>
    <cellStyle name="Normal 23 5 9 2 2 2" xfId="47466"/>
    <cellStyle name="Normal 23 5 9 2 3" xfId="36403"/>
    <cellStyle name="Normal 23 5 9 3" xfId="13756"/>
    <cellStyle name="Normal 23 5 9 3 2" xfId="24820"/>
    <cellStyle name="Normal 23 5 9 3 2 2" xfId="51069"/>
    <cellStyle name="Normal 23 5 9 3 3" xfId="40006"/>
    <cellStyle name="Normal 23 5 9 4" xfId="17492"/>
    <cellStyle name="Normal 23 5 9 4 2" xfId="43742"/>
    <cellStyle name="Normal 23 5 9 5" xfId="6356"/>
    <cellStyle name="Normal 23 5 9 5 2" xfId="32679"/>
    <cellStyle name="Normal 23 5 9 6" xfId="29566"/>
    <cellStyle name="Normal 23 50" xfId="27612"/>
    <cellStyle name="Normal 23 6" xfId="155"/>
    <cellStyle name="Normal 23 6 10" xfId="2134"/>
    <cellStyle name="Normal 23 6 10 2" xfId="10264"/>
    <cellStyle name="Normal 23 6 10 2 2" xfId="21328"/>
    <cellStyle name="Normal 23 6 10 2 2 2" xfId="47577"/>
    <cellStyle name="Normal 23 6 10 2 3" xfId="36514"/>
    <cellStyle name="Normal 23 6 10 3" xfId="13867"/>
    <cellStyle name="Normal 23 6 10 3 2" xfId="24931"/>
    <cellStyle name="Normal 23 6 10 3 2 2" xfId="51180"/>
    <cellStyle name="Normal 23 6 10 3 3" xfId="40117"/>
    <cellStyle name="Normal 23 6 10 4" xfId="17603"/>
    <cellStyle name="Normal 23 6 10 4 2" xfId="43853"/>
    <cellStyle name="Normal 23 6 10 5" xfId="6468"/>
    <cellStyle name="Normal 23 6 10 5 2" xfId="32790"/>
    <cellStyle name="Normal 23 6 10 6" xfId="29568"/>
    <cellStyle name="Normal 23 6 11" xfId="2135"/>
    <cellStyle name="Normal 23 6 11 2" xfId="10391"/>
    <cellStyle name="Normal 23 6 11 2 2" xfId="21455"/>
    <cellStyle name="Normal 23 6 11 2 2 2" xfId="47704"/>
    <cellStyle name="Normal 23 6 11 2 3" xfId="36641"/>
    <cellStyle name="Normal 23 6 11 3" xfId="13994"/>
    <cellStyle name="Normal 23 6 11 3 2" xfId="25058"/>
    <cellStyle name="Normal 23 6 11 3 2 2" xfId="51307"/>
    <cellStyle name="Normal 23 6 11 3 3" xfId="40244"/>
    <cellStyle name="Normal 23 6 11 4" xfId="17730"/>
    <cellStyle name="Normal 23 6 11 4 2" xfId="43980"/>
    <cellStyle name="Normal 23 6 11 5" xfId="6596"/>
    <cellStyle name="Normal 23 6 11 5 2" xfId="32917"/>
    <cellStyle name="Normal 23 6 11 6" xfId="29569"/>
    <cellStyle name="Normal 23 6 12" xfId="2136"/>
    <cellStyle name="Normal 23 6 12 2" xfId="10506"/>
    <cellStyle name="Normal 23 6 12 2 2" xfId="21570"/>
    <cellStyle name="Normal 23 6 12 2 2 2" xfId="47819"/>
    <cellStyle name="Normal 23 6 12 2 3" xfId="36756"/>
    <cellStyle name="Normal 23 6 12 3" xfId="14109"/>
    <cellStyle name="Normal 23 6 12 3 2" xfId="25173"/>
    <cellStyle name="Normal 23 6 12 3 2 2" xfId="51422"/>
    <cellStyle name="Normal 23 6 12 3 3" xfId="40359"/>
    <cellStyle name="Normal 23 6 12 4" xfId="17845"/>
    <cellStyle name="Normal 23 6 12 4 2" xfId="44095"/>
    <cellStyle name="Normal 23 6 12 5" xfId="6712"/>
    <cellStyle name="Normal 23 6 12 5 2" xfId="33032"/>
    <cellStyle name="Normal 23 6 12 6" xfId="29570"/>
    <cellStyle name="Normal 23 6 13" xfId="2137"/>
    <cellStyle name="Normal 23 6 13 2" xfId="10679"/>
    <cellStyle name="Normal 23 6 13 2 2" xfId="21743"/>
    <cellStyle name="Normal 23 6 13 2 2 2" xfId="47992"/>
    <cellStyle name="Normal 23 6 13 2 3" xfId="36929"/>
    <cellStyle name="Normal 23 6 13 3" xfId="14282"/>
    <cellStyle name="Normal 23 6 13 3 2" xfId="25346"/>
    <cellStyle name="Normal 23 6 13 3 2 2" xfId="51595"/>
    <cellStyle name="Normal 23 6 13 3 3" xfId="40532"/>
    <cellStyle name="Normal 23 6 13 4" xfId="18018"/>
    <cellStyle name="Normal 23 6 13 4 2" xfId="44268"/>
    <cellStyle name="Normal 23 6 13 5" xfId="6886"/>
    <cellStyle name="Normal 23 6 13 5 2" xfId="33205"/>
    <cellStyle name="Normal 23 6 13 6" xfId="29571"/>
    <cellStyle name="Normal 23 6 14" xfId="2138"/>
    <cellStyle name="Normal 23 6 14 2" xfId="10796"/>
    <cellStyle name="Normal 23 6 14 2 2" xfId="21860"/>
    <cellStyle name="Normal 23 6 14 2 2 2" xfId="48109"/>
    <cellStyle name="Normal 23 6 14 2 3" xfId="37046"/>
    <cellStyle name="Normal 23 6 14 3" xfId="14399"/>
    <cellStyle name="Normal 23 6 14 3 2" xfId="25463"/>
    <cellStyle name="Normal 23 6 14 3 2 2" xfId="51712"/>
    <cellStyle name="Normal 23 6 14 3 3" xfId="40649"/>
    <cellStyle name="Normal 23 6 14 4" xfId="18135"/>
    <cellStyle name="Normal 23 6 14 4 2" xfId="44385"/>
    <cellStyle name="Normal 23 6 14 5" xfId="7004"/>
    <cellStyle name="Normal 23 6 14 5 2" xfId="33322"/>
    <cellStyle name="Normal 23 6 14 6" xfId="29572"/>
    <cellStyle name="Normal 23 6 15" xfId="2139"/>
    <cellStyle name="Normal 23 6 15 2" xfId="10912"/>
    <cellStyle name="Normal 23 6 15 2 2" xfId="21976"/>
    <cellStyle name="Normal 23 6 15 2 2 2" xfId="48225"/>
    <cellStyle name="Normal 23 6 15 2 3" xfId="37162"/>
    <cellStyle name="Normal 23 6 15 3" xfId="14515"/>
    <cellStyle name="Normal 23 6 15 3 2" xfId="25579"/>
    <cellStyle name="Normal 23 6 15 3 2 2" xfId="51828"/>
    <cellStyle name="Normal 23 6 15 3 3" xfId="40765"/>
    <cellStyle name="Normal 23 6 15 4" xfId="18251"/>
    <cellStyle name="Normal 23 6 15 4 2" xfId="44501"/>
    <cellStyle name="Normal 23 6 15 5" xfId="7121"/>
    <cellStyle name="Normal 23 6 15 5 2" xfId="33438"/>
    <cellStyle name="Normal 23 6 15 6" xfId="29573"/>
    <cellStyle name="Normal 23 6 16" xfId="2140"/>
    <cellStyle name="Normal 23 6 16 2" xfId="11030"/>
    <cellStyle name="Normal 23 6 16 2 2" xfId="22094"/>
    <cellStyle name="Normal 23 6 16 2 2 2" xfId="48343"/>
    <cellStyle name="Normal 23 6 16 2 3" xfId="37280"/>
    <cellStyle name="Normal 23 6 16 3" xfId="14633"/>
    <cellStyle name="Normal 23 6 16 3 2" xfId="25697"/>
    <cellStyle name="Normal 23 6 16 3 2 2" xfId="51946"/>
    <cellStyle name="Normal 23 6 16 3 3" xfId="40883"/>
    <cellStyle name="Normal 23 6 16 4" xfId="18369"/>
    <cellStyle name="Normal 23 6 16 4 2" xfId="44619"/>
    <cellStyle name="Normal 23 6 16 5" xfId="7240"/>
    <cellStyle name="Normal 23 6 16 5 2" xfId="33556"/>
    <cellStyle name="Normal 23 6 16 6" xfId="29574"/>
    <cellStyle name="Normal 23 6 17" xfId="2141"/>
    <cellStyle name="Normal 23 6 17 2" xfId="11148"/>
    <cellStyle name="Normal 23 6 17 2 2" xfId="22212"/>
    <cellStyle name="Normal 23 6 17 2 2 2" xfId="48461"/>
    <cellStyle name="Normal 23 6 17 2 3" xfId="37398"/>
    <cellStyle name="Normal 23 6 17 3" xfId="14751"/>
    <cellStyle name="Normal 23 6 17 3 2" xfId="25815"/>
    <cellStyle name="Normal 23 6 17 3 2 2" xfId="52064"/>
    <cellStyle name="Normal 23 6 17 3 3" xfId="41001"/>
    <cellStyle name="Normal 23 6 17 4" xfId="18487"/>
    <cellStyle name="Normal 23 6 17 4 2" xfId="44737"/>
    <cellStyle name="Normal 23 6 17 5" xfId="7359"/>
    <cellStyle name="Normal 23 6 17 5 2" xfId="33674"/>
    <cellStyle name="Normal 23 6 17 6" xfId="29575"/>
    <cellStyle name="Normal 23 6 18" xfId="2142"/>
    <cellStyle name="Normal 23 6 18 2" xfId="11264"/>
    <cellStyle name="Normal 23 6 18 2 2" xfId="22328"/>
    <cellStyle name="Normal 23 6 18 2 2 2" xfId="48577"/>
    <cellStyle name="Normal 23 6 18 2 3" xfId="37514"/>
    <cellStyle name="Normal 23 6 18 3" xfId="14867"/>
    <cellStyle name="Normal 23 6 18 3 2" xfId="25931"/>
    <cellStyle name="Normal 23 6 18 3 2 2" xfId="52180"/>
    <cellStyle name="Normal 23 6 18 3 3" xfId="41117"/>
    <cellStyle name="Normal 23 6 18 4" xfId="18603"/>
    <cellStyle name="Normal 23 6 18 4 2" xfId="44853"/>
    <cellStyle name="Normal 23 6 18 5" xfId="7476"/>
    <cellStyle name="Normal 23 6 18 5 2" xfId="33790"/>
    <cellStyle name="Normal 23 6 18 6" xfId="29576"/>
    <cellStyle name="Normal 23 6 19" xfId="2143"/>
    <cellStyle name="Normal 23 6 19 2" xfId="11381"/>
    <cellStyle name="Normal 23 6 19 2 2" xfId="22445"/>
    <cellStyle name="Normal 23 6 19 2 2 2" xfId="48694"/>
    <cellStyle name="Normal 23 6 19 2 3" xfId="37631"/>
    <cellStyle name="Normal 23 6 19 3" xfId="14984"/>
    <cellStyle name="Normal 23 6 19 3 2" xfId="26048"/>
    <cellStyle name="Normal 23 6 19 3 2 2" xfId="52297"/>
    <cellStyle name="Normal 23 6 19 3 3" xfId="41234"/>
    <cellStyle name="Normal 23 6 19 4" xfId="18720"/>
    <cellStyle name="Normal 23 6 19 4 2" xfId="44970"/>
    <cellStyle name="Normal 23 6 19 5" xfId="7594"/>
    <cellStyle name="Normal 23 6 19 5 2" xfId="33907"/>
    <cellStyle name="Normal 23 6 19 6" xfId="29577"/>
    <cellStyle name="Normal 23 6 2" xfId="156"/>
    <cellStyle name="Normal 23 6 2 10" xfId="2145"/>
    <cellStyle name="Normal 23 6 2 10 2" xfId="10460"/>
    <cellStyle name="Normal 23 6 2 10 2 2" xfId="21524"/>
    <cellStyle name="Normal 23 6 2 10 2 2 2" xfId="47773"/>
    <cellStyle name="Normal 23 6 2 10 2 3" xfId="36710"/>
    <cellStyle name="Normal 23 6 2 10 3" xfId="14063"/>
    <cellStyle name="Normal 23 6 2 10 3 2" xfId="25127"/>
    <cellStyle name="Normal 23 6 2 10 3 2 2" xfId="51376"/>
    <cellStyle name="Normal 23 6 2 10 3 3" xfId="40313"/>
    <cellStyle name="Normal 23 6 2 10 4" xfId="17799"/>
    <cellStyle name="Normal 23 6 2 10 4 2" xfId="44049"/>
    <cellStyle name="Normal 23 6 2 10 5" xfId="6665"/>
    <cellStyle name="Normal 23 6 2 10 5 2" xfId="32986"/>
    <cellStyle name="Normal 23 6 2 10 6" xfId="29579"/>
    <cellStyle name="Normal 23 6 2 11" xfId="2146"/>
    <cellStyle name="Normal 23 6 2 11 2" xfId="10575"/>
    <cellStyle name="Normal 23 6 2 11 2 2" xfId="21639"/>
    <cellStyle name="Normal 23 6 2 11 2 2 2" xfId="47888"/>
    <cellStyle name="Normal 23 6 2 11 2 3" xfId="36825"/>
    <cellStyle name="Normal 23 6 2 11 3" xfId="14178"/>
    <cellStyle name="Normal 23 6 2 11 3 2" xfId="25242"/>
    <cellStyle name="Normal 23 6 2 11 3 2 2" xfId="51491"/>
    <cellStyle name="Normal 23 6 2 11 3 3" xfId="40428"/>
    <cellStyle name="Normal 23 6 2 11 4" xfId="17914"/>
    <cellStyle name="Normal 23 6 2 11 4 2" xfId="44164"/>
    <cellStyle name="Normal 23 6 2 11 5" xfId="6781"/>
    <cellStyle name="Normal 23 6 2 11 5 2" xfId="33101"/>
    <cellStyle name="Normal 23 6 2 11 6" xfId="29580"/>
    <cellStyle name="Normal 23 6 2 12" xfId="2147"/>
    <cellStyle name="Normal 23 6 2 12 2" xfId="10748"/>
    <cellStyle name="Normal 23 6 2 12 2 2" xfId="21812"/>
    <cellStyle name="Normal 23 6 2 12 2 2 2" xfId="48061"/>
    <cellStyle name="Normal 23 6 2 12 2 3" xfId="36998"/>
    <cellStyle name="Normal 23 6 2 12 3" xfId="14351"/>
    <cellStyle name="Normal 23 6 2 12 3 2" xfId="25415"/>
    <cellStyle name="Normal 23 6 2 12 3 2 2" xfId="51664"/>
    <cellStyle name="Normal 23 6 2 12 3 3" xfId="40601"/>
    <cellStyle name="Normal 23 6 2 12 4" xfId="18087"/>
    <cellStyle name="Normal 23 6 2 12 4 2" xfId="44337"/>
    <cellStyle name="Normal 23 6 2 12 5" xfId="6955"/>
    <cellStyle name="Normal 23 6 2 12 5 2" xfId="33274"/>
    <cellStyle name="Normal 23 6 2 12 6" xfId="29581"/>
    <cellStyle name="Normal 23 6 2 13" xfId="2148"/>
    <cellStyle name="Normal 23 6 2 13 2" xfId="10865"/>
    <cellStyle name="Normal 23 6 2 13 2 2" xfId="21929"/>
    <cellStyle name="Normal 23 6 2 13 2 2 2" xfId="48178"/>
    <cellStyle name="Normal 23 6 2 13 2 3" xfId="37115"/>
    <cellStyle name="Normal 23 6 2 13 3" xfId="14468"/>
    <cellStyle name="Normal 23 6 2 13 3 2" xfId="25532"/>
    <cellStyle name="Normal 23 6 2 13 3 2 2" xfId="51781"/>
    <cellStyle name="Normal 23 6 2 13 3 3" xfId="40718"/>
    <cellStyle name="Normal 23 6 2 13 4" xfId="18204"/>
    <cellStyle name="Normal 23 6 2 13 4 2" xfId="44454"/>
    <cellStyle name="Normal 23 6 2 13 5" xfId="7073"/>
    <cellStyle name="Normal 23 6 2 13 5 2" xfId="33391"/>
    <cellStyle name="Normal 23 6 2 13 6" xfId="29582"/>
    <cellStyle name="Normal 23 6 2 14" xfId="2149"/>
    <cellStyle name="Normal 23 6 2 14 2" xfId="10981"/>
    <cellStyle name="Normal 23 6 2 14 2 2" xfId="22045"/>
    <cellStyle name="Normal 23 6 2 14 2 2 2" xfId="48294"/>
    <cellStyle name="Normal 23 6 2 14 2 3" xfId="37231"/>
    <cellStyle name="Normal 23 6 2 14 3" xfId="14584"/>
    <cellStyle name="Normal 23 6 2 14 3 2" xfId="25648"/>
    <cellStyle name="Normal 23 6 2 14 3 2 2" xfId="51897"/>
    <cellStyle name="Normal 23 6 2 14 3 3" xfId="40834"/>
    <cellStyle name="Normal 23 6 2 14 4" xfId="18320"/>
    <cellStyle name="Normal 23 6 2 14 4 2" xfId="44570"/>
    <cellStyle name="Normal 23 6 2 14 5" xfId="7190"/>
    <cellStyle name="Normal 23 6 2 14 5 2" xfId="33507"/>
    <cellStyle name="Normal 23 6 2 14 6" xfId="29583"/>
    <cellStyle name="Normal 23 6 2 15" xfId="2150"/>
    <cellStyle name="Normal 23 6 2 15 2" xfId="11099"/>
    <cellStyle name="Normal 23 6 2 15 2 2" xfId="22163"/>
    <cellStyle name="Normal 23 6 2 15 2 2 2" xfId="48412"/>
    <cellStyle name="Normal 23 6 2 15 2 3" xfId="37349"/>
    <cellStyle name="Normal 23 6 2 15 3" xfId="14702"/>
    <cellStyle name="Normal 23 6 2 15 3 2" xfId="25766"/>
    <cellStyle name="Normal 23 6 2 15 3 2 2" xfId="52015"/>
    <cellStyle name="Normal 23 6 2 15 3 3" xfId="40952"/>
    <cellStyle name="Normal 23 6 2 15 4" xfId="18438"/>
    <cellStyle name="Normal 23 6 2 15 4 2" xfId="44688"/>
    <cellStyle name="Normal 23 6 2 15 5" xfId="7309"/>
    <cellStyle name="Normal 23 6 2 15 5 2" xfId="33625"/>
    <cellStyle name="Normal 23 6 2 15 6" xfId="29584"/>
    <cellStyle name="Normal 23 6 2 16" xfId="2151"/>
    <cellStyle name="Normal 23 6 2 16 2" xfId="11217"/>
    <cellStyle name="Normal 23 6 2 16 2 2" xfId="22281"/>
    <cellStyle name="Normal 23 6 2 16 2 2 2" xfId="48530"/>
    <cellStyle name="Normal 23 6 2 16 2 3" xfId="37467"/>
    <cellStyle name="Normal 23 6 2 16 3" xfId="14820"/>
    <cellStyle name="Normal 23 6 2 16 3 2" xfId="25884"/>
    <cellStyle name="Normal 23 6 2 16 3 2 2" xfId="52133"/>
    <cellStyle name="Normal 23 6 2 16 3 3" xfId="41070"/>
    <cellStyle name="Normal 23 6 2 16 4" xfId="18556"/>
    <cellStyle name="Normal 23 6 2 16 4 2" xfId="44806"/>
    <cellStyle name="Normal 23 6 2 16 5" xfId="7428"/>
    <cellStyle name="Normal 23 6 2 16 5 2" xfId="33743"/>
    <cellStyle name="Normal 23 6 2 16 6" xfId="29585"/>
    <cellStyle name="Normal 23 6 2 17" xfId="2152"/>
    <cellStyle name="Normal 23 6 2 17 2" xfId="11333"/>
    <cellStyle name="Normal 23 6 2 17 2 2" xfId="22397"/>
    <cellStyle name="Normal 23 6 2 17 2 2 2" xfId="48646"/>
    <cellStyle name="Normal 23 6 2 17 2 3" xfId="37583"/>
    <cellStyle name="Normal 23 6 2 17 3" xfId="14936"/>
    <cellStyle name="Normal 23 6 2 17 3 2" xfId="26000"/>
    <cellStyle name="Normal 23 6 2 17 3 2 2" xfId="52249"/>
    <cellStyle name="Normal 23 6 2 17 3 3" xfId="41186"/>
    <cellStyle name="Normal 23 6 2 17 4" xfId="18672"/>
    <cellStyle name="Normal 23 6 2 17 4 2" xfId="44922"/>
    <cellStyle name="Normal 23 6 2 17 5" xfId="7545"/>
    <cellStyle name="Normal 23 6 2 17 5 2" xfId="33859"/>
    <cellStyle name="Normal 23 6 2 17 6" xfId="29586"/>
    <cellStyle name="Normal 23 6 2 18" xfId="2153"/>
    <cellStyle name="Normal 23 6 2 18 2" xfId="11450"/>
    <cellStyle name="Normal 23 6 2 18 2 2" xfId="22514"/>
    <cellStyle name="Normal 23 6 2 18 2 2 2" xfId="48763"/>
    <cellStyle name="Normal 23 6 2 18 2 3" xfId="37700"/>
    <cellStyle name="Normal 23 6 2 18 3" xfId="15053"/>
    <cellStyle name="Normal 23 6 2 18 3 2" xfId="26117"/>
    <cellStyle name="Normal 23 6 2 18 3 2 2" xfId="52366"/>
    <cellStyle name="Normal 23 6 2 18 3 3" xfId="41303"/>
    <cellStyle name="Normal 23 6 2 18 4" xfId="18789"/>
    <cellStyle name="Normal 23 6 2 18 4 2" xfId="45039"/>
    <cellStyle name="Normal 23 6 2 18 5" xfId="7663"/>
    <cellStyle name="Normal 23 6 2 18 5 2" xfId="33976"/>
    <cellStyle name="Normal 23 6 2 18 6" xfId="29587"/>
    <cellStyle name="Normal 23 6 2 19" xfId="2154"/>
    <cellStyle name="Normal 23 6 2 19 2" xfId="11569"/>
    <cellStyle name="Normal 23 6 2 19 2 2" xfId="22633"/>
    <cellStyle name="Normal 23 6 2 19 2 2 2" xfId="48882"/>
    <cellStyle name="Normal 23 6 2 19 2 3" xfId="37819"/>
    <cellStyle name="Normal 23 6 2 19 3" xfId="15172"/>
    <cellStyle name="Normal 23 6 2 19 3 2" xfId="26236"/>
    <cellStyle name="Normal 23 6 2 19 3 2 2" xfId="52485"/>
    <cellStyle name="Normal 23 6 2 19 3 3" xfId="41422"/>
    <cellStyle name="Normal 23 6 2 19 4" xfId="18908"/>
    <cellStyle name="Normal 23 6 2 19 4 2" xfId="45158"/>
    <cellStyle name="Normal 23 6 2 19 5" xfId="7783"/>
    <cellStyle name="Normal 23 6 2 19 5 2" xfId="34095"/>
    <cellStyle name="Normal 23 6 2 19 6" xfId="29588"/>
    <cellStyle name="Normal 23 6 2 2" xfId="157"/>
    <cellStyle name="Normal 23 6 2 2 2" xfId="2156"/>
    <cellStyle name="Normal 23 6 2 2 2 2" xfId="16418"/>
    <cellStyle name="Normal 23 6 2 2 2 2 2" xfId="27482"/>
    <cellStyle name="Normal 23 6 2 2 2 2 2 2" xfId="53731"/>
    <cellStyle name="Normal 23 6 2 2 2 2 3" xfId="42668"/>
    <cellStyle name="Normal 23 6 2 2 2 3" xfId="20154"/>
    <cellStyle name="Normal 23 6 2 2 2 3 2" xfId="46404"/>
    <cellStyle name="Normal 23 6 2 2 2 4" xfId="9082"/>
    <cellStyle name="Normal 23 6 2 2 2 4 2" xfId="35341"/>
    <cellStyle name="Normal 23 6 2 2 2 5" xfId="29590"/>
    <cellStyle name="Normal 23 6 2 2 3" xfId="2155"/>
    <cellStyle name="Normal 23 6 2 2 3 2" xfId="20548"/>
    <cellStyle name="Normal 23 6 2 2 3 2 2" xfId="46797"/>
    <cellStyle name="Normal 23 6 2 2 3 3" xfId="9484"/>
    <cellStyle name="Normal 23 6 2 2 3 3 2" xfId="35734"/>
    <cellStyle name="Normal 23 6 2 2 3 4" xfId="29589"/>
    <cellStyle name="Normal 23 6 2 2 4" xfId="13087"/>
    <cellStyle name="Normal 23 6 2 2 4 2" xfId="24151"/>
    <cellStyle name="Normal 23 6 2 2 4 2 2" xfId="50400"/>
    <cellStyle name="Normal 23 6 2 2 4 3" xfId="39337"/>
    <cellStyle name="Normal 23 6 2 2 5" xfId="16823"/>
    <cellStyle name="Normal 23 6 2 2 5 2" xfId="43073"/>
    <cellStyle name="Normal 23 6 2 2 6" xfId="5681"/>
    <cellStyle name="Normal 23 6 2 2 6 2" xfId="32010"/>
    <cellStyle name="Normal 23 6 2 2 7" xfId="27651"/>
    <cellStyle name="Normal 23 6 2 20" xfId="2157"/>
    <cellStyle name="Normal 23 6 2 20 2" xfId="11683"/>
    <cellStyle name="Normal 23 6 2 20 2 2" xfId="22747"/>
    <cellStyle name="Normal 23 6 2 20 2 2 2" xfId="48996"/>
    <cellStyle name="Normal 23 6 2 20 2 3" xfId="37933"/>
    <cellStyle name="Normal 23 6 2 20 3" xfId="15286"/>
    <cellStyle name="Normal 23 6 2 20 3 2" xfId="26350"/>
    <cellStyle name="Normal 23 6 2 20 3 2 2" xfId="52599"/>
    <cellStyle name="Normal 23 6 2 20 3 3" xfId="41536"/>
    <cellStyle name="Normal 23 6 2 20 4" xfId="19022"/>
    <cellStyle name="Normal 23 6 2 20 4 2" xfId="45272"/>
    <cellStyle name="Normal 23 6 2 20 5" xfId="7898"/>
    <cellStyle name="Normal 23 6 2 20 5 2" xfId="34209"/>
    <cellStyle name="Normal 23 6 2 20 6" xfId="29591"/>
    <cellStyle name="Normal 23 6 2 21" xfId="2158"/>
    <cellStyle name="Normal 23 6 2 21 2" xfId="11797"/>
    <cellStyle name="Normal 23 6 2 21 2 2" xfId="22861"/>
    <cellStyle name="Normal 23 6 2 21 2 2 2" xfId="49110"/>
    <cellStyle name="Normal 23 6 2 21 2 3" xfId="38047"/>
    <cellStyle name="Normal 23 6 2 21 3" xfId="15400"/>
    <cellStyle name="Normal 23 6 2 21 3 2" xfId="26464"/>
    <cellStyle name="Normal 23 6 2 21 3 2 2" xfId="52713"/>
    <cellStyle name="Normal 23 6 2 21 3 3" xfId="41650"/>
    <cellStyle name="Normal 23 6 2 21 4" xfId="19136"/>
    <cellStyle name="Normal 23 6 2 21 4 2" xfId="45386"/>
    <cellStyle name="Normal 23 6 2 21 5" xfId="8013"/>
    <cellStyle name="Normal 23 6 2 21 5 2" xfId="34323"/>
    <cellStyle name="Normal 23 6 2 21 6" xfId="29592"/>
    <cellStyle name="Normal 23 6 2 22" xfId="2159"/>
    <cellStyle name="Normal 23 6 2 22 2" xfId="11911"/>
    <cellStyle name="Normal 23 6 2 22 2 2" xfId="22975"/>
    <cellStyle name="Normal 23 6 2 22 2 2 2" xfId="49224"/>
    <cellStyle name="Normal 23 6 2 22 2 3" xfId="38161"/>
    <cellStyle name="Normal 23 6 2 22 3" xfId="15514"/>
    <cellStyle name="Normal 23 6 2 22 3 2" xfId="26578"/>
    <cellStyle name="Normal 23 6 2 22 3 2 2" xfId="52827"/>
    <cellStyle name="Normal 23 6 2 22 3 3" xfId="41764"/>
    <cellStyle name="Normal 23 6 2 22 4" xfId="19250"/>
    <cellStyle name="Normal 23 6 2 22 4 2" xfId="45500"/>
    <cellStyle name="Normal 23 6 2 22 5" xfId="8128"/>
    <cellStyle name="Normal 23 6 2 22 5 2" xfId="34437"/>
    <cellStyle name="Normal 23 6 2 22 6" xfId="29593"/>
    <cellStyle name="Normal 23 6 2 23" xfId="2160"/>
    <cellStyle name="Normal 23 6 2 23 2" xfId="12025"/>
    <cellStyle name="Normal 23 6 2 23 2 2" xfId="23089"/>
    <cellStyle name="Normal 23 6 2 23 2 2 2" xfId="49338"/>
    <cellStyle name="Normal 23 6 2 23 2 3" xfId="38275"/>
    <cellStyle name="Normal 23 6 2 23 3" xfId="15628"/>
    <cellStyle name="Normal 23 6 2 23 3 2" xfId="26692"/>
    <cellStyle name="Normal 23 6 2 23 3 2 2" xfId="52941"/>
    <cellStyle name="Normal 23 6 2 23 3 3" xfId="41878"/>
    <cellStyle name="Normal 23 6 2 23 4" xfId="19364"/>
    <cellStyle name="Normal 23 6 2 23 4 2" xfId="45614"/>
    <cellStyle name="Normal 23 6 2 23 5" xfId="8243"/>
    <cellStyle name="Normal 23 6 2 23 5 2" xfId="34551"/>
    <cellStyle name="Normal 23 6 2 23 6" xfId="29594"/>
    <cellStyle name="Normal 23 6 2 24" xfId="2161"/>
    <cellStyle name="Normal 23 6 2 24 2" xfId="12139"/>
    <cellStyle name="Normal 23 6 2 24 2 2" xfId="23203"/>
    <cellStyle name="Normal 23 6 2 24 2 2 2" xfId="49452"/>
    <cellStyle name="Normal 23 6 2 24 2 3" xfId="38389"/>
    <cellStyle name="Normal 23 6 2 24 3" xfId="15742"/>
    <cellStyle name="Normal 23 6 2 24 3 2" xfId="26806"/>
    <cellStyle name="Normal 23 6 2 24 3 2 2" xfId="53055"/>
    <cellStyle name="Normal 23 6 2 24 3 3" xfId="41992"/>
    <cellStyle name="Normal 23 6 2 24 4" xfId="19478"/>
    <cellStyle name="Normal 23 6 2 24 4 2" xfId="45728"/>
    <cellStyle name="Normal 23 6 2 24 5" xfId="8358"/>
    <cellStyle name="Normal 23 6 2 24 5 2" xfId="34665"/>
    <cellStyle name="Normal 23 6 2 24 6" xfId="29595"/>
    <cellStyle name="Normal 23 6 2 25" xfId="2162"/>
    <cellStyle name="Normal 23 6 2 25 2" xfId="12256"/>
    <cellStyle name="Normal 23 6 2 25 2 2" xfId="23320"/>
    <cellStyle name="Normal 23 6 2 25 2 2 2" xfId="49569"/>
    <cellStyle name="Normal 23 6 2 25 2 3" xfId="38506"/>
    <cellStyle name="Normal 23 6 2 25 3" xfId="15859"/>
    <cellStyle name="Normal 23 6 2 25 3 2" xfId="26923"/>
    <cellStyle name="Normal 23 6 2 25 3 2 2" xfId="53172"/>
    <cellStyle name="Normal 23 6 2 25 3 3" xfId="42109"/>
    <cellStyle name="Normal 23 6 2 25 4" xfId="19595"/>
    <cellStyle name="Normal 23 6 2 25 4 2" xfId="45845"/>
    <cellStyle name="Normal 23 6 2 25 5" xfId="8476"/>
    <cellStyle name="Normal 23 6 2 25 5 2" xfId="34782"/>
    <cellStyle name="Normal 23 6 2 25 6" xfId="29596"/>
    <cellStyle name="Normal 23 6 2 26" xfId="2163"/>
    <cellStyle name="Normal 23 6 2 26 2" xfId="12375"/>
    <cellStyle name="Normal 23 6 2 26 2 2" xfId="23439"/>
    <cellStyle name="Normal 23 6 2 26 2 2 2" xfId="49688"/>
    <cellStyle name="Normal 23 6 2 26 2 3" xfId="38625"/>
    <cellStyle name="Normal 23 6 2 26 3" xfId="15978"/>
    <cellStyle name="Normal 23 6 2 26 3 2" xfId="27042"/>
    <cellStyle name="Normal 23 6 2 26 3 2 2" xfId="53291"/>
    <cellStyle name="Normal 23 6 2 26 3 3" xfId="42228"/>
    <cellStyle name="Normal 23 6 2 26 4" xfId="19714"/>
    <cellStyle name="Normal 23 6 2 26 4 2" xfId="45964"/>
    <cellStyle name="Normal 23 6 2 26 5" xfId="8596"/>
    <cellStyle name="Normal 23 6 2 26 5 2" xfId="34901"/>
    <cellStyle name="Normal 23 6 2 26 6" xfId="29597"/>
    <cellStyle name="Normal 23 6 2 27" xfId="2164"/>
    <cellStyle name="Normal 23 6 2 27 2" xfId="12506"/>
    <cellStyle name="Normal 23 6 2 27 2 2" xfId="23570"/>
    <cellStyle name="Normal 23 6 2 27 2 2 2" xfId="49819"/>
    <cellStyle name="Normal 23 6 2 27 2 3" xfId="38756"/>
    <cellStyle name="Normal 23 6 2 27 3" xfId="16109"/>
    <cellStyle name="Normal 23 6 2 27 3 2" xfId="27173"/>
    <cellStyle name="Normal 23 6 2 27 3 2 2" xfId="53422"/>
    <cellStyle name="Normal 23 6 2 27 3 3" xfId="42359"/>
    <cellStyle name="Normal 23 6 2 27 4" xfId="19845"/>
    <cellStyle name="Normal 23 6 2 27 4 2" xfId="46095"/>
    <cellStyle name="Normal 23 6 2 27 5" xfId="8728"/>
    <cellStyle name="Normal 23 6 2 27 5 2" xfId="35032"/>
    <cellStyle name="Normal 23 6 2 27 6" xfId="29598"/>
    <cellStyle name="Normal 23 6 2 28" xfId="2165"/>
    <cellStyle name="Normal 23 6 2 28 2" xfId="12621"/>
    <cellStyle name="Normal 23 6 2 28 2 2" xfId="23685"/>
    <cellStyle name="Normal 23 6 2 28 2 2 2" xfId="49934"/>
    <cellStyle name="Normal 23 6 2 28 2 3" xfId="38871"/>
    <cellStyle name="Normal 23 6 2 28 3" xfId="16224"/>
    <cellStyle name="Normal 23 6 2 28 3 2" xfId="27288"/>
    <cellStyle name="Normal 23 6 2 28 3 2 2" xfId="53537"/>
    <cellStyle name="Normal 23 6 2 28 3 3" xfId="42474"/>
    <cellStyle name="Normal 23 6 2 28 4" xfId="19960"/>
    <cellStyle name="Normal 23 6 2 28 4 2" xfId="46210"/>
    <cellStyle name="Normal 23 6 2 28 5" xfId="8844"/>
    <cellStyle name="Normal 23 6 2 28 5 2" xfId="35147"/>
    <cellStyle name="Normal 23 6 2 28 6" xfId="29599"/>
    <cellStyle name="Normal 23 6 2 29" xfId="2166"/>
    <cellStyle name="Normal 23 6 2 29 2" xfId="12735"/>
    <cellStyle name="Normal 23 6 2 29 2 2" xfId="23799"/>
    <cellStyle name="Normal 23 6 2 29 2 2 2" xfId="50048"/>
    <cellStyle name="Normal 23 6 2 29 2 3" xfId="38985"/>
    <cellStyle name="Normal 23 6 2 29 3" xfId="16338"/>
    <cellStyle name="Normal 23 6 2 29 3 2" xfId="27402"/>
    <cellStyle name="Normal 23 6 2 29 3 2 2" xfId="53651"/>
    <cellStyle name="Normal 23 6 2 29 3 3" xfId="42588"/>
    <cellStyle name="Normal 23 6 2 29 4" xfId="20074"/>
    <cellStyle name="Normal 23 6 2 29 4 2" xfId="46324"/>
    <cellStyle name="Normal 23 6 2 29 5" xfId="8959"/>
    <cellStyle name="Normal 23 6 2 29 5 2" xfId="35261"/>
    <cellStyle name="Normal 23 6 2 29 6" xfId="29600"/>
    <cellStyle name="Normal 23 6 2 3" xfId="2167"/>
    <cellStyle name="Normal 23 6 2 3 2" xfId="9645"/>
    <cellStyle name="Normal 23 6 2 3 2 2" xfId="20709"/>
    <cellStyle name="Normal 23 6 2 3 2 2 2" xfId="46958"/>
    <cellStyle name="Normal 23 6 2 3 2 3" xfId="35895"/>
    <cellStyle name="Normal 23 6 2 3 3" xfId="13248"/>
    <cellStyle name="Normal 23 6 2 3 3 2" xfId="24312"/>
    <cellStyle name="Normal 23 6 2 3 3 2 2" xfId="50561"/>
    <cellStyle name="Normal 23 6 2 3 3 3" xfId="39498"/>
    <cellStyle name="Normal 23 6 2 3 4" xfId="16984"/>
    <cellStyle name="Normal 23 6 2 3 4 2" xfId="43234"/>
    <cellStyle name="Normal 23 6 2 3 5" xfId="5843"/>
    <cellStyle name="Normal 23 6 2 3 5 2" xfId="32171"/>
    <cellStyle name="Normal 23 6 2 3 6" xfId="29601"/>
    <cellStyle name="Normal 23 6 2 30" xfId="2168"/>
    <cellStyle name="Normal 23 6 2 30 2" xfId="9373"/>
    <cellStyle name="Normal 23 6 2 30 2 2" xfId="20437"/>
    <cellStyle name="Normal 23 6 2 30 2 2 2" xfId="46686"/>
    <cellStyle name="Normal 23 6 2 30 2 3" xfId="35623"/>
    <cellStyle name="Normal 23 6 2 30 3" xfId="12976"/>
    <cellStyle name="Normal 23 6 2 30 3 2" xfId="24040"/>
    <cellStyle name="Normal 23 6 2 30 3 2 2" xfId="50289"/>
    <cellStyle name="Normal 23 6 2 30 3 3" xfId="39226"/>
    <cellStyle name="Normal 23 6 2 30 4" xfId="16712"/>
    <cellStyle name="Normal 23 6 2 30 4 2" xfId="42962"/>
    <cellStyle name="Normal 23 6 2 30 5" xfId="5568"/>
    <cellStyle name="Normal 23 6 2 30 5 2" xfId="31899"/>
    <cellStyle name="Normal 23 6 2 30 6" xfId="29602"/>
    <cellStyle name="Normal 23 6 2 31" xfId="2169"/>
    <cellStyle name="Normal 23 6 2 31 2" xfId="20317"/>
    <cellStyle name="Normal 23 6 2 31 2 2" xfId="46566"/>
    <cellStyle name="Normal 23 6 2 31 3" xfId="9253"/>
    <cellStyle name="Normal 23 6 2 31 3 2" xfId="35503"/>
    <cellStyle name="Normal 23 6 2 31 4" xfId="29603"/>
    <cellStyle name="Normal 23 6 2 32" xfId="2170"/>
    <cellStyle name="Normal 23 6 2 32 2" xfId="23920"/>
    <cellStyle name="Normal 23 6 2 32 2 2" xfId="50169"/>
    <cellStyle name="Normal 23 6 2 32 3" xfId="12856"/>
    <cellStyle name="Normal 23 6 2 32 3 2" xfId="39106"/>
    <cellStyle name="Normal 23 6 2 32 4" xfId="29604"/>
    <cellStyle name="Normal 23 6 2 33" xfId="2171"/>
    <cellStyle name="Normal 23 6 2 33 2" xfId="16592"/>
    <cellStyle name="Normal 23 6 2 33 2 2" xfId="42842"/>
    <cellStyle name="Normal 23 6 2 33 3" xfId="29605"/>
    <cellStyle name="Normal 23 6 2 34" xfId="2172"/>
    <cellStyle name="Normal 23 6 2 34 2" xfId="29606"/>
    <cellStyle name="Normal 23 6 2 35" xfId="2173"/>
    <cellStyle name="Normal 23 6 2 35 2" xfId="29607"/>
    <cellStyle name="Normal 23 6 2 36" xfId="2174"/>
    <cellStyle name="Normal 23 6 2 36 2" xfId="29608"/>
    <cellStyle name="Normal 23 6 2 37" xfId="2175"/>
    <cellStyle name="Normal 23 6 2 37 2" xfId="29609"/>
    <cellStyle name="Normal 23 6 2 38" xfId="2176"/>
    <cellStyle name="Normal 23 6 2 38 2" xfId="29610"/>
    <cellStyle name="Normal 23 6 2 39" xfId="2177"/>
    <cellStyle name="Normal 23 6 2 39 2" xfId="29611"/>
    <cellStyle name="Normal 23 6 2 4" xfId="2178"/>
    <cellStyle name="Normal 23 6 2 4 2" xfId="9761"/>
    <cellStyle name="Normal 23 6 2 4 2 2" xfId="20825"/>
    <cellStyle name="Normal 23 6 2 4 2 2 2" xfId="47074"/>
    <cellStyle name="Normal 23 6 2 4 2 3" xfId="36011"/>
    <cellStyle name="Normal 23 6 2 4 3" xfId="13364"/>
    <cellStyle name="Normal 23 6 2 4 3 2" xfId="24428"/>
    <cellStyle name="Normal 23 6 2 4 3 2 2" xfId="50677"/>
    <cellStyle name="Normal 23 6 2 4 3 3" xfId="39614"/>
    <cellStyle name="Normal 23 6 2 4 4" xfId="17100"/>
    <cellStyle name="Normal 23 6 2 4 4 2" xfId="43350"/>
    <cellStyle name="Normal 23 6 2 4 5" xfId="5960"/>
    <cellStyle name="Normal 23 6 2 4 5 2" xfId="32287"/>
    <cellStyle name="Normal 23 6 2 4 6" xfId="29612"/>
    <cellStyle name="Normal 23 6 2 40" xfId="2179"/>
    <cellStyle name="Normal 23 6 2 40 2" xfId="29613"/>
    <cellStyle name="Normal 23 6 2 41" xfId="2144"/>
    <cellStyle name="Normal 23 6 2 41 2" xfId="29578"/>
    <cellStyle name="Normal 23 6 2 42" xfId="5447"/>
    <cellStyle name="Normal 23 6 2 42 2" xfId="31779"/>
    <cellStyle name="Normal 23 6 2 43" xfId="27650"/>
    <cellStyle name="Normal 23 6 2 5" xfId="2180"/>
    <cellStyle name="Normal 23 6 2 5 2" xfId="9876"/>
    <cellStyle name="Normal 23 6 2 5 2 2" xfId="20940"/>
    <cellStyle name="Normal 23 6 2 5 2 2 2" xfId="47189"/>
    <cellStyle name="Normal 23 6 2 5 2 3" xfId="36126"/>
    <cellStyle name="Normal 23 6 2 5 3" xfId="13479"/>
    <cellStyle name="Normal 23 6 2 5 3 2" xfId="24543"/>
    <cellStyle name="Normal 23 6 2 5 3 2 2" xfId="50792"/>
    <cellStyle name="Normal 23 6 2 5 3 3" xfId="39729"/>
    <cellStyle name="Normal 23 6 2 5 4" xfId="17215"/>
    <cellStyle name="Normal 23 6 2 5 4 2" xfId="43465"/>
    <cellStyle name="Normal 23 6 2 5 5" xfId="6076"/>
    <cellStyle name="Normal 23 6 2 5 5 2" xfId="32402"/>
    <cellStyle name="Normal 23 6 2 5 6" xfId="29614"/>
    <cellStyle name="Normal 23 6 2 6" xfId="2181"/>
    <cellStyle name="Normal 23 6 2 6 2" xfId="9991"/>
    <cellStyle name="Normal 23 6 2 6 2 2" xfId="21055"/>
    <cellStyle name="Normal 23 6 2 6 2 2 2" xfId="47304"/>
    <cellStyle name="Normal 23 6 2 6 2 3" xfId="36241"/>
    <cellStyle name="Normal 23 6 2 6 3" xfId="13594"/>
    <cellStyle name="Normal 23 6 2 6 3 2" xfId="24658"/>
    <cellStyle name="Normal 23 6 2 6 3 2 2" xfId="50907"/>
    <cellStyle name="Normal 23 6 2 6 3 3" xfId="39844"/>
    <cellStyle name="Normal 23 6 2 6 4" xfId="17330"/>
    <cellStyle name="Normal 23 6 2 6 4 2" xfId="43580"/>
    <cellStyle name="Normal 23 6 2 6 5" xfId="6192"/>
    <cellStyle name="Normal 23 6 2 6 5 2" xfId="32517"/>
    <cellStyle name="Normal 23 6 2 6 6" xfId="29615"/>
    <cellStyle name="Normal 23 6 2 7" xfId="2182"/>
    <cellStyle name="Normal 23 6 2 7 2" xfId="10105"/>
    <cellStyle name="Normal 23 6 2 7 2 2" xfId="21169"/>
    <cellStyle name="Normal 23 6 2 7 2 2 2" xfId="47418"/>
    <cellStyle name="Normal 23 6 2 7 2 3" xfId="36355"/>
    <cellStyle name="Normal 23 6 2 7 3" xfId="13708"/>
    <cellStyle name="Normal 23 6 2 7 3 2" xfId="24772"/>
    <cellStyle name="Normal 23 6 2 7 3 2 2" xfId="51021"/>
    <cellStyle name="Normal 23 6 2 7 3 3" xfId="39958"/>
    <cellStyle name="Normal 23 6 2 7 4" xfId="17444"/>
    <cellStyle name="Normal 23 6 2 7 4 2" xfId="43694"/>
    <cellStyle name="Normal 23 6 2 7 5" xfId="6307"/>
    <cellStyle name="Normal 23 6 2 7 5 2" xfId="32631"/>
    <cellStyle name="Normal 23 6 2 7 6" xfId="29616"/>
    <cellStyle name="Normal 23 6 2 8" xfId="2183"/>
    <cellStyle name="Normal 23 6 2 8 2" xfId="10219"/>
    <cellStyle name="Normal 23 6 2 8 2 2" xfId="21283"/>
    <cellStyle name="Normal 23 6 2 8 2 2 2" xfId="47532"/>
    <cellStyle name="Normal 23 6 2 8 2 3" xfId="36469"/>
    <cellStyle name="Normal 23 6 2 8 3" xfId="13822"/>
    <cellStyle name="Normal 23 6 2 8 3 2" xfId="24886"/>
    <cellStyle name="Normal 23 6 2 8 3 2 2" xfId="51135"/>
    <cellStyle name="Normal 23 6 2 8 3 3" xfId="40072"/>
    <cellStyle name="Normal 23 6 2 8 4" xfId="17558"/>
    <cellStyle name="Normal 23 6 2 8 4 2" xfId="43808"/>
    <cellStyle name="Normal 23 6 2 8 5" xfId="6422"/>
    <cellStyle name="Normal 23 6 2 8 5 2" xfId="32745"/>
    <cellStyle name="Normal 23 6 2 8 6" xfId="29617"/>
    <cellStyle name="Normal 23 6 2 9" xfId="2184"/>
    <cellStyle name="Normal 23 6 2 9 2" xfId="10333"/>
    <cellStyle name="Normal 23 6 2 9 2 2" xfId="21397"/>
    <cellStyle name="Normal 23 6 2 9 2 2 2" xfId="47646"/>
    <cellStyle name="Normal 23 6 2 9 2 3" xfId="36583"/>
    <cellStyle name="Normal 23 6 2 9 3" xfId="13936"/>
    <cellStyle name="Normal 23 6 2 9 3 2" xfId="25000"/>
    <cellStyle name="Normal 23 6 2 9 3 2 2" xfId="51249"/>
    <cellStyle name="Normal 23 6 2 9 3 3" xfId="40186"/>
    <cellStyle name="Normal 23 6 2 9 4" xfId="17672"/>
    <cellStyle name="Normal 23 6 2 9 4 2" xfId="43922"/>
    <cellStyle name="Normal 23 6 2 9 5" xfId="6537"/>
    <cellStyle name="Normal 23 6 2 9 5 2" xfId="32859"/>
    <cellStyle name="Normal 23 6 2 9 6" xfId="29618"/>
    <cellStyle name="Normal 23 6 20" xfId="2185"/>
    <cellStyle name="Normal 23 6 20 2" xfId="11500"/>
    <cellStyle name="Normal 23 6 20 2 2" xfId="22564"/>
    <cellStyle name="Normal 23 6 20 2 2 2" xfId="48813"/>
    <cellStyle name="Normal 23 6 20 2 3" xfId="37750"/>
    <cellStyle name="Normal 23 6 20 3" xfId="15103"/>
    <cellStyle name="Normal 23 6 20 3 2" xfId="26167"/>
    <cellStyle name="Normal 23 6 20 3 2 2" xfId="52416"/>
    <cellStyle name="Normal 23 6 20 3 3" xfId="41353"/>
    <cellStyle name="Normal 23 6 20 4" xfId="18839"/>
    <cellStyle name="Normal 23 6 20 4 2" xfId="45089"/>
    <cellStyle name="Normal 23 6 20 5" xfId="7714"/>
    <cellStyle name="Normal 23 6 20 5 2" xfId="34026"/>
    <cellStyle name="Normal 23 6 20 6" xfId="29619"/>
    <cellStyle name="Normal 23 6 21" xfId="2186"/>
    <cellStyle name="Normal 23 6 21 2" xfId="11614"/>
    <cellStyle name="Normal 23 6 21 2 2" xfId="22678"/>
    <cellStyle name="Normal 23 6 21 2 2 2" xfId="48927"/>
    <cellStyle name="Normal 23 6 21 2 3" xfId="37864"/>
    <cellStyle name="Normal 23 6 21 3" xfId="15217"/>
    <cellStyle name="Normal 23 6 21 3 2" xfId="26281"/>
    <cellStyle name="Normal 23 6 21 3 2 2" xfId="52530"/>
    <cellStyle name="Normal 23 6 21 3 3" xfId="41467"/>
    <cellStyle name="Normal 23 6 21 4" xfId="18953"/>
    <cellStyle name="Normal 23 6 21 4 2" xfId="45203"/>
    <cellStyle name="Normal 23 6 21 5" xfId="7829"/>
    <cellStyle name="Normal 23 6 21 5 2" xfId="34140"/>
    <cellStyle name="Normal 23 6 21 6" xfId="29620"/>
    <cellStyle name="Normal 23 6 22" xfId="2187"/>
    <cellStyle name="Normal 23 6 22 2" xfId="11728"/>
    <cellStyle name="Normal 23 6 22 2 2" xfId="22792"/>
    <cellStyle name="Normal 23 6 22 2 2 2" xfId="49041"/>
    <cellStyle name="Normal 23 6 22 2 3" xfId="37978"/>
    <cellStyle name="Normal 23 6 22 3" xfId="15331"/>
    <cellStyle name="Normal 23 6 22 3 2" xfId="26395"/>
    <cellStyle name="Normal 23 6 22 3 2 2" xfId="52644"/>
    <cellStyle name="Normal 23 6 22 3 3" xfId="41581"/>
    <cellStyle name="Normal 23 6 22 4" xfId="19067"/>
    <cellStyle name="Normal 23 6 22 4 2" xfId="45317"/>
    <cellStyle name="Normal 23 6 22 5" xfId="7944"/>
    <cellStyle name="Normal 23 6 22 5 2" xfId="34254"/>
    <cellStyle name="Normal 23 6 22 6" xfId="29621"/>
    <cellStyle name="Normal 23 6 23" xfId="2188"/>
    <cellStyle name="Normal 23 6 23 2" xfId="11842"/>
    <cellStyle name="Normal 23 6 23 2 2" xfId="22906"/>
    <cellStyle name="Normal 23 6 23 2 2 2" xfId="49155"/>
    <cellStyle name="Normal 23 6 23 2 3" xfId="38092"/>
    <cellStyle name="Normal 23 6 23 3" xfId="15445"/>
    <cellStyle name="Normal 23 6 23 3 2" xfId="26509"/>
    <cellStyle name="Normal 23 6 23 3 2 2" xfId="52758"/>
    <cellStyle name="Normal 23 6 23 3 3" xfId="41695"/>
    <cellStyle name="Normal 23 6 23 4" xfId="19181"/>
    <cellStyle name="Normal 23 6 23 4 2" xfId="45431"/>
    <cellStyle name="Normal 23 6 23 5" xfId="8059"/>
    <cellStyle name="Normal 23 6 23 5 2" xfId="34368"/>
    <cellStyle name="Normal 23 6 23 6" xfId="29622"/>
    <cellStyle name="Normal 23 6 24" xfId="2189"/>
    <cellStyle name="Normal 23 6 24 2" xfId="11956"/>
    <cellStyle name="Normal 23 6 24 2 2" xfId="23020"/>
    <cellStyle name="Normal 23 6 24 2 2 2" xfId="49269"/>
    <cellStyle name="Normal 23 6 24 2 3" xfId="38206"/>
    <cellStyle name="Normal 23 6 24 3" xfId="15559"/>
    <cellStyle name="Normal 23 6 24 3 2" xfId="26623"/>
    <cellStyle name="Normal 23 6 24 3 2 2" xfId="52872"/>
    <cellStyle name="Normal 23 6 24 3 3" xfId="41809"/>
    <cellStyle name="Normal 23 6 24 4" xfId="19295"/>
    <cellStyle name="Normal 23 6 24 4 2" xfId="45545"/>
    <cellStyle name="Normal 23 6 24 5" xfId="8174"/>
    <cellStyle name="Normal 23 6 24 5 2" xfId="34482"/>
    <cellStyle name="Normal 23 6 24 6" xfId="29623"/>
    <cellStyle name="Normal 23 6 25" xfId="2190"/>
    <cellStyle name="Normal 23 6 25 2" xfId="12070"/>
    <cellStyle name="Normal 23 6 25 2 2" xfId="23134"/>
    <cellStyle name="Normal 23 6 25 2 2 2" xfId="49383"/>
    <cellStyle name="Normal 23 6 25 2 3" xfId="38320"/>
    <cellStyle name="Normal 23 6 25 3" xfId="15673"/>
    <cellStyle name="Normal 23 6 25 3 2" xfId="26737"/>
    <cellStyle name="Normal 23 6 25 3 2 2" xfId="52986"/>
    <cellStyle name="Normal 23 6 25 3 3" xfId="41923"/>
    <cellStyle name="Normal 23 6 25 4" xfId="19409"/>
    <cellStyle name="Normal 23 6 25 4 2" xfId="45659"/>
    <cellStyle name="Normal 23 6 25 5" xfId="8289"/>
    <cellStyle name="Normal 23 6 25 5 2" xfId="34596"/>
    <cellStyle name="Normal 23 6 25 6" xfId="29624"/>
    <cellStyle name="Normal 23 6 26" xfId="2191"/>
    <cellStyle name="Normal 23 6 26 2" xfId="12187"/>
    <cellStyle name="Normal 23 6 26 2 2" xfId="23251"/>
    <cellStyle name="Normal 23 6 26 2 2 2" xfId="49500"/>
    <cellStyle name="Normal 23 6 26 2 3" xfId="38437"/>
    <cellStyle name="Normal 23 6 26 3" xfId="15790"/>
    <cellStyle name="Normal 23 6 26 3 2" xfId="26854"/>
    <cellStyle name="Normal 23 6 26 3 2 2" xfId="53103"/>
    <cellStyle name="Normal 23 6 26 3 3" xfId="42040"/>
    <cellStyle name="Normal 23 6 26 4" xfId="19526"/>
    <cellStyle name="Normal 23 6 26 4 2" xfId="45776"/>
    <cellStyle name="Normal 23 6 26 5" xfId="8407"/>
    <cellStyle name="Normal 23 6 26 5 2" xfId="34713"/>
    <cellStyle name="Normal 23 6 26 6" xfId="29625"/>
    <cellStyle name="Normal 23 6 27" xfId="2192"/>
    <cellStyle name="Normal 23 6 27 2" xfId="12306"/>
    <cellStyle name="Normal 23 6 27 2 2" xfId="23370"/>
    <cellStyle name="Normal 23 6 27 2 2 2" xfId="49619"/>
    <cellStyle name="Normal 23 6 27 2 3" xfId="38556"/>
    <cellStyle name="Normal 23 6 27 3" xfId="15909"/>
    <cellStyle name="Normal 23 6 27 3 2" xfId="26973"/>
    <cellStyle name="Normal 23 6 27 3 2 2" xfId="53222"/>
    <cellStyle name="Normal 23 6 27 3 3" xfId="42159"/>
    <cellStyle name="Normal 23 6 27 4" xfId="19645"/>
    <cellStyle name="Normal 23 6 27 4 2" xfId="45895"/>
    <cellStyle name="Normal 23 6 27 5" xfId="8527"/>
    <cellStyle name="Normal 23 6 27 5 2" xfId="34832"/>
    <cellStyle name="Normal 23 6 27 6" xfId="29626"/>
    <cellStyle name="Normal 23 6 28" xfId="2193"/>
    <cellStyle name="Normal 23 6 28 2" xfId="12437"/>
    <cellStyle name="Normal 23 6 28 2 2" xfId="23501"/>
    <cellStyle name="Normal 23 6 28 2 2 2" xfId="49750"/>
    <cellStyle name="Normal 23 6 28 2 3" xfId="38687"/>
    <cellStyle name="Normal 23 6 28 3" xfId="16040"/>
    <cellStyle name="Normal 23 6 28 3 2" xfId="27104"/>
    <cellStyle name="Normal 23 6 28 3 2 2" xfId="53353"/>
    <cellStyle name="Normal 23 6 28 3 3" xfId="42290"/>
    <cellStyle name="Normal 23 6 28 4" xfId="19776"/>
    <cellStyle name="Normal 23 6 28 4 2" xfId="46026"/>
    <cellStyle name="Normal 23 6 28 5" xfId="8659"/>
    <cellStyle name="Normal 23 6 28 5 2" xfId="34963"/>
    <cellStyle name="Normal 23 6 28 6" xfId="29627"/>
    <cellStyle name="Normal 23 6 29" xfId="2194"/>
    <cellStyle name="Normal 23 6 29 2" xfId="12552"/>
    <cellStyle name="Normal 23 6 29 2 2" xfId="23616"/>
    <cellStyle name="Normal 23 6 29 2 2 2" xfId="49865"/>
    <cellStyle name="Normal 23 6 29 2 3" xfId="38802"/>
    <cellStyle name="Normal 23 6 29 3" xfId="16155"/>
    <cellStyle name="Normal 23 6 29 3 2" xfId="27219"/>
    <cellStyle name="Normal 23 6 29 3 2 2" xfId="53468"/>
    <cellStyle name="Normal 23 6 29 3 3" xfId="42405"/>
    <cellStyle name="Normal 23 6 29 4" xfId="19891"/>
    <cellStyle name="Normal 23 6 29 4 2" xfId="46141"/>
    <cellStyle name="Normal 23 6 29 5" xfId="8775"/>
    <cellStyle name="Normal 23 6 29 5 2" xfId="35078"/>
    <cellStyle name="Normal 23 6 29 6" xfId="29628"/>
    <cellStyle name="Normal 23 6 3" xfId="158"/>
    <cellStyle name="Normal 23 6 3 2" xfId="2196"/>
    <cellStyle name="Normal 23 6 3 2 2" xfId="16419"/>
    <cellStyle name="Normal 23 6 3 2 2 2" xfId="27483"/>
    <cellStyle name="Normal 23 6 3 2 2 2 2" xfId="53732"/>
    <cellStyle name="Normal 23 6 3 2 2 3" xfId="42669"/>
    <cellStyle name="Normal 23 6 3 2 3" xfId="20155"/>
    <cellStyle name="Normal 23 6 3 2 3 2" xfId="46405"/>
    <cellStyle name="Normal 23 6 3 2 4" xfId="9083"/>
    <cellStyle name="Normal 23 6 3 2 4 2" xfId="35342"/>
    <cellStyle name="Normal 23 6 3 2 5" xfId="29630"/>
    <cellStyle name="Normal 23 6 3 3" xfId="2195"/>
    <cellStyle name="Normal 23 6 3 3 2" xfId="20498"/>
    <cellStyle name="Normal 23 6 3 3 2 2" xfId="46747"/>
    <cellStyle name="Normal 23 6 3 3 3" xfId="9434"/>
    <cellStyle name="Normal 23 6 3 3 3 2" xfId="35684"/>
    <cellStyle name="Normal 23 6 3 3 4" xfId="29629"/>
    <cellStyle name="Normal 23 6 3 4" xfId="13037"/>
    <cellStyle name="Normal 23 6 3 4 2" xfId="24101"/>
    <cellStyle name="Normal 23 6 3 4 2 2" xfId="50350"/>
    <cellStyle name="Normal 23 6 3 4 3" xfId="39287"/>
    <cellStyle name="Normal 23 6 3 5" xfId="16773"/>
    <cellStyle name="Normal 23 6 3 5 2" xfId="43023"/>
    <cellStyle name="Normal 23 6 3 6" xfId="5630"/>
    <cellStyle name="Normal 23 6 3 6 2" xfId="31960"/>
    <cellStyle name="Normal 23 6 3 7" xfId="27652"/>
    <cellStyle name="Normal 23 6 30" xfId="2197"/>
    <cellStyle name="Normal 23 6 30 2" xfId="12666"/>
    <cellStyle name="Normal 23 6 30 2 2" xfId="23730"/>
    <cellStyle name="Normal 23 6 30 2 2 2" xfId="49979"/>
    <cellStyle name="Normal 23 6 30 2 3" xfId="38916"/>
    <cellStyle name="Normal 23 6 30 3" xfId="16269"/>
    <cellStyle name="Normal 23 6 30 3 2" xfId="27333"/>
    <cellStyle name="Normal 23 6 30 3 2 2" xfId="53582"/>
    <cellStyle name="Normal 23 6 30 3 3" xfId="42519"/>
    <cellStyle name="Normal 23 6 30 4" xfId="20005"/>
    <cellStyle name="Normal 23 6 30 4 2" xfId="46255"/>
    <cellStyle name="Normal 23 6 30 5" xfId="8890"/>
    <cellStyle name="Normal 23 6 30 5 2" xfId="35192"/>
    <cellStyle name="Normal 23 6 30 6" xfId="29631"/>
    <cellStyle name="Normal 23 6 31" xfId="2198"/>
    <cellStyle name="Normal 23 6 31 2" xfId="9304"/>
    <cellStyle name="Normal 23 6 31 2 2" xfId="20368"/>
    <cellStyle name="Normal 23 6 31 2 2 2" xfId="46617"/>
    <cellStyle name="Normal 23 6 31 2 3" xfId="35554"/>
    <cellStyle name="Normal 23 6 31 3" xfId="12907"/>
    <cellStyle name="Normal 23 6 31 3 2" xfId="23971"/>
    <cellStyle name="Normal 23 6 31 3 2 2" xfId="50220"/>
    <cellStyle name="Normal 23 6 31 3 3" xfId="39157"/>
    <cellStyle name="Normal 23 6 31 4" xfId="16643"/>
    <cellStyle name="Normal 23 6 31 4 2" xfId="42893"/>
    <cellStyle name="Normal 23 6 31 5" xfId="5499"/>
    <cellStyle name="Normal 23 6 31 5 2" xfId="31830"/>
    <cellStyle name="Normal 23 6 31 6" xfId="29632"/>
    <cellStyle name="Normal 23 6 32" xfId="2199"/>
    <cellStyle name="Normal 23 6 32 2" xfId="20248"/>
    <cellStyle name="Normal 23 6 32 2 2" xfId="46497"/>
    <cellStyle name="Normal 23 6 32 3" xfId="9184"/>
    <cellStyle name="Normal 23 6 32 3 2" xfId="35434"/>
    <cellStyle name="Normal 23 6 32 4" xfId="29633"/>
    <cellStyle name="Normal 23 6 33" xfId="2200"/>
    <cellStyle name="Normal 23 6 33 2" xfId="23851"/>
    <cellStyle name="Normal 23 6 33 2 2" xfId="50100"/>
    <cellStyle name="Normal 23 6 33 3" xfId="12787"/>
    <cellStyle name="Normal 23 6 33 3 2" xfId="39037"/>
    <cellStyle name="Normal 23 6 33 4" xfId="29634"/>
    <cellStyle name="Normal 23 6 34" xfId="2201"/>
    <cellStyle name="Normal 23 6 34 2" xfId="16523"/>
    <cellStyle name="Normal 23 6 34 2 2" xfId="42773"/>
    <cellStyle name="Normal 23 6 34 3" xfId="29635"/>
    <cellStyle name="Normal 23 6 35" xfId="2202"/>
    <cellStyle name="Normal 23 6 35 2" xfId="29636"/>
    <cellStyle name="Normal 23 6 36" xfId="2203"/>
    <cellStyle name="Normal 23 6 36 2" xfId="29637"/>
    <cellStyle name="Normal 23 6 37" xfId="2204"/>
    <cellStyle name="Normal 23 6 37 2" xfId="29638"/>
    <cellStyle name="Normal 23 6 38" xfId="2205"/>
    <cellStyle name="Normal 23 6 38 2" xfId="29639"/>
    <cellStyle name="Normal 23 6 39" xfId="2206"/>
    <cellStyle name="Normal 23 6 39 2" xfId="29640"/>
    <cellStyle name="Normal 23 6 4" xfId="2207"/>
    <cellStyle name="Normal 23 6 4 2" xfId="9576"/>
    <cellStyle name="Normal 23 6 4 2 2" xfId="20640"/>
    <cellStyle name="Normal 23 6 4 2 2 2" xfId="46889"/>
    <cellStyle name="Normal 23 6 4 2 3" xfId="35826"/>
    <cellStyle name="Normal 23 6 4 3" xfId="13179"/>
    <cellStyle name="Normal 23 6 4 3 2" xfId="24243"/>
    <cellStyle name="Normal 23 6 4 3 2 2" xfId="50492"/>
    <cellStyle name="Normal 23 6 4 3 3" xfId="39429"/>
    <cellStyle name="Normal 23 6 4 4" xfId="16915"/>
    <cellStyle name="Normal 23 6 4 4 2" xfId="43165"/>
    <cellStyle name="Normal 23 6 4 5" xfId="5774"/>
    <cellStyle name="Normal 23 6 4 5 2" xfId="32102"/>
    <cellStyle name="Normal 23 6 4 6" xfId="29641"/>
    <cellStyle name="Normal 23 6 40" xfId="2208"/>
    <cellStyle name="Normal 23 6 40 2" xfId="29642"/>
    <cellStyle name="Normal 23 6 41" xfId="2209"/>
    <cellStyle name="Normal 23 6 41 2" xfId="29643"/>
    <cellStyle name="Normal 23 6 42" xfId="2133"/>
    <cellStyle name="Normal 23 6 42 2" xfId="29567"/>
    <cellStyle name="Normal 23 6 43" xfId="5378"/>
    <cellStyle name="Normal 23 6 43 2" xfId="31710"/>
    <cellStyle name="Normal 23 6 44" xfId="27649"/>
    <cellStyle name="Normal 23 6 5" xfId="2210"/>
    <cellStyle name="Normal 23 6 5 2" xfId="9692"/>
    <cellStyle name="Normal 23 6 5 2 2" xfId="20756"/>
    <cellStyle name="Normal 23 6 5 2 2 2" xfId="47005"/>
    <cellStyle name="Normal 23 6 5 2 3" xfId="35942"/>
    <cellStyle name="Normal 23 6 5 3" xfId="13295"/>
    <cellStyle name="Normal 23 6 5 3 2" xfId="24359"/>
    <cellStyle name="Normal 23 6 5 3 2 2" xfId="50608"/>
    <cellStyle name="Normal 23 6 5 3 3" xfId="39545"/>
    <cellStyle name="Normal 23 6 5 4" xfId="17031"/>
    <cellStyle name="Normal 23 6 5 4 2" xfId="43281"/>
    <cellStyle name="Normal 23 6 5 5" xfId="5891"/>
    <cellStyle name="Normal 23 6 5 5 2" xfId="32218"/>
    <cellStyle name="Normal 23 6 5 6" xfId="29644"/>
    <cellStyle name="Normal 23 6 6" xfId="2211"/>
    <cellStyle name="Normal 23 6 6 2" xfId="9807"/>
    <cellStyle name="Normal 23 6 6 2 2" xfId="20871"/>
    <cellStyle name="Normal 23 6 6 2 2 2" xfId="47120"/>
    <cellStyle name="Normal 23 6 6 2 3" xfId="36057"/>
    <cellStyle name="Normal 23 6 6 3" xfId="13410"/>
    <cellStyle name="Normal 23 6 6 3 2" xfId="24474"/>
    <cellStyle name="Normal 23 6 6 3 2 2" xfId="50723"/>
    <cellStyle name="Normal 23 6 6 3 3" xfId="39660"/>
    <cellStyle name="Normal 23 6 6 4" xfId="17146"/>
    <cellStyle name="Normal 23 6 6 4 2" xfId="43396"/>
    <cellStyle name="Normal 23 6 6 5" xfId="6007"/>
    <cellStyle name="Normal 23 6 6 5 2" xfId="32333"/>
    <cellStyle name="Normal 23 6 6 6" xfId="29645"/>
    <cellStyle name="Normal 23 6 7" xfId="2212"/>
    <cellStyle name="Normal 23 6 7 2" xfId="9922"/>
    <cellStyle name="Normal 23 6 7 2 2" xfId="20986"/>
    <cellStyle name="Normal 23 6 7 2 2 2" xfId="47235"/>
    <cellStyle name="Normal 23 6 7 2 3" xfId="36172"/>
    <cellStyle name="Normal 23 6 7 3" xfId="13525"/>
    <cellStyle name="Normal 23 6 7 3 2" xfId="24589"/>
    <cellStyle name="Normal 23 6 7 3 2 2" xfId="50838"/>
    <cellStyle name="Normal 23 6 7 3 3" xfId="39775"/>
    <cellStyle name="Normal 23 6 7 4" xfId="17261"/>
    <cellStyle name="Normal 23 6 7 4 2" xfId="43511"/>
    <cellStyle name="Normal 23 6 7 5" xfId="6123"/>
    <cellStyle name="Normal 23 6 7 5 2" xfId="32448"/>
    <cellStyle name="Normal 23 6 7 6" xfId="29646"/>
    <cellStyle name="Normal 23 6 8" xfId="2213"/>
    <cellStyle name="Normal 23 6 8 2" xfId="10036"/>
    <cellStyle name="Normal 23 6 8 2 2" xfId="21100"/>
    <cellStyle name="Normal 23 6 8 2 2 2" xfId="47349"/>
    <cellStyle name="Normal 23 6 8 2 3" xfId="36286"/>
    <cellStyle name="Normal 23 6 8 3" xfId="13639"/>
    <cellStyle name="Normal 23 6 8 3 2" xfId="24703"/>
    <cellStyle name="Normal 23 6 8 3 2 2" xfId="50952"/>
    <cellStyle name="Normal 23 6 8 3 3" xfId="39889"/>
    <cellStyle name="Normal 23 6 8 4" xfId="17375"/>
    <cellStyle name="Normal 23 6 8 4 2" xfId="43625"/>
    <cellStyle name="Normal 23 6 8 5" xfId="6238"/>
    <cellStyle name="Normal 23 6 8 5 2" xfId="32562"/>
    <cellStyle name="Normal 23 6 8 6" xfId="29647"/>
    <cellStyle name="Normal 23 6 9" xfId="2214"/>
    <cellStyle name="Normal 23 6 9 2" xfId="10150"/>
    <cellStyle name="Normal 23 6 9 2 2" xfId="21214"/>
    <cellStyle name="Normal 23 6 9 2 2 2" xfId="47463"/>
    <cellStyle name="Normal 23 6 9 2 3" xfId="36400"/>
    <cellStyle name="Normal 23 6 9 3" xfId="13753"/>
    <cellStyle name="Normal 23 6 9 3 2" xfId="24817"/>
    <cellStyle name="Normal 23 6 9 3 2 2" xfId="51066"/>
    <cellStyle name="Normal 23 6 9 3 3" xfId="40003"/>
    <cellStyle name="Normal 23 6 9 4" xfId="17489"/>
    <cellStyle name="Normal 23 6 9 4 2" xfId="43739"/>
    <cellStyle name="Normal 23 6 9 5" xfId="6353"/>
    <cellStyle name="Normal 23 6 9 5 2" xfId="32676"/>
    <cellStyle name="Normal 23 6 9 6" xfId="29648"/>
    <cellStyle name="Normal 23 7" xfId="159"/>
    <cellStyle name="Normal 23 7 10" xfId="2216"/>
    <cellStyle name="Normal 23 7 10 2" xfId="10302"/>
    <cellStyle name="Normal 23 7 10 2 2" xfId="21366"/>
    <cellStyle name="Normal 23 7 10 2 2 2" xfId="47615"/>
    <cellStyle name="Normal 23 7 10 2 3" xfId="36552"/>
    <cellStyle name="Normal 23 7 10 3" xfId="13905"/>
    <cellStyle name="Normal 23 7 10 3 2" xfId="24969"/>
    <cellStyle name="Normal 23 7 10 3 2 2" xfId="51218"/>
    <cellStyle name="Normal 23 7 10 3 3" xfId="40155"/>
    <cellStyle name="Normal 23 7 10 4" xfId="17641"/>
    <cellStyle name="Normal 23 7 10 4 2" xfId="43891"/>
    <cellStyle name="Normal 23 7 10 5" xfId="6506"/>
    <cellStyle name="Normal 23 7 10 5 2" xfId="32828"/>
    <cellStyle name="Normal 23 7 10 6" xfId="29650"/>
    <cellStyle name="Normal 23 7 11" xfId="2217"/>
    <cellStyle name="Normal 23 7 11 2" xfId="10429"/>
    <cellStyle name="Normal 23 7 11 2 2" xfId="21493"/>
    <cellStyle name="Normal 23 7 11 2 2 2" xfId="47742"/>
    <cellStyle name="Normal 23 7 11 2 3" xfId="36679"/>
    <cellStyle name="Normal 23 7 11 3" xfId="14032"/>
    <cellStyle name="Normal 23 7 11 3 2" xfId="25096"/>
    <cellStyle name="Normal 23 7 11 3 2 2" xfId="51345"/>
    <cellStyle name="Normal 23 7 11 3 3" xfId="40282"/>
    <cellStyle name="Normal 23 7 11 4" xfId="17768"/>
    <cellStyle name="Normal 23 7 11 4 2" xfId="44018"/>
    <cellStyle name="Normal 23 7 11 5" xfId="6634"/>
    <cellStyle name="Normal 23 7 11 5 2" xfId="32955"/>
    <cellStyle name="Normal 23 7 11 6" xfId="29651"/>
    <cellStyle name="Normal 23 7 12" xfId="2218"/>
    <cellStyle name="Normal 23 7 12 2" xfId="10544"/>
    <cellStyle name="Normal 23 7 12 2 2" xfId="21608"/>
    <cellStyle name="Normal 23 7 12 2 2 2" xfId="47857"/>
    <cellStyle name="Normal 23 7 12 2 3" xfId="36794"/>
    <cellStyle name="Normal 23 7 12 3" xfId="14147"/>
    <cellStyle name="Normal 23 7 12 3 2" xfId="25211"/>
    <cellStyle name="Normal 23 7 12 3 2 2" xfId="51460"/>
    <cellStyle name="Normal 23 7 12 3 3" xfId="40397"/>
    <cellStyle name="Normal 23 7 12 4" xfId="17883"/>
    <cellStyle name="Normal 23 7 12 4 2" xfId="44133"/>
    <cellStyle name="Normal 23 7 12 5" xfId="6750"/>
    <cellStyle name="Normal 23 7 12 5 2" xfId="33070"/>
    <cellStyle name="Normal 23 7 12 6" xfId="29652"/>
    <cellStyle name="Normal 23 7 13" xfId="2219"/>
    <cellStyle name="Normal 23 7 13 2" xfId="10717"/>
    <cellStyle name="Normal 23 7 13 2 2" xfId="21781"/>
    <cellStyle name="Normal 23 7 13 2 2 2" xfId="48030"/>
    <cellStyle name="Normal 23 7 13 2 3" xfId="36967"/>
    <cellStyle name="Normal 23 7 13 3" xfId="14320"/>
    <cellStyle name="Normal 23 7 13 3 2" xfId="25384"/>
    <cellStyle name="Normal 23 7 13 3 2 2" xfId="51633"/>
    <cellStyle name="Normal 23 7 13 3 3" xfId="40570"/>
    <cellStyle name="Normal 23 7 13 4" xfId="18056"/>
    <cellStyle name="Normal 23 7 13 4 2" xfId="44306"/>
    <cellStyle name="Normal 23 7 13 5" xfId="6924"/>
    <cellStyle name="Normal 23 7 13 5 2" xfId="33243"/>
    <cellStyle name="Normal 23 7 13 6" xfId="29653"/>
    <cellStyle name="Normal 23 7 14" xfId="2220"/>
    <cellStyle name="Normal 23 7 14 2" xfId="10834"/>
    <cellStyle name="Normal 23 7 14 2 2" xfId="21898"/>
    <cellStyle name="Normal 23 7 14 2 2 2" xfId="48147"/>
    <cellStyle name="Normal 23 7 14 2 3" xfId="37084"/>
    <cellStyle name="Normal 23 7 14 3" xfId="14437"/>
    <cellStyle name="Normal 23 7 14 3 2" xfId="25501"/>
    <cellStyle name="Normal 23 7 14 3 2 2" xfId="51750"/>
    <cellStyle name="Normal 23 7 14 3 3" xfId="40687"/>
    <cellStyle name="Normal 23 7 14 4" xfId="18173"/>
    <cellStyle name="Normal 23 7 14 4 2" xfId="44423"/>
    <cellStyle name="Normal 23 7 14 5" xfId="7042"/>
    <cellStyle name="Normal 23 7 14 5 2" xfId="33360"/>
    <cellStyle name="Normal 23 7 14 6" xfId="29654"/>
    <cellStyle name="Normal 23 7 15" xfId="2221"/>
    <cellStyle name="Normal 23 7 15 2" xfId="10950"/>
    <cellStyle name="Normal 23 7 15 2 2" xfId="22014"/>
    <cellStyle name="Normal 23 7 15 2 2 2" xfId="48263"/>
    <cellStyle name="Normal 23 7 15 2 3" xfId="37200"/>
    <cellStyle name="Normal 23 7 15 3" xfId="14553"/>
    <cellStyle name="Normal 23 7 15 3 2" xfId="25617"/>
    <cellStyle name="Normal 23 7 15 3 2 2" xfId="51866"/>
    <cellStyle name="Normal 23 7 15 3 3" xfId="40803"/>
    <cellStyle name="Normal 23 7 15 4" xfId="18289"/>
    <cellStyle name="Normal 23 7 15 4 2" xfId="44539"/>
    <cellStyle name="Normal 23 7 15 5" xfId="7159"/>
    <cellStyle name="Normal 23 7 15 5 2" xfId="33476"/>
    <cellStyle name="Normal 23 7 15 6" xfId="29655"/>
    <cellStyle name="Normal 23 7 16" xfId="2222"/>
    <cellStyle name="Normal 23 7 16 2" xfId="11068"/>
    <cellStyle name="Normal 23 7 16 2 2" xfId="22132"/>
    <cellStyle name="Normal 23 7 16 2 2 2" xfId="48381"/>
    <cellStyle name="Normal 23 7 16 2 3" xfId="37318"/>
    <cellStyle name="Normal 23 7 16 3" xfId="14671"/>
    <cellStyle name="Normal 23 7 16 3 2" xfId="25735"/>
    <cellStyle name="Normal 23 7 16 3 2 2" xfId="51984"/>
    <cellStyle name="Normal 23 7 16 3 3" xfId="40921"/>
    <cellStyle name="Normal 23 7 16 4" xfId="18407"/>
    <cellStyle name="Normal 23 7 16 4 2" xfId="44657"/>
    <cellStyle name="Normal 23 7 16 5" xfId="7278"/>
    <cellStyle name="Normal 23 7 16 5 2" xfId="33594"/>
    <cellStyle name="Normal 23 7 16 6" xfId="29656"/>
    <cellStyle name="Normal 23 7 17" xfId="2223"/>
    <cellStyle name="Normal 23 7 17 2" xfId="11186"/>
    <cellStyle name="Normal 23 7 17 2 2" xfId="22250"/>
    <cellStyle name="Normal 23 7 17 2 2 2" xfId="48499"/>
    <cellStyle name="Normal 23 7 17 2 3" xfId="37436"/>
    <cellStyle name="Normal 23 7 17 3" xfId="14789"/>
    <cellStyle name="Normal 23 7 17 3 2" xfId="25853"/>
    <cellStyle name="Normal 23 7 17 3 2 2" xfId="52102"/>
    <cellStyle name="Normal 23 7 17 3 3" xfId="41039"/>
    <cellStyle name="Normal 23 7 17 4" xfId="18525"/>
    <cellStyle name="Normal 23 7 17 4 2" xfId="44775"/>
    <cellStyle name="Normal 23 7 17 5" xfId="7397"/>
    <cellStyle name="Normal 23 7 17 5 2" xfId="33712"/>
    <cellStyle name="Normal 23 7 17 6" xfId="29657"/>
    <cellStyle name="Normal 23 7 18" xfId="2224"/>
    <cellStyle name="Normal 23 7 18 2" xfId="11302"/>
    <cellStyle name="Normal 23 7 18 2 2" xfId="22366"/>
    <cellStyle name="Normal 23 7 18 2 2 2" xfId="48615"/>
    <cellStyle name="Normal 23 7 18 2 3" xfId="37552"/>
    <cellStyle name="Normal 23 7 18 3" xfId="14905"/>
    <cellStyle name="Normal 23 7 18 3 2" xfId="25969"/>
    <cellStyle name="Normal 23 7 18 3 2 2" xfId="52218"/>
    <cellStyle name="Normal 23 7 18 3 3" xfId="41155"/>
    <cellStyle name="Normal 23 7 18 4" xfId="18641"/>
    <cellStyle name="Normal 23 7 18 4 2" xfId="44891"/>
    <cellStyle name="Normal 23 7 18 5" xfId="7514"/>
    <cellStyle name="Normal 23 7 18 5 2" xfId="33828"/>
    <cellStyle name="Normal 23 7 18 6" xfId="29658"/>
    <cellStyle name="Normal 23 7 19" xfId="2225"/>
    <cellStyle name="Normal 23 7 19 2" xfId="11419"/>
    <cellStyle name="Normal 23 7 19 2 2" xfId="22483"/>
    <cellStyle name="Normal 23 7 19 2 2 2" xfId="48732"/>
    <cellStyle name="Normal 23 7 19 2 3" xfId="37669"/>
    <cellStyle name="Normal 23 7 19 3" xfId="15022"/>
    <cellStyle name="Normal 23 7 19 3 2" xfId="26086"/>
    <cellStyle name="Normal 23 7 19 3 2 2" xfId="52335"/>
    <cellStyle name="Normal 23 7 19 3 3" xfId="41272"/>
    <cellStyle name="Normal 23 7 19 4" xfId="18758"/>
    <cellStyle name="Normal 23 7 19 4 2" xfId="45008"/>
    <cellStyle name="Normal 23 7 19 5" xfId="7632"/>
    <cellStyle name="Normal 23 7 19 5 2" xfId="33945"/>
    <cellStyle name="Normal 23 7 19 6" xfId="29659"/>
    <cellStyle name="Normal 23 7 2" xfId="160"/>
    <cellStyle name="Normal 23 7 2 10" xfId="2227"/>
    <cellStyle name="Normal 23 7 2 10 2" xfId="10461"/>
    <cellStyle name="Normal 23 7 2 10 2 2" xfId="21525"/>
    <cellStyle name="Normal 23 7 2 10 2 2 2" xfId="47774"/>
    <cellStyle name="Normal 23 7 2 10 2 3" xfId="36711"/>
    <cellStyle name="Normal 23 7 2 10 3" xfId="14064"/>
    <cellStyle name="Normal 23 7 2 10 3 2" xfId="25128"/>
    <cellStyle name="Normal 23 7 2 10 3 2 2" xfId="51377"/>
    <cellStyle name="Normal 23 7 2 10 3 3" xfId="40314"/>
    <cellStyle name="Normal 23 7 2 10 4" xfId="17800"/>
    <cellStyle name="Normal 23 7 2 10 4 2" xfId="44050"/>
    <cellStyle name="Normal 23 7 2 10 5" xfId="6666"/>
    <cellStyle name="Normal 23 7 2 10 5 2" xfId="32987"/>
    <cellStyle name="Normal 23 7 2 10 6" xfId="29661"/>
    <cellStyle name="Normal 23 7 2 11" xfId="2228"/>
    <cellStyle name="Normal 23 7 2 11 2" xfId="10576"/>
    <cellStyle name="Normal 23 7 2 11 2 2" xfId="21640"/>
    <cellStyle name="Normal 23 7 2 11 2 2 2" xfId="47889"/>
    <cellStyle name="Normal 23 7 2 11 2 3" xfId="36826"/>
    <cellStyle name="Normal 23 7 2 11 3" xfId="14179"/>
    <cellStyle name="Normal 23 7 2 11 3 2" xfId="25243"/>
    <cellStyle name="Normal 23 7 2 11 3 2 2" xfId="51492"/>
    <cellStyle name="Normal 23 7 2 11 3 3" xfId="40429"/>
    <cellStyle name="Normal 23 7 2 11 4" xfId="17915"/>
    <cellStyle name="Normal 23 7 2 11 4 2" xfId="44165"/>
    <cellStyle name="Normal 23 7 2 11 5" xfId="6782"/>
    <cellStyle name="Normal 23 7 2 11 5 2" xfId="33102"/>
    <cellStyle name="Normal 23 7 2 11 6" xfId="29662"/>
    <cellStyle name="Normal 23 7 2 12" xfId="2229"/>
    <cellStyle name="Normal 23 7 2 12 2" xfId="10749"/>
    <cellStyle name="Normal 23 7 2 12 2 2" xfId="21813"/>
    <cellStyle name="Normal 23 7 2 12 2 2 2" xfId="48062"/>
    <cellStyle name="Normal 23 7 2 12 2 3" xfId="36999"/>
    <cellStyle name="Normal 23 7 2 12 3" xfId="14352"/>
    <cellStyle name="Normal 23 7 2 12 3 2" xfId="25416"/>
    <cellStyle name="Normal 23 7 2 12 3 2 2" xfId="51665"/>
    <cellStyle name="Normal 23 7 2 12 3 3" xfId="40602"/>
    <cellStyle name="Normal 23 7 2 12 4" xfId="18088"/>
    <cellStyle name="Normal 23 7 2 12 4 2" xfId="44338"/>
    <cellStyle name="Normal 23 7 2 12 5" xfId="6956"/>
    <cellStyle name="Normal 23 7 2 12 5 2" xfId="33275"/>
    <cellStyle name="Normal 23 7 2 12 6" xfId="29663"/>
    <cellStyle name="Normal 23 7 2 13" xfId="2230"/>
    <cellStyle name="Normal 23 7 2 13 2" xfId="10866"/>
    <cellStyle name="Normal 23 7 2 13 2 2" xfId="21930"/>
    <cellStyle name="Normal 23 7 2 13 2 2 2" xfId="48179"/>
    <cellStyle name="Normal 23 7 2 13 2 3" xfId="37116"/>
    <cellStyle name="Normal 23 7 2 13 3" xfId="14469"/>
    <cellStyle name="Normal 23 7 2 13 3 2" xfId="25533"/>
    <cellStyle name="Normal 23 7 2 13 3 2 2" xfId="51782"/>
    <cellStyle name="Normal 23 7 2 13 3 3" xfId="40719"/>
    <cellStyle name="Normal 23 7 2 13 4" xfId="18205"/>
    <cellStyle name="Normal 23 7 2 13 4 2" xfId="44455"/>
    <cellStyle name="Normal 23 7 2 13 5" xfId="7074"/>
    <cellStyle name="Normal 23 7 2 13 5 2" xfId="33392"/>
    <cellStyle name="Normal 23 7 2 13 6" xfId="29664"/>
    <cellStyle name="Normal 23 7 2 14" xfId="2231"/>
    <cellStyle name="Normal 23 7 2 14 2" xfId="10982"/>
    <cellStyle name="Normal 23 7 2 14 2 2" xfId="22046"/>
    <cellStyle name="Normal 23 7 2 14 2 2 2" xfId="48295"/>
    <cellStyle name="Normal 23 7 2 14 2 3" xfId="37232"/>
    <cellStyle name="Normal 23 7 2 14 3" xfId="14585"/>
    <cellStyle name="Normal 23 7 2 14 3 2" xfId="25649"/>
    <cellStyle name="Normal 23 7 2 14 3 2 2" xfId="51898"/>
    <cellStyle name="Normal 23 7 2 14 3 3" xfId="40835"/>
    <cellStyle name="Normal 23 7 2 14 4" xfId="18321"/>
    <cellStyle name="Normal 23 7 2 14 4 2" xfId="44571"/>
    <cellStyle name="Normal 23 7 2 14 5" xfId="7191"/>
    <cellStyle name="Normal 23 7 2 14 5 2" xfId="33508"/>
    <cellStyle name="Normal 23 7 2 14 6" xfId="29665"/>
    <cellStyle name="Normal 23 7 2 15" xfId="2232"/>
    <cellStyle name="Normal 23 7 2 15 2" xfId="11100"/>
    <cellStyle name="Normal 23 7 2 15 2 2" xfId="22164"/>
    <cellStyle name="Normal 23 7 2 15 2 2 2" xfId="48413"/>
    <cellStyle name="Normal 23 7 2 15 2 3" xfId="37350"/>
    <cellStyle name="Normal 23 7 2 15 3" xfId="14703"/>
    <cellStyle name="Normal 23 7 2 15 3 2" xfId="25767"/>
    <cellStyle name="Normal 23 7 2 15 3 2 2" xfId="52016"/>
    <cellStyle name="Normal 23 7 2 15 3 3" xfId="40953"/>
    <cellStyle name="Normal 23 7 2 15 4" xfId="18439"/>
    <cellStyle name="Normal 23 7 2 15 4 2" xfId="44689"/>
    <cellStyle name="Normal 23 7 2 15 5" xfId="7310"/>
    <cellStyle name="Normal 23 7 2 15 5 2" xfId="33626"/>
    <cellStyle name="Normal 23 7 2 15 6" xfId="29666"/>
    <cellStyle name="Normal 23 7 2 16" xfId="2233"/>
    <cellStyle name="Normal 23 7 2 16 2" xfId="11218"/>
    <cellStyle name="Normal 23 7 2 16 2 2" xfId="22282"/>
    <cellStyle name="Normal 23 7 2 16 2 2 2" xfId="48531"/>
    <cellStyle name="Normal 23 7 2 16 2 3" xfId="37468"/>
    <cellStyle name="Normal 23 7 2 16 3" xfId="14821"/>
    <cellStyle name="Normal 23 7 2 16 3 2" xfId="25885"/>
    <cellStyle name="Normal 23 7 2 16 3 2 2" xfId="52134"/>
    <cellStyle name="Normal 23 7 2 16 3 3" xfId="41071"/>
    <cellStyle name="Normal 23 7 2 16 4" xfId="18557"/>
    <cellStyle name="Normal 23 7 2 16 4 2" xfId="44807"/>
    <cellStyle name="Normal 23 7 2 16 5" xfId="7429"/>
    <cellStyle name="Normal 23 7 2 16 5 2" xfId="33744"/>
    <cellStyle name="Normal 23 7 2 16 6" xfId="29667"/>
    <cellStyle name="Normal 23 7 2 17" xfId="2234"/>
    <cellStyle name="Normal 23 7 2 17 2" xfId="11334"/>
    <cellStyle name="Normal 23 7 2 17 2 2" xfId="22398"/>
    <cellStyle name="Normal 23 7 2 17 2 2 2" xfId="48647"/>
    <cellStyle name="Normal 23 7 2 17 2 3" xfId="37584"/>
    <cellStyle name="Normal 23 7 2 17 3" xfId="14937"/>
    <cellStyle name="Normal 23 7 2 17 3 2" xfId="26001"/>
    <cellStyle name="Normal 23 7 2 17 3 2 2" xfId="52250"/>
    <cellStyle name="Normal 23 7 2 17 3 3" xfId="41187"/>
    <cellStyle name="Normal 23 7 2 17 4" xfId="18673"/>
    <cellStyle name="Normal 23 7 2 17 4 2" xfId="44923"/>
    <cellStyle name="Normal 23 7 2 17 5" xfId="7546"/>
    <cellStyle name="Normal 23 7 2 17 5 2" xfId="33860"/>
    <cellStyle name="Normal 23 7 2 17 6" xfId="29668"/>
    <cellStyle name="Normal 23 7 2 18" xfId="2235"/>
    <cellStyle name="Normal 23 7 2 18 2" xfId="11451"/>
    <cellStyle name="Normal 23 7 2 18 2 2" xfId="22515"/>
    <cellStyle name="Normal 23 7 2 18 2 2 2" xfId="48764"/>
    <cellStyle name="Normal 23 7 2 18 2 3" xfId="37701"/>
    <cellStyle name="Normal 23 7 2 18 3" xfId="15054"/>
    <cellStyle name="Normal 23 7 2 18 3 2" xfId="26118"/>
    <cellStyle name="Normal 23 7 2 18 3 2 2" xfId="52367"/>
    <cellStyle name="Normal 23 7 2 18 3 3" xfId="41304"/>
    <cellStyle name="Normal 23 7 2 18 4" xfId="18790"/>
    <cellStyle name="Normal 23 7 2 18 4 2" xfId="45040"/>
    <cellStyle name="Normal 23 7 2 18 5" xfId="7664"/>
    <cellStyle name="Normal 23 7 2 18 5 2" xfId="33977"/>
    <cellStyle name="Normal 23 7 2 18 6" xfId="29669"/>
    <cellStyle name="Normal 23 7 2 19" xfId="2236"/>
    <cellStyle name="Normal 23 7 2 19 2" xfId="11570"/>
    <cellStyle name="Normal 23 7 2 19 2 2" xfId="22634"/>
    <cellStyle name="Normal 23 7 2 19 2 2 2" xfId="48883"/>
    <cellStyle name="Normal 23 7 2 19 2 3" xfId="37820"/>
    <cellStyle name="Normal 23 7 2 19 3" xfId="15173"/>
    <cellStyle name="Normal 23 7 2 19 3 2" xfId="26237"/>
    <cellStyle name="Normal 23 7 2 19 3 2 2" xfId="52486"/>
    <cellStyle name="Normal 23 7 2 19 3 3" xfId="41423"/>
    <cellStyle name="Normal 23 7 2 19 4" xfId="18909"/>
    <cellStyle name="Normal 23 7 2 19 4 2" xfId="45159"/>
    <cellStyle name="Normal 23 7 2 19 5" xfId="7784"/>
    <cellStyle name="Normal 23 7 2 19 5 2" xfId="34096"/>
    <cellStyle name="Normal 23 7 2 19 6" xfId="29670"/>
    <cellStyle name="Normal 23 7 2 2" xfId="161"/>
    <cellStyle name="Normal 23 7 2 2 2" xfId="2238"/>
    <cellStyle name="Normal 23 7 2 2 2 2" xfId="16420"/>
    <cellStyle name="Normal 23 7 2 2 2 2 2" xfId="27484"/>
    <cellStyle name="Normal 23 7 2 2 2 2 2 2" xfId="53733"/>
    <cellStyle name="Normal 23 7 2 2 2 2 3" xfId="42670"/>
    <cellStyle name="Normal 23 7 2 2 2 3" xfId="20156"/>
    <cellStyle name="Normal 23 7 2 2 2 3 2" xfId="46406"/>
    <cellStyle name="Normal 23 7 2 2 2 4" xfId="9084"/>
    <cellStyle name="Normal 23 7 2 2 2 4 2" xfId="35343"/>
    <cellStyle name="Normal 23 7 2 2 2 5" xfId="29672"/>
    <cellStyle name="Normal 23 7 2 2 3" xfId="2237"/>
    <cellStyle name="Normal 23 7 2 2 3 2" xfId="20586"/>
    <cellStyle name="Normal 23 7 2 2 3 2 2" xfId="46835"/>
    <cellStyle name="Normal 23 7 2 2 3 3" xfId="9522"/>
    <cellStyle name="Normal 23 7 2 2 3 3 2" xfId="35772"/>
    <cellStyle name="Normal 23 7 2 2 3 4" xfId="29671"/>
    <cellStyle name="Normal 23 7 2 2 4" xfId="13125"/>
    <cellStyle name="Normal 23 7 2 2 4 2" xfId="24189"/>
    <cellStyle name="Normal 23 7 2 2 4 2 2" xfId="50438"/>
    <cellStyle name="Normal 23 7 2 2 4 3" xfId="39375"/>
    <cellStyle name="Normal 23 7 2 2 5" xfId="16861"/>
    <cellStyle name="Normal 23 7 2 2 5 2" xfId="43111"/>
    <cellStyle name="Normal 23 7 2 2 6" xfId="5719"/>
    <cellStyle name="Normal 23 7 2 2 6 2" xfId="32048"/>
    <cellStyle name="Normal 23 7 2 2 7" xfId="27655"/>
    <cellStyle name="Normal 23 7 2 20" xfId="2239"/>
    <cellStyle name="Normal 23 7 2 20 2" xfId="11684"/>
    <cellStyle name="Normal 23 7 2 20 2 2" xfId="22748"/>
    <cellStyle name="Normal 23 7 2 20 2 2 2" xfId="48997"/>
    <cellStyle name="Normal 23 7 2 20 2 3" xfId="37934"/>
    <cellStyle name="Normal 23 7 2 20 3" xfId="15287"/>
    <cellStyle name="Normal 23 7 2 20 3 2" xfId="26351"/>
    <cellStyle name="Normal 23 7 2 20 3 2 2" xfId="52600"/>
    <cellStyle name="Normal 23 7 2 20 3 3" xfId="41537"/>
    <cellStyle name="Normal 23 7 2 20 4" xfId="19023"/>
    <cellStyle name="Normal 23 7 2 20 4 2" xfId="45273"/>
    <cellStyle name="Normal 23 7 2 20 5" xfId="7899"/>
    <cellStyle name="Normal 23 7 2 20 5 2" xfId="34210"/>
    <cellStyle name="Normal 23 7 2 20 6" xfId="29673"/>
    <cellStyle name="Normal 23 7 2 21" xfId="2240"/>
    <cellStyle name="Normal 23 7 2 21 2" xfId="11798"/>
    <cellStyle name="Normal 23 7 2 21 2 2" xfId="22862"/>
    <cellStyle name="Normal 23 7 2 21 2 2 2" xfId="49111"/>
    <cellStyle name="Normal 23 7 2 21 2 3" xfId="38048"/>
    <cellStyle name="Normal 23 7 2 21 3" xfId="15401"/>
    <cellStyle name="Normal 23 7 2 21 3 2" xfId="26465"/>
    <cellStyle name="Normal 23 7 2 21 3 2 2" xfId="52714"/>
    <cellStyle name="Normal 23 7 2 21 3 3" xfId="41651"/>
    <cellStyle name="Normal 23 7 2 21 4" xfId="19137"/>
    <cellStyle name="Normal 23 7 2 21 4 2" xfId="45387"/>
    <cellStyle name="Normal 23 7 2 21 5" xfId="8014"/>
    <cellStyle name="Normal 23 7 2 21 5 2" xfId="34324"/>
    <cellStyle name="Normal 23 7 2 21 6" xfId="29674"/>
    <cellStyle name="Normal 23 7 2 22" xfId="2241"/>
    <cellStyle name="Normal 23 7 2 22 2" xfId="11912"/>
    <cellStyle name="Normal 23 7 2 22 2 2" xfId="22976"/>
    <cellStyle name="Normal 23 7 2 22 2 2 2" xfId="49225"/>
    <cellStyle name="Normal 23 7 2 22 2 3" xfId="38162"/>
    <cellStyle name="Normal 23 7 2 22 3" xfId="15515"/>
    <cellStyle name="Normal 23 7 2 22 3 2" xfId="26579"/>
    <cellStyle name="Normal 23 7 2 22 3 2 2" xfId="52828"/>
    <cellStyle name="Normal 23 7 2 22 3 3" xfId="41765"/>
    <cellStyle name="Normal 23 7 2 22 4" xfId="19251"/>
    <cellStyle name="Normal 23 7 2 22 4 2" xfId="45501"/>
    <cellStyle name="Normal 23 7 2 22 5" xfId="8129"/>
    <cellStyle name="Normal 23 7 2 22 5 2" xfId="34438"/>
    <cellStyle name="Normal 23 7 2 22 6" xfId="29675"/>
    <cellStyle name="Normal 23 7 2 23" xfId="2242"/>
    <cellStyle name="Normal 23 7 2 23 2" xfId="12026"/>
    <cellStyle name="Normal 23 7 2 23 2 2" xfId="23090"/>
    <cellStyle name="Normal 23 7 2 23 2 2 2" xfId="49339"/>
    <cellStyle name="Normal 23 7 2 23 2 3" xfId="38276"/>
    <cellStyle name="Normal 23 7 2 23 3" xfId="15629"/>
    <cellStyle name="Normal 23 7 2 23 3 2" xfId="26693"/>
    <cellStyle name="Normal 23 7 2 23 3 2 2" xfId="52942"/>
    <cellStyle name="Normal 23 7 2 23 3 3" xfId="41879"/>
    <cellStyle name="Normal 23 7 2 23 4" xfId="19365"/>
    <cellStyle name="Normal 23 7 2 23 4 2" xfId="45615"/>
    <cellStyle name="Normal 23 7 2 23 5" xfId="8244"/>
    <cellStyle name="Normal 23 7 2 23 5 2" xfId="34552"/>
    <cellStyle name="Normal 23 7 2 23 6" xfId="29676"/>
    <cellStyle name="Normal 23 7 2 24" xfId="2243"/>
    <cellStyle name="Normal 23 7 2 24 2" xfId="12140"/>
    <cellStyle name="Normal 23 7 2 24 2 2" xfId="23204"/>
    <cellStyle name="Normal 23 7 2 24 2 2 2" xfId="49453"/>
    <cellStyle name="Normal 23 7 2 24 2 3" xfId="38390"/>
    <cellStyle name="Normal 23 7 2 24 3" xfId="15743"/>
    <cellStyle name="Normal 23 7 2 24 3 2" xfId="26807"/>
    <cellStyle name="Normal 23 7 2 24 3 2 2" xfId="53056"/>
    <cellStyle name="Normal 23 7 2 24 3 3" xfId="41993"/>
    <cellStyle name="Normal 23 7 2 24 4" xfId="19479"/>
    <cellStyle name="Normal 23 7 2 24 4 2" xfId="45729"/>
    <cellStyle name="Normal 23 7 2 24 5" xfId="8359"/>
    <cellStyle name="Normal 23 7 2 24 5 2" xfId="34666"/>
    <cellStyle name="Normal 23 7 2 24 6" xfId="29677"/>
    <cellStyle name="Normal 23 7 2 25" xfId="2244"/>
    <cellStyle name="Normal 23 7 2 25 2" xfId="12257"/>
    <cellStyle name="Normal 23 7 2 25 2 2" xfId="23321"/>
    <cellStyle name="Normal 23 7 2 25 2 2 2" xfId="49570"/>
    <cellStyle name="Normal 23 7 2 25 2 3" xfId="38507"/>
    <cellStyle name="Normal 23 7 2 25 3" xfId="15860"/>
    <cellStyle name="Normal 23 7 2 25 3 2" xfId="26924"/>
    <cellStyle name="Normal 23 7 2 25 3 2 2" xfId="53173"/>
    <cellStyle name="Normal 23 7 2 25 3 3" xfId="42110"/>
    <cellStyle name="Normal 23 7 2 25 4" xfId="19596"/>
    <cellStyle name="Normal 23 7 2 25 4 2" xfId="45846"/>
    <cellStyle name="Normal 23 7 2 25 5" xfId="8477"/>
    <cellStyle name="Normal 23 7 2 25 5 2" xfId="34783"/>
    <cellStyle name="Normal 23 7 2 25 6" xfId="29678"/>
    <cellStyle name="Normal 23 7 2 26" xfId="2245"/>
    <cellStyle name="Normal 23 7 2 26 2" xfId="12376"/>
    <cellStyle name="Normal 23 7 2 26 2 2" xfId="23440"/>
    <cellStyle name="Normal 23 7 2 26 2 2 2" xfId="49689"/>
    <cellStyle name="Normal 23 7 2 26 2 3" xfId="38626"/>
    <cellStyle name="Normal 23 7 2 26 3" xfId="15979"/>
    <cellStyle name="Normal 23 7 2 26 3 2" xfId="27043"/>
    <cellStyle name="Normal 23 7 2 26 3 2 2" xfId="53292"/>
    <cellStyle name="Normal 23 7 2 26 3 3" xfId="42229"/>
    <cellStyle name="Normal 23 7 2 26 4" xfId="19715"/>
    <cellStyle name="Normal 23 7 2 26 4 2" xfId="45965"/>
    <cellStyle name="Normal 23 7 2 26 5" xfId="8597"/>
    <cellStyle name="Normal 23 7 2 26 5 2" xfId="34902"/>
    <cellStyle name="Normal 23 7 2 26 6" xfId="29679"/>
    <cellStyle name="Normal 23 7 2 27" xfId="2246"/>
    <cellStyle name="Normal 23 7 2 27 2" xfId="12507"/>
    <cellStyle name="Normal 23 7 2 27 2 2" xfId="23571"/>
    <cellStyle name="Normal 23 7 2 27 2 2 2" xfId="49820"/>
    <cellStyle name="Normal 23 7 2 27 2 3" xfId="38757"/>
    <cellStyle name="Normal 23 7 2 27 3" xfId="16110"/>
    <cellStyle name="Normal 23 7 2 27 3 2" xfId="27174"/>
    <cellStyle name="Normal 23 7 2 27 3 2 2" xfId="53423"/>
    <cellStyle name="Normal 23 7 2 27 3 3" xfId="42360"/>
    <cellStyle name="Normal 23 7 2 27 4" xfId="19846"/>
    <cellStyle name="Normal 23 7 2 27 4 2" xfId="46096"/>
    <cellStyle name="Normal 23 7 2 27 5" xfId="8729"/>
    <cellStyle name="Normal 23 7 2 27 5 2" xfId="35033"/>
    <cellStyle name="Normal 23 7 2 27 6" xfId="29680"/>
    <cellStyle name="Normal 23 7 2 28" xfId="2247"/>
    <cellStyle name="Normal 23 7 2 28 2" xfId="12622"/>
    <cellStyle name="Normal 23 7 2 28 2 2" xfId="23686"/>
    <cellStyle name="Normal 23 7 2 28 2 2 2" xfId="49935"/>
    <cellStyle name="Normal 23 7 2 28 2 3" xfId="38872"/>
    <cellStyle name="Normal 23 7 2 28 3" xfId="16225"/>
    <cellStyle name="Normal 23 7 2 28 3 2" xfId="27289"/>
    <cellStyle name="Normal 23 7 2 28 3 2 2" xfId="53538"/>
    <cellStyle name="Normal 23 7 2 28 3 3" xfId="42475"/>
    <cellStyle name="Normal 23 7 2 28 4" xfId="19961"/>
    <cellStyle name="Normal 23 7 2 28 4 2" xfId="46211"/>
    <cellStyle name="Normal 23 7 2 28 5" xfId="8845"/>
    <cellStyle name="Normal 23 7 2 28 5 2" xfId="35148"/>
    <cellStyle name="Normal 23 7 2 28 6" xfId="29681"/>
    <cellStyle name="Normal 23 7 2 29" xfId="2248"/>
    <cellStyle name="Normal 23 7 2 29 2" xfId="12736"/>
    <cellStyle name="Normal 23 7 2 29 2 2" xfId="23800"/>
    <cellStyle name="Normal 23 7 2 29 2 2 2" xfId="50049"/>
    <cellStyle name="Normal 23 7 2 29 2 3" xfId="38986"/>
    <cellStyle name="Normal 23 7 2 29 3" xfId="16339"/>
    <cellStyle name="Normal 23 7 2 29 3 2" xfId="27403"/>
    <cellStyle name="Normal 23 7 2 29 3 2 2" xfId="53652"/>
    <cellStyle name="Normal 23 7 2 29 3 3" xfId="42589"/>
    <cellStyle name="Normal 23 7 2 29 4" xfId="20075"/>
    <cellStyle name="Normal 23 7 2 29 4 2" xfId="46325"/>
    <cellStyle name="Normal 23 7 2 29 5" xfId="8960"/>
    <cellStyle name="Normal 23 7 2 29 5 2" xfId="35262"/>
    <cellStyle name="Normal 23 7 2 29 6" xfId="29682"/>
    <cellStyle name="Normal 23 7 2 3" xfId="2249"/>
    <cellStyle name="Normal 23 7 2 3 2" xfId="9646"/>
    <cellStyle name="Normal 23 7 2 3 2 2" xfId="20710"/>
    <cellStyle name="Normal 23 7 2 3 2 2 2" xfId="46959"/>
    <cellStyle name="Normal 23 7 2 3 2 3" xfId="35896"/>
    <cellStyle name="Normal 23 7 2 3 3" xfId="13249"/>
    <cellStyle name="Normal 23 7 2 3 3 2" xfId="24313"/>
    <cellStyle name="Normal 23 7 2 3 3 2 2" xfId="50562"/>
    <cellStyle name="Normal 23 7 2 3 3 3" xfId="39499"/>
    <cellStyle name="Normal 23 7 2 3 4" xfId="16985"/>
    <cellStyle name="Normal 23 7 2 3 4 2" xfId="43235"/>
    <cellStyle name="Normal 23 7 2 3 5" xfId="5844"/>
    <cellStyle name="Normal 23 7 2 3 5 2" xfId="32172"/>
    <cellStyle name="Normal 23 7 2 3 6" xfId="29683"/>
    <cellStyle name="Normal 23 7 2 30" xfId="2250"/>
    <cellStyle name="Normal 23 7 2 30 2" xfId="9374"/>
    <cellStyle name="Normal 23 7 2 30 2 2" xfId="20438"/>
    <cellStyle name="Normal 23 7 2 30 2 2 2" xfId="46687"/>
    <cellStyle name="Normal 23 7 2 30 2 3" xfId="35624"/>
    <cellStyle name="Normal 23 7 2 30 3" xfId="12977"/>
    <cellStyle name="Normal 23 7 2 30 3 2" xfId="24041"/>
    <cellStyle name="Normal 23 7 2 30 3 2 2" xfId="50290"/>
    <cellStyle name="Normal 23 7 2 30 3 3" xfId="39227"/>
    <cellStyle name="Normal 23 7 2 30 4" xfId="16713"/>
    <cellStyle name="Normal 23 7 2 30 4 2" xfId="42963"/>
    <cellStyle name="Normal 23 7 2 30 5" xfId="5569"/>
    <cellStyle name="Normal 23 7 2 30 5 2" xfId="31900"/>
    <cellStyle name="Normal 23 7 2 30 6" xfId="29684"/>
    <cellStyle name="Normal 23 7 2 31" xfId="2251"/>
    <cellStyle name="Normal 23 7 2 31 2" xfId="20318"/>
    <cellStyle name="Normal 23 7 2 31 2 2" xfId="46567"/>
    <cellStyle name="Normal 23 7 2 31 3" xfId="9254"/>
    <cellStyle name="Normal 23 7 2 31 3 2" xfId="35504"/>
    <cellStyle name="Normal 23 7 2 31 4" xfId="29685"/>
    <cellStyle name="Normal 23 7 2 32" xfId="2252"/>
    <cellStyle name="Normal 23 7 2 32 2" xfId="23921"/>
    <cellStyle name="Normal 23 7 2 32 2 2" xfId="50170"/>
    <cellStyle name="Normal 23 7 2 32 3" xfId="12857"/>
    <cellStyle name="Normal 23 7 2 32 3 2" xfId="39107"/>
    <cellStyle name="Normal 23 7 2 32 4" xfId="29686"/>
    <cellStyle name="Normal 23 7 2 33" xfId="2253"/>
    <cellStyle name="Normal 23 7 2 33 2" xfId="16593"/>
    <cellStyle name="Normal 23 7 2 33 2 2" xfId="42843"/>
    <cellStyle name="Normal 23 7 2 33 3" xfId="29687"/>
    <cellStyle name="Normal 23 7 2 34" xfId="2254"/>
    <cellStyle name="Normal 23 7 2 34 2" xfId="29688"/>
    <cellStyle name="Normal 23 7 2 35" xfId="2255"/>
    <cellStyle name="Normal 23 7 2 35 2" xfId="29689"/>
    <cellStyle name="Normal 23 7 2 36" xfId="2256"/>
    <cellStyle name="Normal 23 7 2 36 2" xfId="29690"/>
    <cellStyle name="Normal 23 7 2 37" xfId="2257"/>
    <cellStyle name="Normal 23 7 2 37 2" xfId="29691"/>
    <cellStyle name="Normal 23 7 2 38" xfId="2258"/>
    <cellStyle name="Normal 23 7 2 38 2" xfId="29692"/>
    <cellStyle name="Normal 23 7 2 39" xfId="2259"/>
    <cellStyle name="Normal 23 7 2 39 2" xfId="29693"/>
    <cellStyle name="Normal 23 7 2 4" xfId="2260"/>
    <cellStyle name="Normal 23 7 2 4 2" xfId="9762"/>
    <cellStyle name="Normal 23 7 2 4 2 2" xfId="20826"/>
    <cellStyle name="Normal 23 7 2 4 2 2 2" xfId="47075"/>
    <cellStyle name="Normal 23 7 2 4 2 3" xfId="36012"/>
    <cellStyle name="Normal 23 7 2 4 3" xfId="13365"/>
    <cellStyle name="Normal 23 7 2 4 3 2" xfId="24429"/>
    <cellStyle name="Normal 23 7 2 4 3 2 2" xfId="50678"/>
    <cellStyle name="Normal 23 7 2 4 3 3" xfId="39615"/>
    <cellStyle name="Normal 23 7 2 4 4" xfId="17101"/>
    <cellStyle name="Normal 23 7 2 4 4 2" xfId="43351"/>
    <cellStyle name="Normal 23 7 2 4 5" xfId="5961"/>
    <cellStyle name="Normal 23 7 2 4 5 2" xfId="32288"/>
    <cellStyle name="Normal 23 7 2 4 6" xfId="29694"/>
    <cellStyle name="Normal 23 7 2 40" xfId="2261"/>
    <cellStyle name="Normal 23 7 2 40 2" xfId="29695"/>
    <cellStyle name="Normal 23 7 2 41" xfId="2226"/>
    <cellStyle name="Normal 23 7 2 41 2" xfId="29660"/>
    <cellStyle name="Normal 23 7 2 42" xfId="5448"/>
    <cellStyle name="Normal 23 7 2 42 2" xfId="31780"/>
    <cellStyle name="Normal 23 7 2 43" xfId="27654"/>
    <cellStyle name="Normal 23 7 2 5" xfId="2262"/>
    <cellStyle name="Normal 23 7 2 5 2" xfId="9877"/>
    <cellStyle name="Normal 23 7 2 5 2 2" xfId="20941"/>
    <cellStyle name="Normal 23 7 2 5 2 2 2" xfId="47190"/>
    <cellStyle name="Normal 23 7 2 5 2 3" xfId="36127"/>
    <cellStyle name="Normal 23 7 2 5 3" xfId="13480"/>
    <cellStyle name="Normal 23 7 2 5 3 2" xfId="24544"/>
    <cellStyle name="Normal 23 7 2 5 3 2 2" xfId="50793"/>
    <cellStyle name="Normal 23 7 2 5 3 3" xfId="39730"/>
    <cellStyle name="Normal 23 7 2 5 4" xfId="17216"/>
    <cellStyle name="Normal 23 7 2 5 4 2" xfId="43466"/>
    <cellStyle name="Normal 23 7 2 5 5" xfId="6077"/>
    <cellStyle name="Normal 23 7 2 5 5 2" xfId="32403"/>
    <cellStyle name="Normal 23 7 2 5 6" xfId="29696"/>
    <cellStyle name="Normal 23 7 2 6" xfId="2263"/>
    <cellStyle name="Normal 23 7 2 6 2" xfId="9992"/>
    <cellStyle name="Normal 23 7 2 6 2 2" xfId="21056"/>
    <cellStyle name="Normal 23 7 2 6 2 2 2" xfId="47305"/>
    <cellStyle name="Normal 23 7 2 6 2 3" xfId="36242"/>
    <cellStyle name="Normal 23 7 2 6 3" xfId="13595"/>
    <cellStyle name="Normal 23 7 2 6 3 2" xfId="24659"/>
    <cellStyle name="Normal 23 7 2 6 3 2 2" xfId="50908"/>
    <cellStyle name="Normal 23 7 2 6 3 3" xfId="39845"/>
    <cellStyle name="Normal 23 7 2 6 4" xfId="17331"/>
    <cellStyle name="Normal 23 7 2 6 4 2" xfId="43581"/>
    <cellStyle name="Normal 23 7 2 6 5" xfId="6193"/>
    <cellStyle name="Normal 23 7 2 6 5 2" xfId="32518"/>
    <cellStyle name="Normal 23 7 2 6 6" xfId="29697"/>
    <cellStyle name="Normal 23 7 2 7" xfId="2264"/>
    <cellStyle name="Normal 23 7 2 7 2" xfId="10106"/>
    <cellStyle name="Normal 23 7 2 7 2 2" xfId="21170"/>
    <cellStyle name="Normal 23 7 2 7 2 2 2" xfId="47419"/>
    <cellStyle name="Normal 23 7 2 7 2 3" xfId="36356"/>
    <cellStyle name="Normal 23 7 2 7 3" xfId="13709"/>
    <cellStyle name="Normal 23 7 2 7 3 2" xfId="24773"/>
    <cellStyle name="Normal 23 7 2 7 3 2 2" xfId="51022"/>
    <cellStyle name="Normal 23 7 2 7 3 3" xfId="39959"/>
    <cellStyle name="Normal 23 7 2 7 4" xfId="17445"/>
    <cellStyle name="Normal 23 7 2 7 4 2" xfId="43695"/>
    <cellStyle name="Normal 23 7 2 7 5" xfId="6308"/>
    <cellStyle name="Normal 23 7 2 7 5 2" xfId="32632"/>
    <cellStyle name="Normal 23 7 2 7 6" xfId="29698"/>
    <cellStyle name="Normal 23 7 2 8" xfId="2265"/>
    <cellStyle name="Normal 23 7 2 8 2" xfId="10220"/>
    <cellStyle name="Normal 23 7 2 8 2 2" xfId="21284"/>
    <cellStyle name="Normal 23 7 2 8 2 2 2" xfId="47533"/>
    <cellStyle name="Normal 23 7 2 8 2 3" xfId="36470"/>
    <cellStyle name="Normal 23 7 2 8 3" xfId="13823"/>
    <cellStyle name="Normal 23 7 2 8 3 2" xfId="24887"/>
    <cellStyle name="Normal 23 7 2 8 3 2 2" xfId="51136"/>
    <cellStyle name="Normal 23 7 2 8 3 3" xfId="40073"/>
    <cellStyle name="Normal 23 7 2 8 4" xfId="17559"/>
    <cellStyle name="Normal 23 7 2 8 4 2" xfId="43809"/>
    <cellStyle name="Normal 23 7 2 8 5" xfId="6423"/>
    <cellStyle name="Normal 23 7 2 8 5 2" xfId="32746"/>
    <cellStyle name="Normal 23 7 2 8 6" xfId="29699"/>
    <cellStyle name="Normal 23 7 2 9" xfId="2266"/>
    <cellStyle name="Normal 23 7 2 9 2" xfId="10334"/>
    <cellStyle name="Normal 23 7 2 9 2 2" xfId="21398"/>
    <cellStyle name="Normal 23 7 2 9 2 2 2" xfId="47647"/>
    <cellStyle name="Normal 23 7 2 9 2 3" xfId="36584"/>
    <cellStyle name="Normal 23 7 2 9 3" xfId="13937"/>
    <cellStyle name="Normal 23 7 2 9 3 2" xfId="25001"/>
    <cellStyle name="Normal 23 7 2 9 3 2 2" xfId="51250"/>
    <cellStyle name="Normal 23 7 2 9 3 3" xfId="40187"/>
    <cellStyle name="Normal 23 7 2 9 4" xfId="17673"/>
    <cellStyle name="Normal 23 7 2 9 4 2" xfId="43923"/>
    <cellStyle name="Normal 23 7 2 9 5" xfId="6538"/>
    <cellStyle name="Normal 23 7 2 9 5 2" xfId="32860"/>
    <cellStyle name="Normal 23 7 2 9 6" xfId="29700"/>
    <cellStyle name="Normal 23 7 20" xfId="2267"/>
    <cellStyle name="Normal 23 7 20 2" xfId="11538"/>
    <cellStyle name="Normal 23 7 20 2 2" xfId="22602"/>
    <cellStyle name="Normal 23 7 20 2 2 2" xfId="48851"/>
    <cellStyle name="Normal 23 7 20 2 3" xfId="37788"/>
    <cellStyle name="Normal 23 7 20 3" xfId="15141"/>
    <cellStyle name="Normal 23 7 20 3 2" xfId="26205"/>
    <cellStyle name="Normal 23 7 20 3 2 2" xfId="52454"/>
    <cellStyle name="Normal 23 7 20 3 3" xfId="41391"/>
    <cellStyle name="Normal 23 7 20 4" xfId="18877"/>
    <cellStyle name="Normal 23 7 20 4 2" xfId="45127"/>
    <cellStyle name="Normal 23 7 20 5" xfId="7752"/>
    <cellStyle name="Normal 23 7 20 5 2" xfId="34064"/>
    <cellStyle name="Normal 23 7 20 6" xfId="29701"/>
    <cellStyle name="Normal 23 7 21" xfId="2268"/>
    <cellStyle name="Normal 23 7 21 2" xfId="11652"/>
    <cellStyle name="Normal 23 7 21 2 2" xfId="22716"/>
    <cellStyle name="Normal 23 7 21 2 2 2" xfId="48965"/>
    <cellStyle name="Normal 23 7 21 2 3" xfId="37902"/>
    <cellStyle name="Normal 23 7 21 3" xfId="15255"/>
    <cellStyle name="Normal 23 7 21 3 2" xfId="26319"/>
    <cellStyle name="Normal 23 7 21 3 2 2" xfId="52568"/>
    <cellStyle name="Normal 23 7 21 3 3" xfId="41505"/>
    <cellStyle name="Normal 23 7 21 4" xfId="18991"/>
    <cellStyle name="Normal 23 7 21 4 2" xfId="45241"/>
    <cellStyle name="Normal 23 7 21 5" xfId="7867"/>
    <cellStyle name="Normal 23 7 21 5 2" xfId="34178"/>
    <cellStyle name="Normal 23 7 21 6" xfId="29702"/>
    <cellStyle name="Normal 23 7 22" xfId="2269"/>
    <cellStyle name="Normal 23 7 22 2" xfId="11766"/>
    <cellStyle name="Normal 23 7 22 2 2" xfId="22830"/>
    <cellStyle name="Normal 23 7 22 2 2 2" xfId="49079"/>
    <cellStyle name="Normal 23 7 22 2 3" xfId="38016"/>
    <cellStyle name="Normal 23 7 22 3" xfId="15369"/>
    <cellStyle name="Normal 23 7 22 3 2" xfId="26433"/>
    <cellStyle name="Normal 23 7 22 3 2 2" xfId="52682"/>
    <cellStyle name="Normal 23 7 22 3 3" xfId="41619"/>
    <cellStyle name="Normal 23 7 22 4" xfId="19105"/>
    <cellStyle name="Normal 23 7 22 4 2" xfId="45355"/>
    <cellStyle name="Normal 23 7 22 5" xfId="7982"/>
    <cellStyle name="Normal 23 7 22 5 2" xfId="34292"/>
    <cellStyle name="Normal 23 7 22 6" xfId="29703"/>
    <cellStyle name="Normal 23 7 23" xfId="2270"/>
    <cellStyle name="Normal 23 7 23 2" xfId="11880"/>
    <cellStyle name="Normal 23 7 23 2 2" xfId="22944"/>
    <cellStyle name="Normal 23 7 23 2 2 2" xfId="49193"/>
    <cellStyle name="Normal 23 7 23 2 3" xfId="38130"/>
    <cellStyle name="Normal 23 7 23 3" xfId="15483"/>
    <cellStyle name="Normal 23 7 23 3 2" xfId="26547"/>
    <cellStyle name="Normal 23 7 23 3 2 2" xfId="52796"/>
    <cellStyle name="Normal 23 7 23 3 3" xfId="41733"/>
    <cellStyle name="Normal 23 7 23 4" xfId="19219"/>
    <cellStyle name="Normal 23 7 23 4 2" xfId="45469"/>
    <cellStyle name="Normal 23 7 23 5" xfId="8097"/>
    <cellStyle name="Normal 23 7 23 5 2" xfId="34406"/>
    <cellStyle name="Normal 23 7 23 6" xfId="29704"/>
    <cellStyle name="Normal 23 7 24" xfId="2271"/>
    <cellStyle name="Normal 23 7 24 2" xfId="11994"/>
    <cellStyle name="Normal 23 7 24 2 2" xfId="23058"/>
    <cellStyle name="Normal 23 7 24 2 2 2" xfId="49307"/>
    <cellStyle name="Normal 23 7 24 2 3" xfId="38244"/>
    <cellStyle name="Normal 23 7 24 3" xfId="15597"/>
    <cellStyle name="Normal 23 7 24 3 2" xfId="26661"/>
    <cellStyle name="Normal 23 7 24 3 2 2" xfId="52910"/>
    <cellStyle name="Normal 23 7 24 3 3" xfId="41847"/>
    <cellStyle name="Normal 23 7 24 4" xfId="19333"/>
    <cellStyle name="Normal 23 7 24 4 2" xfId="45583"/>
    <cellStyle name="Normal 23 7 24 5" xfId="8212"/>
    <cellStyle name="Normal 23 7 24 5 2" xfId="34520"/>
    <cellStyle name="Normal 23 7 24 6" xfId="29705"/>
    <cellStyle name="Normal 23 7 25" xfId="2272"/>
    <cellStyle name="Normal 23 7 25 2" xfId="12108"/>
    <cellStyle name="Normal 23 7 25 2 2" xfId="23172"/>
    <cellStyle name="Normal 23 7 25 2 2 2" xfId="49421"/>
    <cellStyle name="Normal 23 7 25 2 3" xfId="38358"/>
    <cellStyle name="Normal 23 7 25 3" xfId="15711"/>
    <cellStyle name="Normal 23 7 25 3 2" xfId="26775"/>
    <cellStyle name="Normal 23 7 25 3 2 2" xfId="53024"/>
    <cellStyle name="Normal 23 7 25 3 3" xfId="41961"/>
    <cellStyle name="Normal 23 7 25 4" xfId="19447"/>
    <cellStyle name="Normal 23 7 25 4 2" xfId="45697"/>
    <cellStyle name="Normal 23 7 25 5" xfId="8327"/>
    <cellStyle name="Normal 23 7 25 5 2" xfId="34634"/>
    <cellStyle name="Normal 23 7 25 6" xfId="29706"/>
    <cellStyle name="Normal 23 7 26" xfId="2273"/>
    <cellStyle name="Normal 23 7 26 2" xfId="12225"/>
    <cellStyle name="Normal 23 7 26 2 2" xfId="23289"/>
    <cellStyle name="Normal 23 7 26 2 2 2" xfId="49538"/>
    <cellStyle name="Normal 23 7 26 2 3" xfId="38475"/>
    <cellStyle name="Normal 23 7 26 3" xfId="15828"/>
    <cellStyle name="Normal 23 7 26 3 2" xfId="26892"/>
    <cellStyle name="Normal 23 7 26 3 2 2" xfId="53141"/>
    <cellStyle name="Normal 23 7 26 3 3" xfId="42078"/>
    <cellStyle name="Normal 23 7 26 4" xfId="19564"/>
    <cellStyle name="Normal 23 7 26 4 2" xfId="45814"/>
    <cellStyle name="Normal 23 7 26 5" xfId="8445"/>
    <cellStyle name="Normal 23 7 26 5 2" xfId="34751"/>
    <cellStyle name="Normal 23 7 26 6" xfId="29707"/>
    <cellStyle name="Normal 23 7 27" xfId="2274"/>
    <cellStyle name="Normal 23 7 27 2" xfId="12344"/>
    <cellStyle name="Normal 23 7 27 2 2" xfId="23408"/>
    <cellStyle name="Normal 23 7 27 2 2 2" xfId="49657"/>
    <cellStyle name="Normal 23 7 27 2 3" xfId="38594"/>
    <cellStyle name="Normal 23 7 27 3" xfId="15947"/>
    <cellStyle name="Normal 23 7 27 3 2" xfId="27011"/>
    <cellStyle name="Normal 23 7 27 3 2 2" xfId="53260"/>
    <cellStyle name="Normal 23 7 27 3 3" xfId="42197"/>
    <cellStyle name="Normal 23 7 27 4" xfId="19683"/>
    <cellStyle name="Normal 23 7 27 4 2" xfId="45933"/>
    <cellStyle name="Normal 23 7 27 5" xfId="8565"/>
    <cellStyle name="Normal 23 7 27 5 2" xfId="34870"/>
    <cellStyle name="Normal 23 7 27 6" xfId="29708"/>
    <cellStyle name="Normal 23 7 28" xfId="2275"/>
    <cellStyle name="Normal 23 7 28 2" xfId="12475"/>
    <cellStyle name="Normal 23 7 28 2 2" xfId="23539"/>
    <cellStyle name="Normal 23 7 28 2 2 2" xfId="49788"/>
    <cellStyle name="Normal 23 7 28 2 3" xfId="38725"/>
    <cellStyle name="Normal 23 7 28 3" xfId="16078"/>
    <cellStyle name="Normal 23 7 28 3 2" xfId="27142"/>
    <cellStyle name="Normal 23 7 28 3 2 2" xfId="53391"/>
    <cellStyle name="Normal 23 7 28 3 3" xfId="42328"/>
    <cellStyle name="Normal 23 7 28 4" xfId="19814"/>
    <cellStyle name="Normal 23 7 28 4 2" xfId="46064"/>
    <cellStyle name="Normal 23 7 28 5" xfId="8697"/>
    <cellStyle name="Normal 23 7 28 5 2" xfId="35001"/>
    <cellStyle name="Normal 23 7 28 6" xfId="29709"/>
    <cellStyle name="Normal 23 7 29" xfId="2276"/>
    <cellStyle name="Normal 23 7 29 2" xfId="12590"/>
    <cellStyle name="Normal 23 7 29 2 2" xfId="23654"/>
    <cellStyle name="Normal 23 7 29 2 2 2" xfId="49903"/>
    <cellStyle name="Normal 23 7 29 2 3" xfId="38840"/>
    <cellStyle name="Normal 23 7 29 3" xfId="16193"/>
    <cellStyle name="Normal 23 7 29 3 2" xfId="27257"/>
    <cellStyle name="Normal 23 7 29 3 2 2" xfId="53506"/>
    <cellStyle name="Normal 23 7 29 3 3" xfId="42443"/>
    <cellStyle name="Normal 23 7 29 4" xfId="19929"/>
    <cellStyle name="Normal 23 7 29 4 2" xfId="46179"/>
    <cellStyle name="Normal 23 7 29 5" xfId="8813"/>
    <cellStyle name="Normal 23 7 29 5 2" xfId="35116"/>
    <cellStyle name="Normal 23 7 29 6" xfId="29710"/>
    <cellStyle name="Normal 23 7 3" xfId="162"/>
    <cellStyle name="Normal 23 7 3 2" xfId="2278"/>
    <cellStyle name="Normal 23 7 3 2 2" xfId="16421"/>
    <cellStyle name="Normal 23 7 3 2 2 2" xfId="27485"/>
    <cellStyle name="Normal 23 7 3 2 2 2 2" xfId="53734"/>
    <cellStyle name="Normal 23 7 3 2 2 3" xfId="42671"/>
    <cellStyle name="Normal 23 7 3 2 3" xfId="20157"/>
    <cellStyle name="Normal 23 7 3 2 3 2" xfId="46407"/>
    <cellStyle name="Normal 23 7 3 2 4" xfId="9085"/>
    <cellStyle name="Normal 23 7 3 2 4 2" xfId="35344"/>
    <cellStyle name="Normal 23 7 3 2 5" xfId="29712"/>
    <cellStyle name="Normal 23 7 3 3" xfId="2277"/>
    <cellStyle name="Normal 23 7 3 3 2" xfId="20526"/>
    <cellStyle name="Normal 23 7 3 3 2 2" xfId="46775"/>
    <cellStyle name="Normal 23 7 3 3 3" xfId="9462"/>
    <cellStyle name="Normal 23 7 3 3 3 2" xfId="35712"/>
    <cellStyle name="Normal 23 7 3 3 4" xfId="29711"/>
    <cellStyle name="Normal 23 7 3 4" xfId="13065"/>
    <cellStyle name="Normal 23 7 3 4 2" xfId="24129"/>
    <cellStyle name="Normal 23 7 3 4 2 2" xfId="50378"/>
    <cellStyle name="Normal 23 7 3 4 3" xfId="39315"/>
    <cellStyle name="Normal 23 7 3 5" xfId="16801"/>
    <cellStyle name="Normal 23 7 3 5 2" xfId="43051"/>
    <cellStyle name="Normal 23 7 3 6" xfId="5658"/>
    <cellStyle name="Normal 23 7 3 6 2" xfId="31988"/>
    <cellStyle name="Normal 23 7 3 7" xfId="27656"/>
    <cellStyle name="Normal 23 7 30" xfId="2279"/>
    <cellStyle name="Normal 23 7 30 2" xfId="12704"/>
    <cellStyle name="Normal 23 7 30 2 2" xfId="23768"/>
    <cellStyle name="Normal 23 7 30 2 2 2" xfId="50017"/>
    <cellStyle name="Normal 23 7 30 2 3" xfId="38954"/>
    <cellStyle name="Normal 23 7 30 3" xfId="16307"/>
    <cellStyle name="Normal 23 7 30 3 2" xfId="27371"/>
    <cellStyle name="Normal 23 7 30 3 2 2" xfId="53620"/>
    <cellStyle name="Normal 23 7 30 3 3" xfId="42557"/>
    <cellStyle name="Normal 23 7 30 4" xfId="20043"/>
    <cellStyle name="Normal 23 7 30 4 2" xfId="46293"/>
    <cellStyle name="Normal 23 7 30 5" xfId="8928"/>
    <cellStyle name="Normal 23 7 30 5 2" xfId="35230"/>
    <cellStyle name="Normal 23 7 30 6" xfId="29713"/>
    <cellStyle name="Normal 23 7 31" xfId="2280"/>
    <cellStyle name="Normal 23 7 31 2" xfId="9342"/>
    <cellStyle name="Normal 23 7 31 2 2" xfId="20406"/>
    <cellStyle name="Normal 23 7 31 2 2 2" xfId="46655"/>
    <cellStyle name="Normal 23 7 31 2 3" xfId="35592"/>
    <cellStyle name="Normal 23 7 31 3" xfId="12945"/>
    <cellStyle name="Normal 23 7 31 3 2" xfId="24009"/>
    <cellStyle name="Normal 23 7 31 3 2 2" xfId="50258"/>
    <cellStyle name="Normal 23 7 31 3 3" xfId="39195"/>
    <cellStyle name="Normal 23 7 31 4" xfId="16681"/>
    <cellStyle name="Normal 23 7 31 4 2" xfId="42931"/>
    <cellStyle name="Normal 23 7 31 5" xfId="5537"/>
    <cellStyle name="Normal 23 7 31 5 2" xfId="31868"/>
    <cellStyle name="Normal 23 7 31 6" xfId="29714"/>
    <cellStyle name="Normal 23 7 32" xfId="2281"/>
    <cellStyle name="Normal 23 7 32 2" xfId="20286"/>
    <cellStyle name="Normal 23 7 32 2 2" xfId="46535"/>
    <cellStyle name="Normal 23 7 32 3" xfId="9222"/>
    <cellStyle name="Normal 23 7 32 3 2" xfId="35472"/>
    <cellStyle name="Normal 23 7 32 4" xfId="29715"/>
    <cellStyle name="Normal 23 7 33" xfId="2282"/>
    <cellStyle name="Normal 23 7 33 2" xfId="23889"/>
    <cellStyle name="Normal 23 7 33 2 2" xfId="50138"/>
    <cellStyle name="Normal 23 7 33 3" xfId="12825"/>
    <cellStyle name="Normal 23 7 33 3 2" xfId="39075"/>
    <cellStyle name="Normal 23 7 33 4" xfId="29716"/>
    <cellStyle name="Normal 23 7 34" xfId="2283"/>
    <cellStyle name="Normal 23 7 34 2" xfId="16561"/>
    <cellStyle name="Normal 23 7 34 2 2" xfId="42811"/>
    <cellStyle name="Normal 23 7 34 3" xfId="29717"/>
    <cellStyle name="Normal 23 7 35" xfId="2284"/>
    <cellStyle name="Normal 23 7 35 2" xfId="29718"/>
    <cellStyle name="Normal 23 7 36" xfId="2285"/>
    <cellStyle name="Normal 23 7 36 2" xfId="29719"/>
    <cellStyle name="Normal 23 7 37" xfId="2286"/>
    <cellStyle name="Normal 23 7 37 2" xfId="29720"/>
    <cellStyle name="Normal 23 7 38" xfId="2287"/>
    <cellStyle name="Normal 23 7 38 2" xfId="29721"/>
    <cellStyle name="Normal 23 7 39" xfId="2288"/>
    <cellStyle name="Normal 23 7 39 2" xfId="29722"/>
    <cellStyle name="Normal 23 7 4" xfId="2289"/>
    <cellStyle name="Normal 23 7 4 2" xfId="9614"/>
    <cellStyle name="Normal 23 7 4 2 2" xfId="20678"/>
    <cellStyle name="Normal 23 7 4 2 2 2" xfId="46927"/>
    <cellStyle name="Normal 23 7 4 2 3" xfId="35864"/>
    <cellStyle name="Normal 23 7 4 3" xfId="13217"/>
    <cellStyle name="Normal 23 7 4 3 2" xfId="24281"/>
    <cellStyle name="Normal 23 7 4 3 2 2" xfId="50530"/>
    <cellStyle name="Normal 23 7 4 3 3" xfId="39467"/>
    <cellStyle name="Normal 23 7 4 4" xfId="16953"/>
    <cellStyle name="Normal 23 7 4 4 2" xfId="43203"/>
    <cellStyle name="Normal 23 7 4 5" xfId="5812"/>
    <cellStyle name="Normal 23 7 4 5 2" xfId="32140"/>
    <cellStyle name="Normal 23 7 4 6" xfId="29723"/>
    <cellStyle name="Normal 23 7 40" xfId="2290"/>
    <cellStyle name="Normal 23 7 40 2" xfId="29724"/>
    <cellStyle name="Normal 23 7 41" xfId="2291"/>
    <cellStyle name="Normal 23 7 41 2" xfId="29725"/>
    <cellStyle name="Normal 23 7 42" xfId="2215"/>
    <cellStyle name="Normal 23 7 42 2" xfId="29649"/>
    <cellStyle name="Normal 23 7 43" xfId="5416"/>
    <cellStyle name="Normal 23 7 43 2" xfId="31748"/>
    <cellStyle name="Normal 23 7 44" xfId="27653"/>
    <cellStyle name="Normal 23 7 5" xfId="2292"/>
    <cellStyle name="Normal 23 7 5 2" xfId="9730"/>
    <cellStyle name="Normal 23 7 5 2 2" xfId="20794"/>
    <cellStyle name="Normal 23 7 5 2 2 2" xfId="47043"/>
    <cellStyle name="Normal 23 7 5 2 3" xfId="35980"/>
    <cellStyle name="Normal 23 7 5 3" xfId="13333"/>
    <cellStyle name="Normal 23 7 5 3 2" xfId="24397"/>
    <cellStyle name="Normal 23 7 5 3 2 2" xfId="50646"/>
    <cellStyle name="Normal 23 7 5 3 3" xfId="39583"/>
    <cellStyle name="Normal 23 7 5 4" xfId="17069"/>
    <cellStyle name="Normal 23 7 5 4 2" xfId="43319"/>
    <cellStyle name="Normal 23 7 5 5" xfId="5929"/>
    <cellStyle name="Normal 23 7 5 5 2" xfId="32256"/>
    <cellStyle name="Normal 23 7 5 6" xfId="29726"/>
    <cellStyle name="Normal 23 7 6" xfId="2293"/>
    <cellStyle name="Normal 23 7 6 2" xfId="9845"/>
    <cellStyle name="Normal 23 7 6 2 2" xfId="20909"/>
    <cellStyle name="Normal 23 7 6 2 2 2" xfId="47158"/>
    <cellStyle name="Normal 23 7 6 2 3" xfId="36095"/>
    <cellStyle name="Normal 23 7 6 3" xfId="13448"/>
    <cellStyle name="Normal 23 7 6 3 2" xfId="24512"/>
    <cellStyle name="Normal 23 7 6 3 2 2" xfId="50761"/>
    <cellStyle name="Normal 23 7 6 3 3" xfId="39698"/>
    <cellStyle name="Normal 23 7 6 4" xfId="17184"/>
    <cellStyle name="Normal 23 7 6 4 2" xfId="43434"/>
    <cellStyle name="Normal 23 7 6 5" xfId="6045"/>
    <cellStyle name="Normal 23 7 6 5 2" xfId="32371"/>
    <cellStyle name="Normal 23 7 6 6" xfId="29727"/>
    <cellStyle name="Normal 23 7 7" xfId="2294"/>
    <cellStyle name="Normal 23 7 7 2" xfId="9960"/>
    <cellStyle name="Normal 23 7 7 2 2" xfId="21024"/>
    <cellStyle name="Normal 23 7 7 2 2 2" xfId="47273"/>
    <cellStyle name="Normal 23 7 7 2 3" xfId="36210"/>
    <cellStyle name="Normal 23 7 7 3" xfId="13563"/>
    <cellStyle name="Normal 23 7 7 3 2" xfId="24627"/>
    <cellStyle name="Normal 23 7 7 3 2 2" xfId="50876"/>
    <cellStyle name="Normal 23 7 7 3 3" xfId="39813"/>
    <cellStyle name="Normal 23 7 7 4" xfId="17299"/>
    <cellStyle name="Normal 23 7 7 4 2" xfId="43549"/>
    <cellStyle name="Normal 23 7 7 5" xfId="6161"/>
    <cellStyle name="Normal 23 7 7 5 2" xfId="32486"/>
    <cellStyle name="Normal 23 7 7 6" xfId="29728"/>
    <cellStyle name="Normal 23 7 8" xfId="2295"/>
    <cellStyle name="Normal 23 7 8 2" xfId="10074"/>
    <cellStyle name="Normal 23 7 8 2 2" xfId="21138"/>
    <cellStyle name="Normal 23 7 8 2 2 2" xfId="47387"/>
    <cellStyle name="Normal 23 7 8 2 3" xfId="36324"/>
    <cellStyle name="Normal 23 7 8 3" xfId="13677"/>
    <cellStyle name="Normal 23 7 8 3 2" xfId="24741"/>
    <cellStyle name="Normal 23 7 8 3 2 2" xfId="50990"/>
    <cellStyle name="Normal 23 7 8 3 3" xfId="39927"/>
    <cellStyle name="Normal 23 7 8 4" xfId="17413"/>
    <cellStyle name="Normal 23 7 8 4 2" xfId="43663"/>
    <cellStyle name="Normal 23 7 8 5" xfId="6276"/>
    <cellStyle name="Normal 23 7 8 5 2" xfId="32600"/>
    <cellStyle name="Normal 23 7 8 6" xfId="29729"/>
    <cellStyle name="Normal 23 7 9" xfId="2296"/>
    <cellStyle name="Normal 23 7 9 2" xfId="10188"/>
    <cellStyle name="Normal 23 7 9 2 2" xfId="21252"/>
    <cellStyle name="Normal 23 7 9 2 2 2" xfId="47501"/>
    <cellStyle name="Normal 23 7 9 2 3" xfId="36438"/>
    <cellStyle name="Normal 23 7 9 3" xfId="13791"/>
    <cellStyle name="Normal 23 7 9 3 2" xfId="24855"/>
    <cellStyle name="Normal 23 7 9 3 2 2" xfId="51104"/>
    <cellStyle name="Normal 23 7 9 3 3" xfId="40041"/>
    <cellStyle name="Normal 23 7 9 4" xfId="17527"/>
    <cellStyle name="Normal 23 7 9 4 2" xfId="43777"/>
    <cellStyle name="Normal 23 7 9 5" xfId="6391"/>
    <cellStyle name="Normal 23 7 9 5 2" xfId="32714"/>
    <cellStyle name="Normal 23 7 9 6" xfId="29730"/>
    <cellStyle name="Normal 23 8" xfId="163"/>
    <cellStyle name="Normal 23 8 10" xfId="2298"/>
    <cellStyle name="Normal 23 8 10 2" xfId="10450"/>
    <cellStyle name="Normal 23 8 10 2 2" xfId="21514"/>
    <cellStyle name="Normal 23 8 10 2 2 2" xfId="47763"/>
    <cellStyle name="Normal 23 8 10 2 3" xfId="36700"/>
    <cellStyle name="Normal 23 8 10 3" xfId="14053"/>
    <cellStyle name="Normal 23 8 10 3 2" xfId="25117"/>
    <cellStyle name="Normal 23 8 10 3 2 2" xfId="51366"/>
    <cellStyle name="Normal 23 8 10 3 3" xfId="40303"/>
    <cellStyle name="Normal 23 8 10 4" xfId="17789"/>
    <cellStyle name="Normal 23 8 10 4 2" xfId="44039"/>
    <cellStyle name="Normal 23 8 10 5" xfId="6655"/>
    <cellStyle name="Normal 23 8 10 5 2" xfId="32976"/>
    <cellStyle name="Normal 23 8 10 6" xfId="29732"/>
    <cellStyle name="Normal 23 8 11" xfId="2299"/>
    <cellStyle name="Normal 23 8 11 2" xfId="10565"/>
    <cellStyle name="Normal 23 8 11 2 2" xfId="21629"/>
    <cellStyle name="Normal 23 8 11 2 2 2" xfId="47878"/>
    <cellStyle name="Normal 23 8 11 2 3" xfId="36815"/>
    <cellStyle name="Normal 23 8 11 3" xfId="14168"/>
    <cellStyle name="Normal 23 8 11 3 2" xfId="25232"/>
    <cellStyle name="Normal 23 8 11 3 2 2" xfId="51481"/>
    <cellStyle name="Normal 23 8 11 3 3" xfId="40418"/>
    <cellStyle name="Normal 23 8 11 4" xfId="17904"/>
    <cellStyle name="Normal 23 8 11 4 2" xfId="44154"/>
    <cellStyle name="Normal 23 8 11 5" xfId="6771"/>
    <cellStyle name="Normal 23 8 11 5 2" xfId="33091"/>
    <cellStyle name="Normal 23 8 11 6" xfId="29733"/>
    <cellStyle name="Normal 23 8 12" xfId="2300"/>
    <cellStyle name="Normal 23 8 12 2" xfId="10738"/>
    <cellStyle name="Normal 23 8 12 2 2" xfId="21802"/>
    <cellStyle name="Normal 23 8 12 2 2 2" xfId="48051"/>
    <cellStyle name="Normal 23 8 12 2 3" xfId="36988"/>
    <cellStyle name="Normal 23 8 12 3" xfId="14341"/>
    <cellStyle name="Normal 23 8 12 3 2" xfId="25405"/>
    <cellStyle name="Normal 23 8 12 3 2 2" xfId="51654"/>
    <cellStyle name="Normal 23 8 12 3 3" xfId="40591"/>
    <cellStyle name="Normal 23 8 12 4" xfId="18077"/>
    <cellStyle name="Normal 23 8 12 4 2" xfId="44327"/>
    <cellStyle name="Normal 23 8 12 5" xfId="6945"/>
    <cellStyle name="Normal 23 8 12 5 2" xfId="33264"/>
    <cellStyle name="Normal 23 8 12 6" xfId="29734"/>
    <cellStyle name="Normal 23 8 13" xfId="2301"/>
    <cellStyle name="Normal 23 8 13 2" xfId="10855"/>
    <cellStyle name="Normal 23 8 13 2 2" xfId="21919"/>
    <cellStyle name="Normal 23 8 13 2 2 2" xfId="48168"/>
    <cellStyle name="Normal 23 8 13 2 3" xfId="37105"/>
    <cellStyle name="Normal 23 8 13 3" xfId="14458"/>
    <cellStyle name="Normal 23 8 13 3 2" xfId="25522"/>
    <cellStyle name="Normal 23 8 13 3 2 2" xfId="51771"/>
    <cellStyle name="Normal 23 8 13 3 3" xfId="40708"/>
    <cellStyle name="Normal 23 8 13 4" xfId="18194"/>
    <cellStyle name="Normal 23 8 13 4 2" xfId="44444"/>
    <cellStyle name="Normal 23 8 13 5" xfId="7063"/>
    <cellStyle name="Normal 23 8 13 5 2" xfId="33381"/>
    <cellStyle name="Normal 23 8 13 6" xfId="29735"/>
    <cellStyle name="Normal 23 8 14" xfId="2302"/>
    <cellStyle name="Normal 23 8 14 2" xfId="10971"/>
    <cellStyle name="Normal 23 8 14 2 2" xfId="22035"/>
    <cellStyle name="Normal 23 8 14 2 2 2" xfId="48284"/>
    <cellStyle name="Normal 23 8 14 2 3" xfId="37221"/>
    <cellStyle name="Normal 23 8 14 3" xfId="14574"/>
    <cellStyle name="Normal 23 8 14 3 2" xfId="25638"/>
    <cellStyle name="Normal 23 8 14 3 2 2" xfId="51887"/>
    <cellStyle name="Normal 23 8 14 3 3" xfId="40824"/>
    <cellStyle name="Normal 23 8 14 4" xfId="18310"/>
    <cellStyle name="Normal 23 8 14 4 2" xfId="44560"/>
    <cellStyle name="Normal 23 8 14 5" xfId="7180"/>
    <cellStyle name="Normal 23 8 14 5 2" xfId="33497"/>
    <cellStyle name="Normal 23 8 14 6" xfId="29736"/>
    <cellStyle name="Normal 23 8 15" xfId="2303"/>
    <cellStyle name="Normal 23 8 15 2" xfId="11089"/>
    <cellStyle name="Normal 23 8 15 2 2" xfId="22153"/>
    <cellStyle name="Normal 23 8 15 2 2 2" xfId="48402"/>
    <cellStyle name="Normal 23 8 15 2 3" xfId="37339"/>
    <cellStyle name="Normal 23 8 15 3" xfId="14692"/>
    <cellStyle name="Normal 23 8 15 3 2" xfId="25756"/>
    <cellStyle name="Normal 23 8 15 3 2 2" xfId="52005"/>
    <cellStyle name="Normal 23 8 15 3 3" xfId="40942"/>
    <cellStyle name="Normal 23 8 15 4" xfId="18428"/>
    <cellStyle name="Normal 23 8 15 4 2" xfId="44678"/>
    <cellStyle name="Normal 23 8 15 5" xfId="7299"/>
    <cellStyle name="Normal 23 8 15 5 2" xfId="33615"/>
    <cellStyle name="Normal 23 8 15 6" xfId="29737"/>
    <cellStyle name="Normal 23 8 16" xfId="2304"/>
    <cellStyle name="Normal 23 8 16 2" xfId="11207"/>
    <cellStyle name="Normal 23 8 16 2 2" xfId="22271"/>
    <cellStyle name="Normal 23 8 16 2 2 2" xfId="48520"/>
    <cellStyle name="Normal 23 8 16 2 3" xfId="37457"/>
    <cellStyle name="Normal 23 8 16 3" xfId="14810"/>
    <cellStyle name="Normal 23 8 16 3 2" xfId="25874"/>
    <cellStyle name="Normal 23 8 16 3 2 2" xfId="52123"/>
    <cellStyle name="Normal 23 8 16 3 3" xfId="41060"/>
    <cellStyle name="Normal 23 8 16 4" xfId="18546"/>
    <cellStyle name="Normal 23 8 16 4 2" xfId="44796"/>
    <cellStyle name="Normal 23 8 16 5" xfId="7418"/>
    <cellStyle name="Normal 23 8 16 5 2" xfId="33733"/>
    <cellStyle name="Normal 23 8 16 6" xfId="29738"/>
    <cellStyle name="Normal 23 8 17" xfId="2305"/>
    <cellStyle name="Normal 23 8 17 2" xfId="11323"/>
    <cellStyle name="Normal 23 8 17 2 2" xfId="22387"/>
    <cellStyle name="Normal 23 8 17 2 2 2" xfId="48636"/>
    <cellStyle name="Normal 23 8 17 2 3" xfId="37573"/>
    <cellStyle name="Normal 23 8 17 3" xfId="14926"/>
    <cellStyle name="Normal 23 8 17 3 2" xfId="25990"/>
    <cellStyle name="Normal 23 8 17 3 2 2" xfId="52239"/>
    <cellStyle name="Normal 23 8 17 3 3" xfId="41176"/>
    <cellStyle name="Normal 23 8 17 4" xfId="18662"/>
    <cellStyle name="Normal 23 8 17 4 2" xfId="44912"/>
    <cellStyle name="Normal 23 8 17 5" xfId="7535"/>
    <cellStyle name="Normal 23 8 17 5 2" xfId="33849"/>
    <cellStyle name="Normal 23 8 17 6" xfId="29739"/>
    <cellStyle name="Normal 23 8 18" xfId="2306"/>
    <cellStyle name="Normal 23 8 18 2" xfId="11440"/>
    <cellStyle name="Normal 23 8 18 2 2" xfId="22504"/>
    <cellStyle name="Normal 23 8 18 2 2 2" xfId="48753"/>
    <cellStyle name="Normal 23 8 18 2 3" xfId="37690"/>
    <cellStyle name="Normal 23 8 18 3" xfId="15043"/>
    <cellStyle name="Normal 23 8 18 3 2" xfId="26107"/>
    <cellStyle name="Normal 23 8 18 3 2 2" xfId="52356"/>
    <cellStyle name="Normal 23 8 18 3 3" xfId="41293"/>
    <cellStyle name="Normal 23 8 18 4" xfId="18779"/>
    <cellStyle name="Normal 23 8 18 4 2" xfId="45029"/>
    <cellStyle name="Normal 23 8 18 5" xfId="7653"/>
    <cellStyle name="Normal 23 8 18 5 2" xfId="33966"/>
    <cellStyle name="Normal 23 8 18 6" xfId="29740"/>
    <cellStyle name="Normal 23 8 19" xfId="2307"/>
    <cellStyle name="Normal 23 8 19 2" xfId="11559"/>
    <cellStyle name="Normal 23 8 19 2 2" xfId="22623"/>
    <cellStyle name="Normal 23 8 19 2 2 2" xfId="48872"/>
    <cellStyle name="Normal 23 8 19 2 3" xfId="37809"/>
    <cellStyle name="Normal 23 8 19 3" xfId="15162"/>
    <cellStyle name="Normal 23 8 19 3 2" xfId="26226"/>
    <cellStyle name="Normal 23 8 19 3 2 2" xfId="52475"/>
    <cellStyle name="Normal 23 8 19 3 3" xfId="41412"/>
    <cellStyle name="Normal 23 8 19 4" xfId="18898"/>
    <cellStyle name="Normal 23 8 19 4 2" xfId="45148"/>
    <cellStyle name="Normal 23 8 19 5" xfId="7773"/>
    <cellStyle name="Normal 23 8 19 5 2" xfId="34085"/>
    <cellStyle name="Normal 23 8 19 6" xfId="29741"/>
    <cellStyle name="Normal 23 8 2" xfId="164"/>
    <cellStyle name="Normal 23 8 2 2" xfId="2309"/>
    <cellStyle name="Normal 23 8 2 2 2" xfId="16422"/>
    <cellStyle name="Normal 23 8 2 2 2 2" xfId="27486"/>
    <cellStyle name="Normal 23 8 2 2 2 2 2" xfId="53735"/>
    <cellStyle name="Normal 23 8 2 2 2 3" xfId="42672"/>
    <cellStyle name="Normal 23 8 2 2 3" xfId="20158"/>
    <cellStyle name="Normal 23 8 2 2 3 2" xfId="46408"/>
    <cellStyle name="Normal 23 8 2 2 4" xfId="9086"/>
    <cellStyle name="Normal 23 8 2 2 4 2" xfId="35345"/>
    <cellStyle name="Normal 23 8 2 2 5" xfId="29743"/>
    <cellStyle name="Normal 23 8 2 3" xfId="2308"/>
    <cellStyle name="Normal 23 8 2 3 2" xfId="20536"/>
    <cellStyle name="Normal 23 8 2 3 2 2" xfId="46785"/>
    <cellStyle name="Normal 23 8 2 3 3" xfId="9472"/>
    <cellStyle name="Normal 23 8 2 3 3 2" xfId="35722"/>
    <cellStyle name="Normal 23 8 2 3 4" xfId="29742"/>
    <cellStyle name="Normal 23 8 2 4" xfId="13075"/>
    <cellStyle name="Normal 23 8 2 4 2" xfId="24139"/>
    <cellStyle name="Normal 23 8 2 4 2 2" xfId="50388"/>
    <cellStyle name="Normal 23 8 2 4 3" xfId="39325"/>
    <cellStyle name="Normal 23 8 2 5" xfId="16811"/>
    <cellStyle name="Normal 23 8 2 5 2" xfId="43061"/>
    <cellStyle name="Normal 23 8 2 6" xfId="5668"/>
    <cellStyle name="Normal 23 8 2 6 2" xfId="31998"/>
    <cellStyle name="Normal 23 8 2 7" xfId="27658"/>
    <cellStyle name="Normal 23 8 20" xfId="2310"/>
    <cellStyle name="Normal 23 8 20 2" xfId="11673"/>
    <cellStyle name="Normal 23 8 20 2 2" xfId="22737"/>
    <cellStyle name="Normal 23 8 20 2 2 2" xfId="48986"/>
    <cellStyle name="Normal 23 8 20 2 3" xfId="37923"/>
    <cellStyle name="Normal 23 8 20 3" xfId="15276"/>
    <cellStyle name="Normal 23 8 20 3 2" xfId="26340"/>
    <cellStyle name="Normal 23 8 20 3 2 2" xfId="52589"/>
    <cellStyle name="Normal 23 8 20 3 3" xfId="41526"/>
    <cellStyle name="Normal 23 8 20 4" xfId="19012"/>
    <cellStyle name="Normal 23 8 20 4 2" xfId="45262"/>
    <cellStyle name="Normal 23 8 20 5" xfId="7888"/>
    <cellStyle name="Normal 23 8 20 5 2" xfId="34199"/>
    <cellStyle name="Normal 23 8 20 6" xfId="29744"/>
    <cellStyle name="Normal 23 8 21" xfId="2311"/>
    <cellStyle name="Normal 23 8 21 2" xfId="11787"/>
    <cellStyle name="Normal 23 8 21 2 2" xfId="22851"/>
    <cellStyle name="Normal 23 8 21 2 2 2" xfId="49100"/>
    <cellStyle name="Normal 23 8 21 2 3" xfId="38037"/>
    <cellStyle name="Normal 23 8 21 3" xfId="15390"/>
    <cellStyle name="Normal 23 8 21 3 2" xfId="26454"/>
    <cellStyle name="Normal 23 8 21 3 2 2" xfId="52703"/>
    <cellStyle name="Normal 23 8 21 3 3" xfId="41640"/>
    <cellStyle name="Normal 23 8 21 4" xfId="19126"/>
    <cellStyle name="Normal 23 8 21 4 2" xfId="45376"/>
    <cellStyle name="Normal 23 8 21 5" xfId="8003"/>
    <cellStyle name="Normal 23 8 21 5 2" xfId="34313"/>
    <cellStyle name="Normal 23 8 21 6" xfId="29745"/>
    <cellStyle name="Normal 23 8 22" xfId="2312"/>
    <cellStyle name="Normal 23 8 22 2" xfId="11901"/>
    <cellStyle name="Normal 23 8 22 2 2" xfId="22965"/>
    <cellStyle name="Normal 23 8 22 2 2 2" xfId="49214"/>
    <cellStyle name="Normal 23 8 22 2 3" xfId="38151"/>
    <cellStyle name="Normal 23 8 22 3" xfId="15504"/>
    <cellStyle name="Normal 23 8 22 3 2" xfId="26568"/>
    <cellStyle name="Normal 23 8 22 3 2 2" xfId="52817"/>
    <cellStyle name="Normal 23 8 22 3 3" xfId="41754"/>
    <cellStyle name="Normal 23 8 22 4" xfId="19240"/>
    <cellStyle name="Normal 23 8 22 4 2" xfId="45490"/>
    <cellStyle name="Normal 23 8 22 5" xfId="8118"/>
    <cellStyle name="Normal 23 8 22 5 2" xfId="34427"/>
    <cellStyle name="Normal 23 8 22 6" xfId="29746"/>
    <cellStyle name="Normal 23 8 23" xfId="2313"/>
    <cellStyle name="Normal 23 8 23 2" xfId="12015"/>
    <cellStyle name="Normal 23 8 23 2 2" xfId="23079"/>
    <cellStyle name="Normal 23 8 23 2 2 2" xfId="49328"/>
    <cellStyle name="Normal 23 8 23 2 3" xfId="38265"/>
    <cellStyle name="Normal 23 8 23 3" xfId="15618"/>
    <cellStyle name="Normal 23 8 23 3 2" xfId="26682"/>
    <cellStyle name="Normal 23 8 23 3 2 2" xfId="52931"/>
    <cellStyle name="Normal 23 8 23 3 3" xfId="41868"/>
    <cellStyle name="Normal 23 8 23 4" xfId="19354"/>
    <cellStyle name="Normal 23 8 23 4 2" xfId="45604"/>
    <cellStyle name="Normal 23 8 23 5" xfId="8233"/>
    <cellStyle name="Normal 23 8 23 5 2" xfId="34541"/>
    <cellStyle name="Normal 23 8 23 6" xfId="29747"/>
    <cellStyle name="Normal 23 8 24" xfId="2314"/>
    <cellStyle name="Normal 23 8 24 2" xfId="12129"/>
    <cellStyle name="Normal 23 8 24 2 2" xfId="23193"/>
    <cellStyle name="Normal 23 8 24 2 2 2" xfId="49442"/>
    <cellStyle name="Normal 23 8 24 2 3" xfId="38379"/>
    <cellStyle name="Normal 23 8 24 3" xfId="15732"/>
    <cellStyle name="Normal 23 8 24 3 2" xfId="26796"/>
    <cellStyle name="Normal 23 8 24 3 2 2" xfId="53045"/>
    <cellStyle name="Normal 23 8 24 3 3" xfId="41982"/>
    <cellStyle name="Normal 23 8 24 4" xfId="19468"/>
    <cellStyle name="Normal 23 8 24 4 2" xfId="45718"/>
    <cellStyle name="Normal 23 8 24 5" xfId="8348"/>
    <cellStyle name="Normal 23 8 24 5 2" xfId="34655"/>
    <cellStyle name="Normal 23 8 24 6" xfId="29748"/>
    <cellStyle name="Normal 23 8 25" xfId="2315"/>
    <cellStyle name="Normal 23 8 25 2" xfId="12246"/>
    <cellStyle name="Normal 23 8 25 2 2" xfId="23310"/>
    <cellStyle name="Normal 23 8 25 2 2 2" xfId="49559"/>
    <cellStyle name="Normal 23 8 25 2 3" xfId="38496"/>
    <cellStyle name="Normal 23 8 25 3" xfId="15849"/>
    <cellStyle name="Normal 23 8 25 3 2" xfId="26913"/>
    <cellStyle name="Normal 23 8 25 3 2 2" xfId="53162"/>
    <cellStyle name="Normal 23 8 25 3 3" xfId="42099"/>
    <cellStyle name="Normal 23 8 25 4" xfId="19585"/>
    <cellStyle name="Normal 23 8 25 4 2" xfId="45835"/>
    <cellStyle name="Normal 23 8 25 5" xfId="8466"/>
    <cellStyle name="Normal 23 8 25 5 2" xfId="34772"/>
    <cellStyle name="Normal 23 8 25 6" xfId="29749"/>
    <cellStyle name="Normal 23 8 26" xfId="2316"/>
    <cellStyle name="Normal 23 8 26 2" xfId="12365"/>
    <cellStyle name="Normal 23 8 26 2 2" xfId="23429"/>
    <cellStyle name="Normal 23 8 26 2 2 2" xfId="49678"/>
    <cellStyle name="Normal 23 8 26 2 3" xfId="38615"/>
    <cellStyle name="Normal 23 8 26 3" xfId="15968"/>
    <cellStyle name="Normal 23 8 26 3 2" xfId="27032"/>
    <cellStyle name="Normal 23 8 26 3 2 2" xfId="53281"/>
    <cellStyle name="Normal 23 8 26 3 3" xfId="42218"/>
    <cellStyle name="Normal 23 8 26 4" xfId="19704"/>
    <cellStyle name="Normal 23 8 26 4 2" xfId="45954"/>
    <cellStyle name="Normal 23 8 26 5" xfId="8586"/>
    <cellStyle name="Normal 23 8 26 5 2" xfId="34891"/>
    <cellStyle name="Normal 23 8 26 6" xfId="29750"/>
    <cellStyle name="Normal 23 8 27" xfId="2317"/>
    <cellStyle name="Normal 23 8 27 2" xfId="12496"/>
    <cellStyle name="Normal 23 8 27 2 2" xfId="23560"/>
    <cellStyle name="Normal 23 8 27 2 2 2" xfId="49809"/>
    <cellStyle name="Normal 23 8 27 2 3" xfId="38746"/>
    <cellStyle name="Normal 23 8 27 3" xfId="16099"/>
    <cellStyle name="Normal 23 8 27 3 2" xfId="27163"/>
    <cellStyle name="Normal 23 8 27 3 2 2" xfId="53412"/>
    <cellStyle name="Normal 23 8 27 3 3" xfId="42349"/>
    <cellStyle name="Normal 23 8 27 4" xfId="19835"/>
    <cellStyle name="Normal 23 8 27 4 2" xfId="46085"/>
    <cellStyle name="Normal 23 8 27 5" xfId="8718"/>
    <cellStyle name="Normal 23 8 27 5 2" xfId="35022"/>
    <cellStyle name="Normal 23 8 27 6" xfId="29751"/>
    <cellStyle name="Normal 23 8 28" xfId="2318"/>
    <cellStyle name="Normal 23 8 28 2" xfId="12611"/>
    <cellStyle name="Normal 23 8 28 2 2" xfId="23675"/>
    <cellStyle name="Normal 23 8 28 2 2 2" xfId="49924"/>
    <cellStyle name="Normal 23 8 28 2 3" xfId="38861"/>
    <cellStyle name="Normal 23 8 28 3" xfId="16214"/>
    <cellStyle name="Normal 23 8 28 3 2" xfId="27278"/>
    <cellStyle name="Normal 23 8 28 3 2 2" xfId="53527"/>
    <cellStyle name="Normal 23 8 28 3 3" xfId="42464"/>
    <cellStyle name="Normal 23 8 28 4" xfId="19950"/>
    <cellStyle name="Normal 23 8 28 4 2" xfId="46200"/>
    <cellStyle name="Normal 23 8 28 5" xfId="8834"/>
    <cellStyle name="Normal 23 8 28 5 2" xfId="35137"/>
    <cellStyle name="Normal 23 8 28 6" xfId="29752"/>
    <cellStyle name="Normal 23 8 29" xfId="2319"/>
    <cellStyle name="Normal 23 8 29 2" xfId="12725"/>
    <cellStyle name="Normal 23 8 29 2 2" xfId="23789"/>
    <cellStyle name="Normal 23 8 29 2 2 2" xfId="50038"/>
    <cellStyle name="Normal 23 8 29 2 3" xfId="38975"/>
    <cellStyle name="Normal 23 8 29 3" xfId="16328"/>
    <cellStyle name="Normal 23 8 29 3 2" xfId="27392"/>
    <cellStyle name="Normal 23 8 29 3 2 2" xfId="53641"/>
    <cellStyle name="Normal 23 8 29 3 3" xfId="42578"/>
    <cellStyle name="Normal 23 8 29 4" xfId="20064"/>
    <cellStyle name="Normal 23 8 29 4 2" xfId="46314"/>
    <cellStyle name="Normal 23 8 29 5" xfId="8949"/>
    <cellStyle name="Normal 23 8 29 5 2" xfId="35251"/>
    <cellStyle name="Normal 23 8 29 6" xfId="29753"/>
    <cellStyle name="Normal 23 8 3" xfId="2320"/>
    <cellStyle name="Normal 23 8 3 2" xfId="9635"/>
    <cellStyle name="Normal 23 8 3 2 2" xfId="20699"/>
    <cellStyle name="Normal 23 8 3 2 2 2" xfId="46948"/>
    <cellStyle name="Normal 23 8 3 2 3" xfId="35885"/>
    <cellStyle name="Normal 23 8 3 3" xfId="13238"/>
    <cellStyle name="Normal 23 8 3 3 2" xfId="24302"/>
    <cellStyle name="Normal 23 8 3 3 2 2" xfId="50551"/>
    <cellStyle name="Normal 23 8 3 3 3" xfId="39488"/>
    <cellStyle name="Normal 23 8 3 4" xfId="16974"/>
    <cellStyle name="Normal 23 8 3 4 2" xfId="43224"/>
    <cellStyle name="Normal 23 8 3 5" xfId="5833"/>
    <cellStyle name="Normal 23 8 3 5 2" xfId="32161"/>
    <cellStyle name="Normal 23 8 3 6" xfId="29754"/>
    <cellStyle name="Normal 23 8 30" xfId="2321"/>
    <cellStyle name="Normal 23 8 30 2" xfId="9363"/>
    <cellStyle name="Normal 23 8 30 2 2" xfId="20427"/>
    <cellStyle name="Normal 23 8 30 2 2 2" xfId="46676"/>
    <cellStyle name="Normal 23 8 30 2 3" xfId="35613"/>
    <cellStyle name="Normal 23 8 30 3" xfId="12966"/>
    <cellStyle name="Normal 23 8 30 3 2" xfId="24030"/>
    <cellStyle name="Normal 23 8 30 3 2 2" xfId="50279"/>
    <cellStyle name="Normal 23 8 30 3 3" xfId="39216"/>
    <cellStyle name="Normal 23 8 30 4" xfId="16702"/>
    <cellStyle name="Normal 23 8 30 4 2" xfId="42952"/>
    <cellStyle name="Normal 23 8 30 5" xfId="5558"/>
    <cellStyle name="Normal 23 8 30 5 2" xfId="31889"/>
    <cellStyle name="Normal 23 8 30 6" xfId="29755"/>
    <cellStyle name="Normal 23 8 31" xfId="2322"/>
    <cellStyle name="Normal 23 8 31 2" xfId="20307"/>
    <cellStyle name="Normal 23 8 31 2 2" xfId="46556"/>
    <cellStyle name="Normal 23 8 31 3" xfId="9243"/>
    <cellStyle name="Normal 23 8 31 3 2" xfId="35493"/>
    <cellStyle name="Normal 23 8 31 4" xfId="29756"/>
    <cellStyle name="Normal 23 8 32" xfId="2323"/>
    <cellStyle name="Normal 23 8 32 2" xfId="23910"/>
    <cellStyle name="Normal 23 8 32 2 2" xfId="50159"/>
    <cellStyle name="Normal 23 8 32 3" xfId="12846"/>
    <cellStyle name="Normal 23 8 32 3 2" xfId="39096"/>
    <cellStyle name="Normal 23 8 32 4" xfId="29757"/>
    <cellStyle name="Normal 23 8 33" xfId="2324"/>
    <cellStyle name="Normal 23 8 33 2" xfId="16582"/>
    <cellStyle name="Normal 23 8 33 2 2" xfId="42832"/>
    <cellStyle name="Normal 23 8 33 3" xfId="29758"/>
    <cellStyle name="Normal 23 8 34" xfId="2325"/>
    <cellStyle name="Normal 23 8 34 2" xfId="29759"/>
    <cellStyle name="Normal 23 8 35" xfId="2326"/>
    <cellStyle name="Normal 23 8 35 2" xfId="29760"/>
    <cellStyle name="Normal 23 8 36" xfId="2327"/>
    <cellStyle name="Normal 23 8 36 2" xfId="29761"/>
    <cellStyle name="Normal 23 8 37" xfId="2328"/>
    <cellStyle name="Normal 23 8 37 2" xfId="29762"/>
    <cellStyle name="Normal 23 8 38" xfId="2329"/>
    <cellStyle name="Normal 23 8 38 2" xfId="29763"/>
    <cellStyle name="Normal 23 8 39" xfId="2330"/>
    <cellStyle name="Normal 23 8 39 2" xfId="29764"/>
    <cellStyle name="Normal 23 8 4" xfId="2331"/>
    <cellStyle name="Normal 23 8 4 2" xfId="9751"/>
    <cellStyle name="Normal 23 8 4 2 2" xfId="20815"/>
    <cellStyle name="Normal 23 8 4 2 2 2" xfId="47064"/>
    <cellStyle name="Normal 23 8 4 2 3" xfId="36001"/>
    <cellStyle name="Normal 23 8 4 3" xfId="13354"/>
    <cellStyle name="Normal 23 8 4 3 2" xfId="24418"/>
    <cellStyle name="Normal 23 8 4 3 2 2" xfId="50667"/>
    <cellStyle name="Normal 23 8 4 3 3" xfId="39604"/>
    <cellStyle name="Normal 23 8 4 4" xfId="17090"/>
    <cellStyle name="Normal 23 8 4 4 2" xfId="43340"/>
    <cellStyle name="Normal 23 8 4 5" xfId="5950"/>
    <cellStyle name="Normal 23 8 4 5 2" xfId="32277"/>
    <cellStyle name="Normal 23 8 4 6" xfId="29765"/>
    <cellStyle name="Normal 23 8 40" xfId="2332"/>
    <cellStyle name="Normal 23 8 40 2" xfId="29766"/>
    <cellStyle name="Normal 23 8 41" xfId="2297"/>
    <cellStyle name="Normal 23 8 41 2" xfId="29731"/>
    <cellStyle name="Normal 23 8 42" xfId="5437"/>
    <cellStyle name="Normal 23 8 42 2" xfId="31769"/>
    <cellStyle name="Normal 23 8 43" xfId="27657"/>
    <cellStyle name="Normal 23 8 5" xfId="2333"/>
    <cellStyle name="Normal 23 8 5 2" xfId="9866"/>
    <cellStyle name="Normal 23 8 5 2 2" xfId="20930"/>
    <cellStyle name="Normal 23 8 5 2 2 2" xfId="47179"/>
    <cellStyle name="Normal 23 8 5 2 3" xfId="36116"/>
    <cellStyle name="Normal 23 8 5 3" xfId="13469"/>
    <cellStyle name="Normal 23 8 5 3 2" xfId="24533"/>
    <cellStyle name="Normal 23 8 5 3 2 2" xfId="50782"/>
    <cellStyle name="Normal 23 8 5 3 3" xfId="39719"/>
    <cellStyle name="Normal 23 8 5 4" xfId="17205"/>
    <cellStyle name="Normal 23 8 5 4 2" xfId="43455"/>
    <cellStyle name="Normal 23 8 5 5" xfId="6066"/>
    <cellStyle name="Normal 23 8 5 5 2" xfId="32392"/>
    <cellStyle name="Normal 23 8 5 6" xfId="29767"/>
    <cellStyle name="Normal 23 8 6" xfId="2334"/>
    <cellStyle name="Normal 23 8 6 2" xfId="9981"/>
    <cellStyle name="Normal 23 8 6 2 2" xfId="21045"/>
    <cellStyle name="Normal 23 8 6 2 2 2" xfId="47294"/>
    <cellStyle name="Normal 23 8 6 2 3" xfId="36231"/>
    <cellStyle name="Normal 23 8 6 3" xfId="13584"/>
    <cellStyle name="Normal 23 8 6 3 2" xfId="24648"/>
    <cellStyle name="Normal 23 8 6 3 2 2" xfId="50897"/>
    <cellStyle name="Normal 23 8 6 3 3" xfId="39834"/>
    <cellStyle name="Normal 23 8 6 4" xfId="17320"/>
    <cellStyle name="Normal 23 8 6 4 2" xfId="43570"/>
    <cellStyle name="Normal 23 8 6 5" xfId="6182"/>
    <cellStyle name="Normal 23 8 6 5 2" xfId="32507"/>
    <cellStyle name="Normal 23 8 6 6" xfId="29768"/>
    <cellStyle name="Normal 23 8 7" xfId="2335"/>
    <cellStyle name="Normal 23 8 7 2" xfId="10095"/>
    <cellStyle name="Normal 23 8 7 2 2" xfId="21159"/>
    <cellStyle name="Normal 23 8 7 2 2 2" xfId="47408"/>
    <cellStyle name="Normal 23 8 7 2 3" xfId="36345"/>
    <cellStyle name="Normal 23 8 7 3" xfId="13698"/>
    <cellStyle name="Normal 23 8 7 3 2" xfId="24762"/>
    <cellStyle name="Normal 23 8 7 3 2 2" xfId="51011"/>
    <cellStyle name="Normal 23 8 7 3 3" xfId="39948"/>
    <cellStyle name="Normal 23 8 7 4" xfId="17434"/>
    <cellStyle name="Normal 23 8 7 4 2" xfId="43684"/>
    <cellStyle name="Normal 23 8 7 5" xfId="6297"/>
    <cellStyle name="Normal 23 8 7 5 2" xfId="32621"/>
    <cellStyle name="Normal 23 8 7 6" xfId="29769"/>
    <cellStyle name="Normal 23 8 8" xfId="2336"/>
    <cellStyle name="Normal 23 8 8 2" xfId="10209"/>
    <cellStyle name="Normal 23 8 8 2 2" xfId="21273"/>
    <cellStyle name="Normal 23 8 8 2 2 2" xfId="47522"/>
    <cellStyle name="Normal 23 8 8 2 3" xfId="36459"/>
    <cellStyle name="Normal 23 8 8 3" xfId="13812"/>
    <cellStyle name="Normal 23 8 8 3 2" xfId="24876"/>
    <cellStyle name="Normal 23 8 8 3 2 2" xfId="51125"/>
    <cellStyle name="Normal 23 8 8 3 3" xfId="40062"/>
    <cellStyle name="Normal 23 8 8 4" xfId="17548"/>
    <cellStyle name="Normal 23 8 8 4 2" xfId="43798"/>
    <cellStyle name="Normal 23 8 8 5" xfId="6412"/>
    <cellStyle name="Normal 23 8 8 5 2" xfId="32735"/>
    <cellStyle name="Normal 23 8 8 6" xfId="29770"/>
    <cellStyle name="Normal 23 8 9" xfId="2337"/>
    <cellStyle name="Normal 23 8 9 2" xfId="10323"/>
    <cellStyle name="Normal 23 8 9 2 2" xfId="21387"/>
    <cellStyle name="Normal 23 8 9 2 2 2" xfId="47636"/>
    <cellStyle name="Normal 23 8 9 2 3" xfId="36573"/>
    <cellStyle name="Normal 23 8 9 3" xfId="13926"/>
    <cellStyle name="Normal 23 8 9 3 2" xfId="24990"/>
    <cellStyle name="Normal 23 8 9 3 2 2" xfId="51239"/>
    <cellStyle name="Normal 23 8 9 3 3" xfId="40176"/>
    <cellStyle name="Normal 23 8 9 4" xfId="17662"/>
    <cellStyle name="Normal 23 8 9 4 2" xfId="43912"/>
    <cellStyle name="Normal 23 8 9 5" xfId="6527"/>
    <cellStyle name="Normal 23 8 9 5 2" xfId="32849"/>
    <cellStyle name="Normal 23 8 9 6" xfId="29771"/>
    <cellStyle name="Normal 23 9" xfId="165"/>
    <cellStyle name="Normal 23 9 2" xfId="2339"/>
    <cellStyle name="Normal 23 9 2 2" xfId="16423"/>
    <cellStyle name="Normal 23 9 2 2 2" xfId="27487"/>
    <cellStyle name="Normal 23 9 2 2 2 2" xfId="53736"/>
    <cellStyle name="Normal 23 9 2 2 3" xfId="42673"/>
    <cellStyle name="Normal 23 9 2 3" xfId="20159"/>
    <cellStyle name="Normal 23 9 2 3 2" xfId="46409"/>
    <cellStyle name="Normal 23 9 2 4" xfId="9087"/>
    <cellStyle name="Normal 23 9 2 4 2" xfId="35346"/>
    <cellStyle name="Normal 23 9 2 5" xfId="29773"/>
    <cellStyle name="Normal 23 9 3" xfId="2338"/>
    <cellStyle name="Normal 23 9 3 2" xfId="20476"/>
    <cellStyle name="Normal 23 9 3 2 2" xfId="46725"/>
    <cellStyle name="Normal 23 9 3 3" xfId="9412"/>
    <cellStyle name="Normal 23 9 3 3 2" xfId="35662"/>
    <cellStyle name="Normal 23 9 3 4" xfId="29772"/>
    <cellStyle name="Normal 23 9 4" xfId="13015"/>
    <cellStyle name="Normal 23 9 4 2" xfId="24079"/>
    <cellStyle name="Normal 23 9 4 2 2" xfId="50328"/>
    <cellStyle name="Normal 23 9 4 3" xfId="39265"/>
    <cellStyle name="Normal 23 9 5" xfId="16751"/>
    <cellStyle name="Normal 23 9 5 2" xfId="43001"/>
    <cellStyle name="Normal 23 9 6" xfId="5607"/>
    <cellStyle name="Normal 23 9 6 2" xfId="31938"/>
    <cellStyle name="Normal 23 9 7" xfId="27659"/>
    <cellStyle name="Normal 24" xfId="166"/>
    <cellStyle name="Normal 25" xfId="167"/>
    <cellStyle name="Normal 26" xfId="168"/>
    <cellStyle name="Normal 27" xfId="169"/>
    <cellStyle name="Normal 28" xfId="170"/>
    <cellStyle name="Normal 29" xfId="171"/>
    <cellStyle name="Normal 3" xfId="172"/>
    <cellStyle name="Normal 3 2" xfId="9170"/>
    <cellStyle name="Normal 30" xfId="173"/>
    <cellStyle name="Normal 31" xfId="174"/>
    <cellStyle name="Normal 32" xfId="175"/>
    <cellStyle name="Normal 33" xfId="176"/>
    <cellStyle name="Normal 34" xfId="177"/>
    <cellStyle name="Normal 35" xfId="178"/>
    <cellStyle name="Normal 36" xfId="179"/>
    <cellStyle name="Normal 37" xfId="180"/>
    <cellStyle name="Normal 37 10" xfId="2341"/>
    <cellStyle name="Normal 37 10 2" xfId="9565"/>
    <cellStyle name="Normal 37 10 2 2" xfId="20629"/>
    <cellStyle name="Normal 37 10 2 2 2" xfId="46878"/>
    <cellStyle name="Normal 37 10 2 3" xfId="35815"/>
    <cellStyle name="Normal 37 10 3" xfId="13168"/>
    <cellStyle name="Normal 37 10 3 2" xfId="24232"/>
    <cellStyle name="Normal 37 10 3 2 2" xfId="50481"/>
    <cellStyle name="Normal 37 10 3 3" xfId="39418"/>
    <cellStyle name="Normal 37 10 4" xfId="16904"/>
    <cellStyle name="Normal 37 10 4 2" xfId="43154"/>
    <cellStyle name="Normal 37 10 5" xfId="5762"/>
    <cellStyle name="Normal 37 10 5 2" xfId="32091"/>
    <cellStyle name="Normal 37 10 6" xfId="29775"/>
    <cellStyle name="Normal 37 11" xfId="2342"/>
    <cellStyle name="Normal 37 11 2" xfId="9538"/>
    <cellStyle name="Normal 37 11 2 2" xfId="20602"/>
    <cellStyle name="Normal 37 11 2 2 2" xfId="46851"/>
    <cellStyle name="Normal 37 11 2 3" xfId="35788"/>
    <cellStyle name="Normal 37 11 3" xfId="13141"/>
    <cellStyle name="Normal 37 11 3 2" xfId="24205"/>
    <cellStyle name="Normal 37 11 3 2 2" xfId="50454"/>
    <cellStyle name="Normal 37 11 3 3" xfId="39391"/>
    <cellStyle name="Normal 37 11 4" xfId="16877"/>
    <cellStyle name="Normal 37 11 4 2" xfId="43127"/>
    <cellStyle name="Normal 37 11 5" xfId="5735"/>
    <cellStyle name="Normal 37 11 5 2" xfId="32064"/>
    <cellStyle name="Normal 37 11 6" xfId="29776"/>
    <cellStyle name="Normal 37 12" xfId="2343"/>
    <cellStyle name="Normal 37 12 2" xfId="9556"/>
    <cellStyle name="Normal 37 12 2 2" xfId="20620"/>
    <cellStyle name="Normal 37 12 2 2 2" xfId="46869"/>
    <cellStyle name="Normal 37 12 2 3" xfId="35806"/>
    <cellStyle name="Normal 37 12 3" xfId="13159"/>
    <cellStyle name="Normal 37 12 3 2" xfId="24223"/>
    <cellStyle name="Normal 37 12 3 2 2" xfId="50472"/>
    <cellStyle name="Normal 37 12 3 3" xfId="39409"/>
    <cellStyle name="Normal 37 12 4" xfId="16895"/>
    <cellStyle name="Normal 37 12 4 2" xfId="43145"/>
    <cellStyle name="Normal 37 12 5" xfId="5753"/>
    <cellStyle name="Normal 37 12 5 2" xfId="32082"/>
    <cellStyle name="Normal 37 12 6" xfId="29777"/>
    <cellStyle name="Normal 37 13" xfId="2344"/>
    <cellStyle name="Normal 37 13 2" xfId="9546"/>
    <cellStyle name="Normal 37 13 2 2" xfId="20610"/>
    <cellStyle name="Normal 37 13 2 2 2" xfId="46859"/>
    <cellStyle name="Normal 37 13 2 3" xfId="35796"/>
    <cellStyle name="Normal 37 13 3" xfId="13149"/>
    <cellStyle name="Normal 37 13 3 2" xfId="24213"/>
    <cellStyle name="Normal 37 13 3 2 2" xfId="50462"/>
    <cellStyle name="Normal 37 13 3 3" xfId="39399"/>
    <cellStyle name="Normal 37 13 4" xfId="16885"/>
    <cellStyle name="Normal 37 13 4 2" xfId="43135"/>
    <cellStyle name="Normal 37 13 5" xfId="5743"/>
    <cellStyle name="Normal 37 13 5 2" xfId="32072"/>
    <cellStyle name="Normal 37 13 6" xfId="29778"/>
    <cellStyle name="Normal 37 14" xfId="2345"/>
    <cellStyle name="Normal 37 14 2" xfId="9552"/>
    <cellStyle name="Normal 37 14 2 2" xfId="20616"/>
    <cellStyle name="Normal 37 14 2 2 2" xfId="46865"/>
    <cellStyle name="Normal 37 14 2 3" xfId="35802"/>
    <cellStyle name="Normal 37 14 3" xfId="13155"/>
    <cellStyle name="Normal 37 14 3 2" xfId="24219"/>
    <cellStyle name="Normal 37 14 3 2 2" xfId="50468"/>
    <cellStyle name="Normal 37 14 3 3" xfId="39405"/>
    <cellStyle name="Normal 37 14 4" xfId="16891"/>
    <cellStyle name="Normal 37 14 4 2" xfId="43141"/>
    <cellStyle name="Normal 37 14 5" xfId="5749"/>
    <cellStyle name="Normal 37 14 5 2" xfId="32078"/>
    <cellStyle name="Normal 37 14 6" xfId="29779"/>
    <cellStyle name="Normal 37 15" xfId="2346"/>
    <cellStyle name="Normal 37 15 2" xfId="9549"/>
    <cellStyle name="Normal 37 15 2 2" xfId="20613"/>
    <cellStyle name="Normal 37 15 2 2 2" xfId="46862"/>
    <cellStyle name="Normal 37 15 2 3" xfId="35799"/>
    <cellStyle name="Normal 37 15 3" xfId="13152"/>
    <cellStyle name="Normal 37 15 3 2" xfId="24216"/>
    <cellStyle name="Normal 37 15 3 2 2" xfId="50465"/>
    <cellStyle name="Normal 37 15 3 3" xfId="39402"/>
    <cellStyle name="Normal 37 15 4" xfId="16888"/>
    <cellStyle name="Normal 37 15 4 2" xfId="43138"/>
    <cellStyle name="Normal 37 15 5" xfId="5746"/>
    <cellStyle name="Normal 37 15 5 2" xfId="32075"/>
    <cellStyle name="Normal 37 15 6" xfId="29780"/>
    <cellStyle name="Normal 37 16" xfId="2347"/>
    <cellStyle name="Normal 37 16 2" xfId="9548"/>
    <cellStyle name="Normal 37 16 2 2" xfId="20612"/>
    <cellStyle name="Normal 37 16 2 2 2" xfId="46861"/>
    <cellStyle name="Normal 37 16 2 3" xfId="35798"/>
    <cellStyle name="Normal 37 16 3" xfId="13151"/>
    <cellStyle name="Normal 37 16 3 2" xfId="24215"/>
    <cellStyle name="Normal 37 16 3 2 2" xfId="50464"/>
    <cellStyle name="Normal 37 16 3 3" xfId="39401"/>
    <cellStyle name="Normal 37 16 4" xfId="16887"/>
    <cellStyle name="Normal 37 16 4 2" xfId="43137"/>
    <cellStyle name="Normal 37 16 5" xfId="5745"/>
    <cellStyle name="Normal 37 16 5 2" xfId="32074"/>
    <cellStyle name="Normal 37 16 6" xfId="29781"/>
    <cellStyle name="Normal 37 17" xfId="2348"/>
    <cellStyle name="Normal 37 17 2" xfId="10380"/>
    <cellStyle name="Normal 37 17 2 2" xfId="21444"/>
    <cellStyle name="Normal 37 17 2 2 2" xfId="47693"/>
    <cellStyle name="Normal 37 17 2 3" xfId="36630"/>
    <cellStyle name="Normal 37 17 3" xfId="13983"/>
    <cellStyle name="Normal 37 17 3 2" xfId="25047"/>
    <cellStyle name="Normal 37 17 3 2 2" xfId="51296"/>
    <cellStyle name="Normal 37 17 3 3" xfId="40233"/>
    <cellStyle name="Normal 37 17 4" xfId="17719"/>
    <cellStyle name="Normal 37 17 4 2" xfId="43969"/>
    <cellStyle name="Normal 37 17 5" xfId="6584"/>
    <cellStyle name="Normal 37 17 5 2" xfId="32906"/>
    <cellStyle name="Normal 37 17 6" xfId="29782"/>
    <cellStyle name="Normal 37 18" xfId="2349"/>
    <cellStyle name="Normal 37 18 2" xfId="10377"/>
    <cellStyle name="Normal 37 18 2 2" xfId="21441"/>
    <cellStyle name="Normal 37 18 2 2 2" xfId="47690"/>
    <cellStyle name="Normal 37 18 2 3" xfId="36627"/>
    <cellStyle name="Normal 37 18 3" xfId="13980"/>
    <cellStyle name="Normal 37 18 3 2" xfId="25044"/>
    <cellStyle name="Normal 37 18 3 2 2" xfId="51293"/>
    <cellStyle name="Normal 37 18 3 3" xfId="40230"/>
    <cellStyle name="Normal 37 18 4" xfId="17716"/>
    <cellStyle name="Normal 37 18 4 2" xfId="43966"/>
    <cellStyle name="Normal 37 18 5" xfId="6581"/>
    <cellStyle name="Normal 37 18 5 2" xfId="32903"/>
    <cellStyle name="Normal 37 18 6" xfId="29783"/>
    <cellStyle name="Normal 37 19" xfId="2350"/>
    <cellStyle name="Normal 37 19 2" xfId="10666"/>
    <cellStyle name="Normal 37 19 2 2" xfId="21730"/>
    <cellStyle name="Normal 37 19 2 2 2" xfId="47979"/>
    <cellStyle name="Normal 37 19 2 3" xfId="36916"/>
    <cellStyle name="Normal 37 19 3" xfId="14269"/>
    <cellStyle name="Normal 37 19 3 2" xfId="25333"/>
    <cellStyle name="Normal 37 19 3 2 2" xfId="51582"/>
    <cellStyle name="Normal 37 19 3 3" xfId="40519"/>
    <cellStyle name="Normal 37 19 4" xfId="18005"/>
    <cellStyle name="Normal 37 19 4 2" xfId="44255"/>
    <cellStyle name="Normal 37 19 5" xfId="6872"/>
    <cellStyle name="Normal 37 19 5 2" xfId="33192"/>
    <cellStyle name="Normal 37 19 6" xfId="29784"/>
    <cellStyle name="Normal 37 2" xfId="181"/>
    <cellStyle name="Normal 37 2 10" xfId="2352"/>
    <cellStyle name="Normal 37 2 10 2" xfId="9685"/>
    <cellStyle name="Normal 37 2 10 2 2" xfId="20749"/>
    <cellStyle name="Normal 37 2 10 2 2 2" xfId="46998"/>
    <cellStyle name="Normal 37 2 10 2 3" xfId="35935"/>
    <cellStyle name="Normal 37 2 10 3" xfId="13288"/>
    <cellStyle name="Normal 37 2 10 3 2" xfId="24352"/>
    <cellStyle name="Normal 37 2 10 3 2 2" xfId="50601"/>
    <cellStyle name="Normal 37 2 10 3 3" xfId="39538"/>
    <cellStyle name="Normal 37 2 10 4" xfId="17024"/>
    <cellStyle name="Normal 37 2 10 4 2" xfId="43274"/>
    <cellStyle name="Normal 37 2 10 5" xfId="5883"/>
    <cellStyle name="Normal 37 2 10 5 2" xfId="32211"/>
    <cellStyle name="Normal 37 2 10 6" xfId="29786"/>
    <cellStyle name="Normal 37 2 11" xfId="2353"/>
    <cellStyle name="Normal 37 2 11 2" xfId="9800"/>
    <cellStyle name="Normal 37 2 11 2 2" xfId="20864"/>
    <cellStyle name="Normal 37 2 11 2 2 2" xfId="47113"/>
    <cellStyle name="Normal 37 2 11 2 3" xfId="36050"/>
    <cellStyle name="Normal 37 2 11 3" xfId="13403"/>
    <cellStyle name="Normal 37 2 11 3 2" xfId="24467"/>
    <cellStyle name="Normal 37 2 11 3 2 2" xfId="50716"/>
    <cellStyle name="Normal 37 2 11 3 3" xfId="39653"/>
    <cellStyle name="Normal 37 2 11 4" xfId="17139"/>
    <cellStyle name="Normal 37 2 11 4 2" xfId="43389"/>
    <cellStyle name="Normal 37 2 11 5" xfId="5999"/>
    <cellStyle name="Normal 37 2 11 5 2" xfId="32326"/>
    <cellStyle name="Normal 37 2 11 6" xfId="29787"/>
    <cellStyle name="Normal 37 2 12" xfId="2354"/>
    <cellStyle name="Normal 37 2 12 2" xfId="9916"/>
    <cellStyle name="Normal 37 2 12 2 2" xfId="20980"/>
    <cellStyle name="Normal 37 2 12 2 2 2" xfId="47229"/>
    <cellStyle name="Normal 37 2 12 2 3" xfId="36166"/>
    <cellStyle name="Normal 37 2 12 3" xfId="13519"/>
    <cellStyle name="Normal 37 2 12 3 2" xfId="24583"/>
    <cellStyle name="Normal 37 2 12 3 2 2" xfId="50832"/>
    <cellStyle name="Normal 37 2 12 3 3" xfId="39769"/>
    <cellStyle name="Normal 37 2 12 4" xfId="17255"/>
    <cellStyle name="Normal 37 2 12 4 2" xfId="43505"/>
    <cellStyle name="Normal 37 2 12 5" xfId="6116"/>
    <cellStyle name="Normal 37 2 12 5 2" xfId="32442"/>
    <cellStyle name="Normal 37 2 12 6" xfId="29788"/>
    <cellStyle name="Normal 37 2 13" xfId="2355"/>
    <cellStyle name="Normal 37 2 13 2" xfId="10030"/>
    <cellStyle name="Normal 37 2 13 2 2" xfId="21094"/>
    <cellStyle name="Normal 37 2 13 2 2 2" xfId="47343"/>
    <cellStyle name="Normal 37 2 13 2 3" xfId="36280"/>
    <cellStyle name="Normal 37 2 13 3" xfId="13633"/>
    <cellStyle name="Normal 37 2 13 3 2" xfId="24697"/>
    <cellStyle name="Normal 37 2 13 3 2 2" xfId="50946"/>
    <cellStyle name="Normal 37 2 13 3 3" xfId="39883"/>
    <cellStyle name="Normal 37 2 13 4" xfId="17369"/>
    <cellStyle name="Normal 37 2 13 4 2" xfId="43619"/>
    <cellStyle name="Normal 37 2 13 5" xfId="6231"/>
    <cellStyle name="Normal 37 2 13 5 2" xfId="32556"/>
    <cellStyle name="Normal 37 2 13 6" xfId="29789"/>
    <cellStyle name="Normal 37 2 14" xfId="2356"/>
    <cellStyle name="Normal 37 2 14 2" xfId="10144"/>
    <cellStyle name="Normal 37 2 14 2 2" xfId="21208"/>
    <cellStyle name="Normal 37 2 14 2 2 2" xfId="47457"/>
    <cellStyle name="Normal 37 2 14 2 3" xfId="36394"/>
    <cellStyle name="Normal 37 2 14 3" xfId="13747"/>
    <cellStyle name="Normal 37 2 14 3 2" xfId="24811"/>
    <cellStyle name="Normal 37 2 14 3 2 2" xfId="51060"/>
    <cellStyle name="Normal 37 2 14 3 3" xfId="39997"/>
    <cellStyle name="Normal 37 2 14 4" xfId="17483"/>
    <cellStyle name="Normal 37 2 14 4 2" xfId="43733"/>
    <cellStyle name="Normal 37 2 14 5" xfId="6346"/>
    <cellStyle name="Normal 37 2 14 5 2" xfId="32670"/>
    <cellStyle name="Normal 37 2 14 6" xfId="29790"/>
    <cellStyle name="Normal 37 2 15" xfId="2357"/>
    <cellStyle name="Normal 37 2 15 2" xfId="10258"/>
    <cellStyle name="Normal 37 2 15 2 2" xfId="21322"/>
    <cellStyle name="Normal 37 2 15 2 2 2" xfId="47571"/>
    <cellStyle name="Normal 37 2 15 2 3" xfId="36508"/>
    <cellStyle name="Normal 37 2 15 3" xfId="13861"/>
    <cellStyle name="Normal 37 2 15 3 2" xfId="24925"/>
    <cellStyle name="Normal 37 2 15 3 2 2" xfId="51174"/>
    <cellStyle name="Normal 37 2 15 3 3" xfId="40111"/>
    <cellStyle name="Normal 37 2 15 4" xfId="17597"/>
    <cellStyle name="Normal 37 2 15 4 2" xfId="43847"/>
    <cellStyle name="Normal 37 2 15 5" xfId="6461"/>
    <cellStyle name="Normal 37 2 15 5 2" xfId="32784"/>
    <cellStyle name="Normal 37 2 15 6" xfId="29791"/>
    <cellStyle name="Normal 37 2 16" xfId="2358"/>
    <cellStyle name="Normal 37 2 16 2" xfId="10385"/>
    <cellStyle name="Normal 37 2 16 2 2" xfId="21449"/>
    <cellStyle name="Normal 37 2 16 2 2 2" xfId="47698"/>
    <cellStyle name="Normal 37 2 16 2 3" xfId="36635"/>
    <cellStyle name="Normal 37 2 16 3" xfId="13988"/>
    <cellStyle name="Normal 37 2 16 3 2" xfId="25052"/>
    <cellStyle name="Normal 37 2 16 3 2 2" xfId="51301"/>
    <cellStyle name="Normal 37 2 16 3 3" xfId="40238"/>
    <cellStyle name="Normal 37 2 16 4" xfId="17724"/>
    <cellStyle name="Normal 37 2 16 4 2" xfId="43974"/>
    <cellStyle name="Normal 37 2 16 5" xfId="6589"/>
    <cellStyle name="Normal 37 2 16 5 2" xfId="32911"/>
    <cellStyle name="Normal 37 2 16 6" xfId="29792"/>
    <cellStyle name="Normal 37 2 17" xfId="2359"/>
    <cellStyle name="Normal 37 2 17 2" xfId="10500"/>
    <cellStyle name="Normal 37 2 17 2 2" xfId="21564"/>
    <cellStyle name="Normal 37 2 17 2 2 2" xfId="47813"/>
    <cellStyle name="Normal 37 2 17 2 3" xfId="36750"/>
    <cellStyle name="Normal 37 2 17 3" xfId="14103"/>
    <cellStyle name="Normal 37 2 17 3 2" xfId="25167"/>
    <cellStyle name="Normal 37 2 17 3 2 2" xfId="51416"/>
    <cellStyle name="Normal 37 2 17 3 3" xfId="40353"/>
    <cellStyle name="Normal 37 2 17 4" xfId="17839"/>
    <cellStyle name="Normal 37 2 17 4 2" xfId="44089"/>
    <cellStyle name="Normal 37 2 17 5" xfId="6705"/>
    <cellStyle name="Normal 37 2 17 5 2" xfId="33026"/>
    <cellStyle name="Normal 37 2 17 6" xfId="29793"/>
    <cellStyle name="Normal 37 2 18" xfId="2360"/>
    <cellStyle name="Normal 37 2 18 2" xfId="10672"/>
    <cellStyle name="Normal 37 2 18 2 2" xfId="21736"/>
    <cellStyle name="Normal 37 2 18 2 2 2" xfId="47985"/>
    <cellStyle name="Normal 37 2 18 2 3" xfId="36922"/>
    <cellStyle name="Normal 37 2 18 3" xfId="14275"/>
    <cellStyle name="Normal 37 2 18 3 2" xfId="25339"/>
    <cellStyle name="Normal 37 2 18 3 2 2" xfId="51588"/>
    <cellStyle name="Normal 37 2 18 3 3" xfId="40525"/>
    <cellStyle name="Normal 37 2 18 4" xfId="18011"/>
    <cellStyle name="Normal 37 2 18 4 2" xfId="44261"/>
    <cellStyle name="Normal 37 2 18 5" xfId="6878"/>
    <cellStyle name="Normal 37 2 18 5 2" xfId="33198"/>
    <cellStyle name="Normal 37 2 18 6" xfId="29794"/>
    <cellStyle name="Normal 37 2 19" xfId="2361"/>
    <cellStyle name="Normal 37 2 19 2" xfId="10788"/>
    <cellStyle name="Normal 37 2 19 2 2" xfId="21852"/>
    <cellStyle name="Normal 37 2 19 2 2 2" xfId="48101"/>
    <cellStyle name="Normal 37 2 19 2 3" xfId="37038"/>
    <cellStyle name="Normal 37 2 19 3" xfId="14391"/>
    <cellStyle name="Normal 37 2 19 3 2" xfId="25455"/>
    <cellStyle name="Normal 37 2 19 3 2 2" xfId="51704"/>
    <cellStyle name="Normal 37 2 19 3 3" xfId="40641"/>
    <cellStyle name="Normal 37 2 19 4" xfId="18127"/>
    <cellStyle name="Normal 37 2 19 4 2" xfId="44377"/>
    <cellStyle name="Normal 37 2 19 5" xfId="6995"/>
    <cellStyle name="Normal 37 2 19 5 2" xfId="33314"/>
    <cellStyle name="Normal 37 2 19 6" xfId="29795"/>
    <cellStyle name="Normal 37 2 2" xfId="182"/>
    <cellStyle name="Normal 37 2 2 10" xfId="2363"/>
    <cellStyle name="Normal 37 2 2 10 2" xfId="10276"/>
    <cellStyle name="Normal 37 2 2 10 2 2" xfId="21340"/>
    <cellStyle name="Normal 37 2 2 10 2 2 2" xfId="47589"/>
    <cellStyle name="Normal 37 2 2 10 2 3" xfId="36526"/>
    <cellStyle name="Normal 37 2 2 10 3" xfId="13879"/>
    <cellStyle name="Normal 37 2 2 10 3 2" xfId="24943"/>
    <cellStyle name="Normal 37 2 2 10 3 2 2" xfId="51192"/>
    <cellStyle name="Normal 37 2 2 10 3 3" xfId="40129"/>
    <cellStyle name="Normal 37 2 2 10 4" xfId="17615"/>
    <cellStyle name="Normal 37 2 2 10 4 2" xfId="43865"/>
    <cellStyle name="Normal 37 2 2 10 5" xfId="6480"/>
    <cellStyle name="Normal 37 2 2 10 5 2" xfId="32802"/>
    <cellStyle name="Normal 37 2 2 10 6" xfId="29797"/>
    <cellStyle name="Normal 37 2 2 11" xfId="2364"/>
    <cellStyle name="Normal 37 2 2 11 2" xfId="10403"/>
    <cellStyle name="Normal 37 2 2 11 2 2" xfId="21467"/>
    <cellStyle name="Normal 37 2 2 11 2 2 2" xfId="47716"/>
    <cellStyle name="Normal 37 2 2 11 2 3" xfId="36653"/>
    <cellStyle name="Normal 37 2 2 11 3" xfId="14006"/>
    <cellStyle name="Normal 37 2 2 11 3 2" xfId="25070"/>
    <cellStyle name="Normal 37 2 2 11 3 2 2" xfId="51319"/>
    <cellStyle name="Normal 37 2 2 11 3 3" xfId="40256"/>
    <cellStyle name="Normal 37 2 2 11 4" xfId="17742"/>
    <cellStyle name="Normal 37 2 2 11 4 2" xfId="43992"/>
    <cellStyle name="Normal 37 2 2 11 5" xfId="6608"/>
    <cellStyle name="Normal 37 2 2 11 5 2" xfId="32929"/>
    <cellStyle name="Normal 37 2 2 11 6" xfId="29798"/>
    <cellStyle name="Normal 37 2 2 12" xfId="2365"/>
    <cellStyle name="Normal 37 2 2 12 2" xfId="10518"/>
    <cellStyle name="Normal 37 2 2 12 2 2" xfId="21582"/>
    <cellStyle name="Normal 37 2 2 12 2 2 2" xfId="47831"/>
    <cellStyle name="Normal 37 2 2 12 2 3" xfId="36768"/>
    <cellStyle name="Normal 37 2 2 12 3" xfId="14121"/>
    <cellStyle name="Normal 37 2 2 12 3 2" xfId="25185"/>
    <cellStyle name="Normal 37 2 2 12 3 2 2" xfId="51434"/>
    <cellStyle name="Normal 37 2 2 12 3 3" xfId="40371"/>
    <cellStyle name="Normal 37 2 2 12 4" xfId="17857"/>
    <cellStyle name="Normal 37 2 2 12 4 2" xfId="44107"/>
    <cellStyle name="Normal 37 2 2 12 5" xfId="6724"/>
    <cellStyle name="Normal 37 2 2 12 5 2" xfId="33044"/>
    <cellStyle name="Normal 37 2 2 12 6" xfId="29799"/>
    <cellStyle name="Normal 37 2 2 13" xfId="2366"/>
    <cellStyle name="Normal 37 2 2 13 2" xfId="10691"/>
    <cellStyle name="Normal 37 2 2 13 2 2" xfId="21755"/>
    <cellStyle name="Normal 37 2 2 13 2 2 2" xfId="48004"/>
    <cellStyle name="Normal 37 2 2 13 2 3" xfId="36941"/>
    <cellStyle name="Normal 37 2 2 13 3" xfId="14294"/>
    <cellStyle name="Normal 37 2 2 13 3 2" xfId="25358"/>
    <cellStyle name="Normal 37 2 2 13 3 2 2" xfId="51607"/>
    <cellStyle name="Normal 37 2 2 13 3 3" xfId="40544"/>
    <cellStyle name="Normal 37 2 2 13 4" xfId="18030"/>
    <cellStyle name="Normal 37 2 2 13 4 2" xfId="44280"/>
    <cellStyle name="Normal 37 2 2 13 5" xfId="6898"/>
    <cellStyle name="Normal 37 2 2 13 5 2" xfId="33217"/>
    <cellStyle name="Normal 37 2 2 13 6" xfId="29800"/>
    <cellStyle name="Normal 37 2 2 14" xfId="2367"/>
    <cellStyle name="Normal 37 2 2 14 2" xfId="10808"/>
    <cellStyle name="Normal 37 2 2 14 2 2" xfId="21872"/>
    <cellStyle name="Normal 37 2 2 14 2 2 2" xfId="48121"/>
    <cellStyle name="Normal 37 2 2 14 2 3" xfId="37058"/>
    <cellStyle name="Normal 37 2 2 14 3" xfId="14411"/>
    <cellStyle name="Normal 37 2 2 14 3 2" xfId="25475"/>
    <cellStyle name="Normal 37 2 2 14 3 2 2" xfId="51724"/>
    <cellStyle name="Normal 37 2 2 14 3 3" xfId="40661"/>
    <cellStyle name="Normal 37 2 2 14 4" xfId="18147"/>
    <cellStyle name="Normal 37 2 2 14 4 2" xfId="44397"/>
    <cellStyle name="Normal 37 2 2 14 5" xfId="7016"/>
    <cellStyle name="Normal 37 2 2 14 5 2" xfId="33334"/>
    <cellStyle name="Normal 37 2 2 14 6" xfId="29801"/>
    <cellStyle name="Normal 37 2 2 15" xfId="2368"/>
    <cellStyle name="Normal 37 2 2 15 2" xfId="10924"/>
    <cellStyle name="Normal 37 2 2 15 2 2" xfId="21988"/>
    <cellStyle name="Normal 37 2 2 15 2 2 2" xfId="48237"/>
    <cellStyle name="Normal 37 2 2 15 2 3" xfId="37174"/>
    <cellStyle name="Normal 37 2 2 15 3" xfId="14527"/>
    <cellStyle name="Normal 37 2 2 15 3 2" xfId="25591"/>
    <cellStyle name="Normal 37 2 2 15 3 2 2" xfId="51840"/>
    <cellStyle name="Normal 37 2 2 15 3 3" xfId="40777"/>
    <cellStyle name="Normal 37 2 2 15 4" xfId="18263"/>
    <cellStyle name="Normal 37 2 2 15 4 2" xfId="44513"/>
    <cellStyle name="Normal 37 2 2 15 5" xfId="7133"/>
    <cellStyle name="Normal 37 2 2 15 5 2" xfId="33450"/>
    <cellStyle name="Normal 37 2 2 15 6" xfId="29802"/>
    <cellStyle name="Normal 37 2 2 16" xfId="2369"/>
    <cellStyle name="Normal 37 2 2 16 2" xfId="11042"/>
    <cellStyle name="Normal 37 2 2 16 2 2" xfId="22106"/>
    <cellStyle name="Normal 37 2 2 16 2 2 2" xfId="48355"/>
    <cellStyle name="Normal 37 2 2 16 2 3" xfId="37292"/>
    <cellStyle name="Normal 37 2 2 16 3" xfId="14645"/>
    <cellStyle name="Normal 37 2 2 16 3 2" xfId="25709"/>
    <cellStyle name="Normal 37 2 2 16 3 2 2" xfId="51958"/>
    <cellStyle name="Normal 37 2 2 16 3 3" xfId="40895"/>
    <cellStyle name="Normal 37 2 2 16 4" xfId="18381"/>
    <cellStyle name="Normal 37 2 2 16 4 2" xfId="44631"/>
    <cellStyle name="Normal 37 2 2 16 5" xfId="7252"/>
    <cellStyle name="Normal 37 2 2 16 5 2" xfId="33568"/>
    <cellStyle name="Normal 37 2 2 16 6" xfId="29803"/>
    <cellStyle name="Normal 37 2 2 17" xfId="2370"/>
    <cellStyle name="Normal 37 2 2 17 2" xfId="11160"/>
    <cellStyle name="Normal 37 2 2 17 2 2" xfId="22224"/>
    <cellStyle name="Normal 37 2 2 17 2 2 2" xfId="48473"/>
    <cellStyle name="Normal 37 2 2 17 2 3" xfId="37410"/>
    <cellStyle name="Normal 37 2 2 17 3" xfId="14763"/>
    <cellStyle name="Normal 37 2 2 17 3 2" xfId="25827"/>
    <cellStyle name="Normal 37 2 2 17 3 2 2" xfId="52076"/>
    <cellStyle name="Normal 37 2 2 17 3 3" xfId="41013"/>
    <cellStyle name="Normal 37 2 2 17 4" xfId="18499"/>
    <cellStyle name="Normal 37 2 2 17 4 2" xfId="44749"/>
    <cellStyle name="Normal 37 2 2 17 5" xfId="7371"/>
    <cellStyle name="Normal 37 2 2 17 5 2" xfId="33686"/>
    <cellStyle name="Normal 37 2 2 17 6" xfId="29804"/>
    <cellStyle name="Normal 37 2 2 18" xfId="2371"/>
    <cellStyle name="Normal 37 2 2 18 2" xfId="11276"/>
    <cellStyle name="Normal 37 2 2 18 2 2" xfId="22340"/>
    <cellStyle name="Normal 37 2 2 18 2 2 2" xfId="48589"/>
    <cellStyle name="Normal 37 2 2 18 2 3" xfId="37526"/>
    <cellStyle name="Normal 37 2 2 18 3" xfId="14879"/>
    <cellStyle name="Normal 37 2 2 18 3 2" xfId="25943"/>
    <cellStyle name="Normal 37 2 2 18 3 2 2" xfId="52192"/>
    <cellStyle name="Normal 37 2 2 18 3 3" xfId="41129"/>
    <cellStyle name="Normal 37 2 2 18 4" xfId="18615"/>
    <cellStyle name="Normal 37 2 2 18 4 2" xfId="44865"/>
    <cellStyle name="Normal 37 2 2 18 5" xfId="7488"/>
    <cellStyle name="Normal 37 2 2 18 5 2" xfId="33802"/>
    <cellStyle name="Normal 37 2 2 18 6" xfId="29805"/>
    <cellStyle name="Normal 37 2 2 19" xfId="2372"/>
    <cellStyle name="Normal 37 2 2 19 2" xfId="11393"/>
    <cellStyle name="Normal 37 2 2 19 2 2" xfId="22457"/>
    <cellStyle name="Normal 37 2 2 19 2 2 2" xfId="48706"/>
    <cellStyle name="Normal 37 2 2 19 2 3" xfId="37643"/>
    <cellStyle name="Normal 37 2 2 19 3" xfId="14996"/>
    <cellStyle name="Normal 37 2 2 19 3 2" xfId="26060"/>
    <cellStyle name="Normal 37 2 2 19 3 2 2" xfId="52309"/>
    <cellStyle name="Normal 37 2 2 19 3 3" xfId="41246"/>
    <cellStyle name="Normal 37 2 2 19 4" xfId="18732"/>
    <cellStyle name="Normal 37 2 2 19 4 2" xfId="44982"/>
    <cellStyle name="Normal 37 2 2 19 5" xfId="7606"/>
    <cellStyle name="Normal 37 2 2 19 5 2" xfId="33919"/>
    <cellStyle name="Normal 37 2 2 19 6" xfId="29806"/>
    <cellStyle name="Normal 37 2 2 2" xfId="183"/>
    <cellStyle name="Normal 37 2 2 2 10" xfId="2374"/>
    <cellStyle name="Normal 37 2 2 2 10 2" xfId="10464"/>
    <cellStyle name="Normal 37 2 2 2 10 2 2" xfId="21528"/>
    <cellStyle name="Normal 37 2 2 2 10 2 2 2" xfId="47777"/>
    <cellStyle name="Normal 37 2 2 2 10 2 3" xfId="36714"/>
    <cellStyle name="Normal 37 2 2 2 10 3" xfId="14067"/>
    <cellStyle name="Normal 37 2 2 2 10 3 2" xfId="25131"/>
    <cellStyle name="Normal 37 2 2 2 10 3 2 2" xfId="51380"/>
    <cellStyle name="Normal 37 2 2 2 10 3 3" xfId="40317"/>
    <cellStyle name="Normal 37 2 2 2 10 4" xfId="17803"/>
    <cellStyle name="Normal 37 2 2 2 10 4 2" xfId="44053"/>
    <cellStyle name="Normal 37 2 2 2 10 5" xfId="6669"/>
    <cellStyle name="Normal 37 2 2 2 10 5 2" xfId="32990"/>
    <cellStyle name="Normal 37 2 2 2 10 6" xfId="29808"/>
    <cellStyle name="Normal 37 2 2 2 11" xfId="2375"/>
    <cellStyle name="Normal 37 2 2 2 11 2" xfId="10579"/>
    <cellStyle name="Normal 37 2 2 2 11 2 2" xfId="21643"/>
    <cellStyle name="Normal 37 2 2 2 11 2 2 2" xfId="47892"/>
    <cellStyle name="Normal 37 2 2 2 11 2 3" xfId="36829"/>
    <cellStyle name="Normal 37 2 2 2 11 3" xfId="14182"/>
    <cellStyle name="Normal 37 2 2 2 11 3 2" xfId="25246"/>
    <cellStyle name="Normal 37 2 2 2 11 3 2 2" xfId="51495"/>
    <cellStyle name="Normal 37 2 2 2 11 3 3" xfId="40432"/>
    <cellStyle name="Normal 37 2 2 2 11 4" xfId="17918"/>
    <cellStyle name="Normal 37 2 2 2 11 4 2" xfId="44168"/>
    <cellStyle name="Normal 37 2 2 2 11 5" xfId="6785"/>
    <cellStyle name="Normal 37 2 2 2 11 5 2" xfId="33105"/>
    <cellStyle name="Normal 37 2 2 2 11 6" xfId="29809"/>
    <cellStyle name="Normal 37 2 2 2 12" xfId="2376"/>
    <cellStyle name="Normal 37 2 2 2 12 2" xfId="10752"/>
    <cellStyle name="Normal 37 2 2 2 12 2 2" xfId="21816"/>
    <cellStyle name="Normal 37 2 2 2 12 2 2 2" xfId="48065"/>
    <cellStyle name="Normal 37 2 2 2 12 2 3" xfId="37002"/>
    <cellStyle name="Normal 37 2 2 2 12 3" xfId="14355"/>
    <cellStyle name="Normal 37 2 2 2 12 3 2" xfId="25419"/>
    <cellStyle name="Normal 37 2 2 2 12 3 2 2" xfId="51668"/>
    <cellStyle name="Normal 37 2 2 2 12 3 3" xfId="40605"/>
    <cellStyle name="Normal 37 2 2 2 12 4" xfId="18091"/>
    <cellStyle name="Normal 37 2 2 2 12 4 2" xfId="44341"/>
    <cellStyle name="Normal 37 2 2 2 12 5" xfId="6959"/>
    <cellStyle name="Normal 37 2 2 2 12 5 2" xfId="33278"/>
    <cellStyle name="Normal 37 2 2 2 12 6" xfId="29810"/>
    <cellStyle name="Normal 37 2 2 2 13" xfId="2377"/>
    <cellStyle name="Normal 37 2 2 2 13 2" xfId="10869"/>
    <cellStyle name="Normal 37 2 2 2 13 2 2" xfId="21933"/>
    <cellStyle name="Normal 37 2 2 2 13 2 2 2" xfId="48182"/>
    <cellStyle name="Normal 37 2 2 2 13 2 3" xfId="37119"/>
    <cellStyle name="Normal 37 2 2 2 13 3" xfId="14472"/>
    <cellStyle name="Normal 37 2 2 2 13 3 2" xfId="25536"/>
    <cellStyle name="Normal 37 2 2 2 13 3 2 2" xfId="51785"/>
    <cellStyle name="Normal 37 2 2 2 13 3 3" xfId="40722"/>
    <cellStyle name="Normal 37 2 2 2 13 4" xfId="18208"/>
    <cellStyle name="Normal 37 2 2 2 13 4 2" xfId="44458"/>
    <cellStyle name="Normal 37 2 2 2 13 5" xfId="7077"/>
    <cellStyle name="Normal 37 2 2 2 13 5 2" xfId="33395"/>
    <cellStyle name="Normal 37 2 2 2 13 6" xfId="29811"/>
    <cellStyle name="Normal 37 2 2 2 14" xfId="2378"/>
    <cellStyle name="Normal 37 2 2 2 14 2" xfId="10985"/>
    <cellStyle name="Normal 37 2 2 2 14 2 2" xfId="22049"/>
    <cellStyle name="Normal 37 2 2 2 14 2 2 2" xfId="48298"/>
    <cellStyle name="Normal 37 2 2 2 14 2 3" xfId="37235"/>
    <cellStyle name="Normal 37 2 2 2 14 3" xfId="14588"/>
    <cellStyle name="Normal 37 2 2 2 14 3 2" xfId="25652"/>
    <cellStyle name="Normal 37 2 2 2 14 3 2 2" xfId="51901"/>
    <cellStyle name="Normal 37 2 2 2 14 3 3" xfId="40838"/>
    <cellStyle name="Normal 37 2 2 2 14 4" xfId="18324"/>
    <cellStyle name="Normal 37 2 2 2 14 4 2" xfId="44574"/>
    <cellStyle name="Normal 37 2 2 2 14 5" xfId="7194"/>
    <cellStyle name="Normal 37 2 2 2 14 5 2" xfId="33511"/>
    <cellStyle name="Normal 37 2 2 2 14 6" xfId="29812"/>
    <cellStyle name="Normal 37 2 2 2 15" xfId="2379"/>
    <cellStyle name="Normal 37 2 2 2 15 2" xfId="11103"/>
    <cellStyle name="Normal 37 2 2 2 15 2 2" xfId="22167"/>
    <cellStyle name="Normal 37 2 2 2 15 2 2 2" xfId="48416"/>
    <cellStyle name="Normal 37 2 2 2 15 2 3" xfId="37353"/>
    <cellStyle name="Normal 37 2 2 2 15 3" xfId="14706"/>
    <cellStyle name="Normal 37 2 2 2 15 3 2" xfId="25770"/>
    <cellStyle name="Normal 37 2 2 2 15 3 2 2" xfId="52019"/>
    <cellStyle name="Normal 37 2 2 2 15 3 3" xfId="40956"/>
    <cellStyle name="Normal 37 2 2 2 15 4" xfId="18442"/>
    <cellStyle name="Normal 37 2 2 2 15 4 2" xfId="44692"/>
    <cellStyle name="Normal 37 2 2 2 15 5" xfId="7313"/>
    <cellStyle name="Normal 37 2 2 2 15 5 2" xfId="33629"/>
    <cellStyle name="Normal 37 2 2 2 15 6" xfId="29813"/>
    <cellStyle name="Normal 37 2 2 2 16" xfId="2380"/>
    <cellStyle name="Normal 37 2 2 2 16 2" xfId="11221"/>
    <cellStyle name="Normal 37 2 2 2 16 2 2" xfId="22285"/>
    <cellStyle name="Normal 37 2 2 2 16 2 2 2" xfId="48534"/>
    <cellStyle name="Normal 37 2 2 2 16 2 3" xfId="37471"/>
    <cellStyle name="Normal 37 2 2 2 16 3" xfId="14824"/>
    <cellStyle name="Normal 37 2 2 2 16 3 2" xfId="25888"/>
    <cellStyle name="Normal 37 2 2 2 16 3 2 2" xfId="52137"/>
    <cellStyle name="Normal 37 2 2 2 16 3 3" xfId="41074"/>
    <cellStyle name="Normal 37 2 2 2 16 4" xfId="18560"/>
    <cellStyle name="Normal 37 2 2 2 16 4 2" xfId="44810"/>
    <cellStyle name="Normal 37 2 2 2 16 5" xfId="7432"/>
    <cellStyle name="Normal 37 2 2 2 16 5 2" xfId="33747"/>
    <cellStyle name="Normal 37 2 2 2 16 6" xfId="29814"/>
    <cellStyle name="Normal 37 2 2 2 17" xfId="2381"/>
    <cellStyle name="Normal 37 2 2 2 17 2" xfId="11337"/>
    <cellStyle name="Normal 37 2 2 2 17 2 2" xfId="22401"/>
    <cellStyle name="Normal 37 2 2 2 17 2 2 2" xfId="48650"/>
    <cellStyle name="Normal 37 2 2 2 17 2 3" xfId="37587"/>
    <cellStyle name="Normal 37 2 2 2 17 3" xfId="14940"/>
    <cellStyle name="Normal 37 2 2 2 17 3 2" xfId="26004"/>
    <cellStyle name="Normal 37 2 2 2 17 3 2 2" xfId="52253"/>
    <cellStyle name="Normal 37 2 2 2 17 3 3" xfId="41190"/>
    <cellStyle name="Normal 37 2 2 2 17 4" xfId="18676"/>
    <cellStyle name="Normal 37 2 2 2 17 4 2" xfId="44926"/>
    <cellStyle name="Normal 37 2 2 2 17 5" xfId="7549"/>
    <cellStyle name="Normal 37 2 2 2 17 5 2" xfId="33863"/>
    <cellStyle name="Normal 37 2 2 2 17 6" xfId="29815"/>
    <cellStyle name="Normal 37 2 2 2 18" xfId="2382"/>
    <cellStyle name="Normal 37 2 2 2 18 2" xfId="11454"/>
    <cellStyle name="Normal 37 2 2 2 18 2 2" xfId="22518"/>
    <cellStyle name="Normal 37 2 2 2 18 2 2 2" xfId="48767"/>
    <cellStyle name="Normal 37 2 2 2 18 2 3" xfId="37704"/>
    <cellStyle name="Normal 37 2 2 2 18 3" xfId="15057"/>
    <cellStyle name="Normal 37 2 2 2 18 3 2" xfId="26121"/>
    <cellStyle name="Normal 37 2 2 2 18 3 2 2" xfId="52370"/>
    <cellStyle name="Normal 37 2 2 2 18 3 3" xfId="41307"/>
    <cellStyle name="Normal 37 2 2 2 18 4" xfId="18793"/>
    <cellStyle name="Normal 37 2 2 2 18 4 2" xfId="45043"/>
    <cellStyle name="Normal 37 2 2 2 18 5" xfId="7667"/>
    <cellStyle name="Normal 37 2 2 2 18 5 2" xfId="33980"/>
    <cellStyle name="Normal 37 2 2 2 18 6" xfId="29816"/>
    <cellStyle name="Normal 37 2 2 2 19" xfId="2383"/>
    <cellStyle name="Normal 37 2 2 2 19 2" xfId="11573"/>
    <cellStyle name="Normal 37 2 2 2 19 2 2" xfId="22637"/>
    <cellStyle name="Normal 37 2 2 2 19 2 2 2" xfId="48886"/>
    <cellStyle name="Normal 37 2 2 2 19 2 3" xfId="37823"/>
    <cellStyle name="Normal 37 2 2 2 19 3" xfId="15176"/>
    <cellStyle name="Normal 37 2 2 2 19 3 2" xfId="26240"/>
    <cellStyle name="Normal 37 2 2 2 19 3 2 2" xfId="52489"/>
    <cellStyle name="Normal 37 2 2 2 19 3 3" xfId="41426"/>
    <cellStyle name="Normal 37 2 2 2 19 4" xfId="18912"/>
    <cellStyle name="Normal 37 2 2 2 19 4 2" xfId="45162"/>
    <cellStyle name="Normal 37 2 2 2 19 5" xfId="7787"/>
    <cellStyle name="Normal 37 2 2 2 19 5 2" xfId="34099"/>
    <cellStyle name="Normal 37 2 2 2 19 6" xfId="29817"/>
    <cellStyle name="Normal 37 2 2 2 2" xfId="184"/>
    <cellStyle name="Normal 37 2 2 2 2 2" xfId="2385"/>
    <cellStyle name="Normal 37 2 2 2 2 2 2" xfId="16424"/>
    <cellStyle name="Normal 37 2 2 2 2 2 2 2" xfId="27488"/>
    <cellStyle name="Normal 37 2 2 2 2 2 2 2 2" xfId="53737"/>
    <cellStyle name="Normal 37 2 2 2 2 2 2 3" xfId="42674"/>
    <cellStyle name="Normal 37 2 2 2 2 2 3" xfId="20160"/>
    <cellStyle name="Normal 37 2 2 2 2 2 3 2" xfId="46410"/>
    <cellStyle name="Normal 37 2 2 2 2 2 4" xfId="9088"/>
    <cellStyle name="Normal 37 2 2 2 2 2 4 2" xfId="35347"/>
    <cellStyle name="Normal 37 2 2 2 2 2 5" xfId="29819"/>
    <cellStyle name="Normal 37 2 2 2 2 3" xfId="2384"/>
    <cellStyle name="Normal 37 2 2 2 2 3 2" xfId="20560"/>
    <cellStyle name="Normal 37 2 2 2 2 3 2 2" xfId="46809"/>
    <cellStyle name="Normal 37 2 2 2 2 3 3" xfId="9496"/>
    <cellStyle name="Normal 37 2 2 2 2 3 3 2" xfId="35746"/>
    <cellStyle name="Normal 37 2 2 2 2 3 4" xfId="29818"/>
    <cellStyle name="Normal 37 2 2 2 2 4" xfId="13099"/>
    <cellStyle name="Normal 37 2 2 2 2 4 2" xfId="24163"/>
    <cellStyle name="Normal 37 2 2 2 2 4 2 2" xfId="50412"/>
    <cellStyle name="Normal 37 2 2 2 2 4 3" xfId="39349"/>
    <cellStyle name="Normal 37 2 2 2 2 5" xfId="16835"/>
    <cellStyle name="Normal 37 2 2 2 2 5 2" xfId="43085"/>
    <cellStyle name="Normal 37 2 2 2 2 6" xfId="5693"/>
    <cellStyle name="Normal 37 2 2 2 2 6 2" xfId="32022"/>
    <cellStyle name="Normal 37 2 2 2 2 7" xfId="27664"/>
    <cellStyle name="Normal 37 2 2 2 20" xfId="2386"/>
    <cellStyle name="Normal 37 2 2 2 20 2" xfId="11687"/>
    <cellStyle name="Normal 37 2 2 2 20 2 2" xfId="22751"/>
    <cellStyle name="Normal 37 2 2 2 20 2 2 2" xfId="49000"/>
    <cellStyle name="Normal 37 2 2 2 20 2 3" xfId="37937"/>
    <cellStyle name="Normal 37 2 2 2 20 3" xfId="15290"/>
    <cellStyle name="Normal 37 2 2 2 20 3 2" xfId="26354"/>
    <cellStyle name="Normal 37 2 2 2 20 3 2 2" xfId="52603"/>
    <cellStyle name="Normal 37 2 2 2 20 3 3" xfId="41540"/>
    <cellStyle name="Normal 37 2 2 2 20 4" xfId="19026"/>
    <cellStyle name="Normal 37 2 2 2 20 4 2" xfId="45276"/>
    <cellStyle name="Normal 37 2 2 2 20 5" xfId="7902"/>
    <cellStyle name="Normal 37 2 2 2 20 5 2" xfId="34213"/>
    <cellStyle name="Normal 37 2 2 2 20 6" xfId="29820"/>
    <cellStyle name="Normal 37 2 2 2 21" xfId="2387"/>
    <cellStyle name="Normal 37 2 2 2 21 2" xfId="11801"/>
    <cellStyle name="Normal 37 2 2 2 21 2 2" xfId="22865"/>
    <cellStyle name="Normal 37 2 2 2 21 2 2 2" xfId="49114"/>
    <cellStyle name="Normal 37 2 2 2 21 2 3" xfId="38051"/>
    <cellStyle name="Normal 37 2 2 2 21 3" xfId="15404"/>
    <cellStyle name="Normal 37 2 2 2 21 3 2" xfId="26468"/>
    <cellStyle name="Normal 37 2 2 2 21 3 2 2" xfId="52717"/>
    <cellStyle name="Normal 37 2 2 2 21 3 3" xfId="41654"/>
    <cellStyle name="Normal 37 2 2 2 21 4" xfId="19140"/>
    <cellStyle name="Normal 37 2 2 2 21 4 2" xfId="45390"/>
    <cellStyle name="Normal 37 2 2 2 21 5" xfId="8017"/>
    <cellStyle name="Normal 37 2 2 2 21 5 2" xfId="34327"/>
    <cellStyle name="Normal 37 2 2 2 21 6" xfId="29821"/>
    <cellStyle name="Normal 37 2 2 2 22" xfId="2388"/>
    <cellStyle name="Normal 37 2 2 2 22 2" xfId="11915"/>
    <cellStyle name="Normal 37 2 2 2 22 2 2" xfId="22979"/>
    <cellStyle name="Normal 37 2 2 2 22 2 2 2" xfId="49228"/>
    <cellStyle name="Normal 37 2 2 2 22 2 3" xfId="38165"/>
    <cellStyle name="Normal 37 2 2 2 22 3" xfId="15518"/>
    <cellStyle name="Normal 37 2 2 2 22 3 2" xfId="26582"/>
    <cellStyle name="Normal 37 2 2 2 22 3 2 2" xfId="52831"/>
    <cellStyle name="Normal 37 2 2 2 22 3 3" xfId="41768"/>
    <cellStyle name="Normal 37 2 2 2 22 4" xfId="19254"/>
    <cellStyle name="Normal 37 2 2 2 22 4 2" xfId="45504"/>
    <cellStyle name="Normal 37 2 2 2 22 5" xfId="8132"/>
    <cellStyle name="Normal 37 2 2 2 22 5 2" xfId="34441"/>
    <cellStyle name="Normal 37 2 2 2 22 6" xfId="29822"/>
    <cellStyle name="Normal 37 2 2 2 23" xfId="2389"/>
    <cellStyle name="Normal 37 2 2 2 23 2" xfId="12029"/>
    <cellStyle name="Normal 37 2 2 2 23 2 2" xfId="23093"/>
    <cellStyle name="Normal 37 2 2 2 23 2 2 2" xfId="49342"/>
    <cellStyle name="Normal 37 2 2 2 23 2 3" xfId="38279"/>
    <cellStyle name="Normal 37 2 2 2 23 3" xfId="15632"/>
    <cellStyle name="Normal 37 2 2 2 23 3 2" xfId="26696"/>
    <cellStyle name="Normal 37 2 2 2 23 3 2 2" xfId="52945"/>
    <cellStyle name="Normal 37 2 2 2 23 3 3" xfId="41882"/>
    <cellStyle name="Normal 37 2 2 2 23 4" xfId="19368"/>
    <cellStyle name="Normal 37 2 2 2 23 4 2" xfId="45618"/>
    <cellStyle name="Normal 37 2 2 2 23 5" xfId="8247"/>
    <cellStyle name="Normal 37 2 2 2 23 5 2" xfId="34555"/>
    <cellStyle name="Normal 37 2 2 2 23 6" xfId="29823"/>
    <cellStyle name="Normal 37 2 2 2 24" xfId="2390"/>
    <cellStyle name="Normal 37 2 2 2 24 2" xfId="12143"/>
    <cellStyle name="Normal 37 2 2 2 24 2 2" xfId="23207"/>
    <cellStyle name="Normal 37 2 2 2 24 2 2 2" xfId="49456"/>
    <cellStyle name="Normal 37 2 2 2 24 2 3" xfId="38393"/>
    <cellStyle name="Normal 37 2 2 2 24 3" xfId="15746"/>
    <cellStyle name="Normal 37 2 2 2 24 3 2" xfId="26810"/>
    <cellStyle name="Normal 37 2 2 2 24 3 2 2" xfId="53059"/>
    <cellStyle name="Normal 37 2 2 2 24 3 3" xfId="41996"/>
    <cellStyle name="Normal 37 2 2 2 24 4" xfId="19482"/>
    <cellStyle name="Normal 37 2 2 2 24 4 2" xfId="45732"/>
    <cellStyle name="Normal 37 2 2 2 24 5" xfId="8362"/>
    <cellStyle name="Normal 37 2 2 2 24 5 2" xfId="34669"/>
    <cellStyle name="Normal 37 2 2 2 24 6" xfId="29824"/>
    <cellStyle name="Normal 37 2 2 2 25" xfId="2391"/>
    <cellStyle name="Normal 37 2 2 2 25 2" xfId="12260"/>
    <cellStyle name="Normal 37 2 2 2 25 2 2" xfId="23324"/>
    <cellStyle name="Normal 37 2 2 2 25 2 2 2" xfId="49573"/>
    <cellStyle name="Normal 37 2 2 2 25 2 3" xfId="38510"/>
    <cellStyle name="Normal 37 2 2 2 25 3" xfId="15863"/>
    <cellStyle name="Normal 37 2 2 2 25 3 2" xfId="26927"/>
    <cellStyle name="Normal 37 2 2 2 25 3 2 2" xfId="53176"/>
    <cellStyle name="Normal 37 2 2 2 25 3 3" xfId="42113"/>
    <cellStyle name="Normal 37 2 2 2 25 4" xfId="19599"/>
    <cellStyle name="Normal 37 2 2 2 25 4 2" xfId="45849"/>
    <cellStyle name="Normal 37 2 2 2 25 5" xfId="8480"/>
    <cellStyle name="Normal 37 2 2 2 25 5 2" xfId="34786"/>
    <cellStyle name="Normal 37 2 2 2 25 6" xfId="29825"/>
    <cellStyle name="Normal 37 2 2 2 26" xfId="2392"/>
    <cellStyle name="Normal 37 2 2 2 26 2" xfId="12379"/>
    <cellStyle name="Normal 37 2 2 2 26 2 2" xfId="23443"/>
    <cellStyle name="Normal 37 2 2 2 26 2 2 2" xfId="49692"/>
    <cellStyle name="Normal 37 2 2 2 26 2 3" xfId="38629"/>
    <cellStyle name="Normal 37 2 2 2 26 3" xfId="15982"/>
    <cellStyle name="Normal 37 2 2 2 26 3 2" xfId="27046"/>
    <cellStyle name="Normal 37 2 2 2 26 3 2 2" xfId="53295"/>
    <cellStyle name="Normal 37 2 2 2 26 3 3" xfId="42232"/>
    <cellStyle name="Normal 37 2 2 2 26 4" xfId="19718"/>
    <cellStyle name="Normal 37 2 2 2 26 4 2" xfId="45968"/>
    <cellStyle name="Normal 37 2 2 2 26 5" xfId="8600"/>
    <cellStyle name="Normal 37 2 2 2 26 5 2" xfId="34905"/>
    <cellStyle name="Normal 37 2 2 2 26 6" xfId="29826"/>
    <cellStyle name="Normal 37 2 2 2 27" xfId="2393"/>
    <cellStyle name="Normal 37 2 2 2 27 2" xfId="12510"/>
    <cellStyle name="Normal 37 2 2 2 27 2 2" xfId="23574"/>
    <cellStyle name="Normal 37 2 2 2 27 2 2 2" xfId="49823"/>
    <cellStyle name="Normal 37 2 2 2 27 2 3" xfId="38760"/>
    <cellStyle name="Normal 37 2 2 2 27 3" xfId="16113"/>
    <cellStyle name="Normal 37 2 2 2 27 3 2" xfId="27177"/>
    <cellStyle name="Normal 37 2 2 2 27 3 2 2" xfId="53426"/>
    <cellStyle name="Normal 37 2 2 2 27 3 3" xfId="42363"/>
    <cellStyle name="Normal 37 2 2 2 27 4" xfId="19849"/>
    <cellStyle name="Normal 37 2 2 2 27 4 2" xfId="46099"/>
    <cellStyle name="Normal 37 2 2 2 27 5" xfId="8732"/>
    <cellStyle name="Normal 37 2 2 2 27 5 2" xfId="35036"/>
    <cellStyle name="Normal 37 2 2 2 27 6" xfId="29827"/>
    <cellStyle name="Normal 37 2 2 2 28" xfId="2394"/>
    <cellStyle name="Normal 37 2 2 2 28 2" xfId="12625"/>
    <cellStyle name="Normal 37 2 2 2 28 2 2" xfId="23689"/>
    <cellStyle name="Normal 37 2 2 2 28 2 2 2" xfId="49938"/>
    <cellStyle name="Normal 37 2 2 2 28 2 3" xfId="38875"/>
    <cellStyle name="Normal 37 2 2 2 28 3" xfId="16228"/>
    <cellStyle name="Normal 37 2 2 2 28 3 2" xfId="27292"/>
    <cellStyle name="Normal 37 2 2 2 28 3 2 2" xfId="53541"/>
    <cellStyle name="Normal 37 2 2 2 28 3 3" xfId="42478"/>
    <cellStyle name="Normal 37 2 2 2 28 4" xfId="19964"/>
    <cellStyle name="Normal 37 2 2 2 28 4 2" xfId="46214"/>
    <cellStyle name="Normal 37 2 2 2 28 5" xfId="8848"/>
    <cellStyle name="Normal 37 2 2 2 28 5 2" xfId="35151"/>
    <cellStyle name="Normal 37 2 2 2 28 6" xfId="29828"/>
    <cellStyle name="Normal 37 2 2 2 29" xfId="2395"/>
    <cellStyle name="Normal 37 2 2 2 29 2" xfId="12739"/>
    <cellStyle name="Normal 37 2 2 2 29 2 2" xfId="23803"/>
    <cellStyle name="Normal 37 2 2 2 29 2 2 2" xfId="50052"/>
    <cellStyle name="Normal 37 2 2 2 29 2 3" xfId="38989"/>
    <cellStyle name="Normal 37 2 2 2 29 3" xfId="16342"/>
    <cellStyle name="Normal 37 2 2 2 29 3 2" xfId="27406"/>
    <cellStyle name="Normal 37 2 2 2 29 3 2 2" xfId="53655"/>
    <cellStyle name="Normal 37 2 2 2 29 3 3" xfId="42592"/>
    <cellStyle name="Normal 37 2 2 2 29 4" xfId="20078"/>
    <cellStyle name="Normal 37 2 2 2 29 4 2" xfId="46328"/>
    <cellStyle name="Normal 37 2 2 2 29 5" xfId="8963"/>
    <cellStyle name="Normal 37 2 2 2 29 5 2" xfId="35265"/>
    <cellStyle name="Normal 37 2 2 2 29 6" xfId="29829"/>
    <cellStyle name="Normal 37 2 2 2 3" xfId="2396"/>
    <cellStyle name="Normal 37 2 2 2 3 2" xfId="9649"/>
    <cellStyle name="Normal 37 2 2 2 3 2 2" xfId="20713"/>
    <cellStyle name="Normal 37 2 2 2 3 2 2 2" xfId="46962"/>
    <cellStyle name="Normal 37 2 2 2 3 2 3" xfId="35899"/>
    <cellStyle name="Normal 37 2 2 2 3 3" xfId="13252"/>
    <cellStyle name="Normal 37 2 2 2 3 3 2" xfId="24316"/>
    <cellStyle name="Normal 37 2 2 2 3 3 2 2" xfId="50565"/>
    <cellStyle name="Normal 37 2 2 2 3 3 3" xfId="39502"/>
    <cellStyle name="Normal 37 2 2 2 3 4" xfId="16988"/>
    <cellStyle name="Normal 37 2 2 2 3 4 2" xfId="43238"/>
    <cellStyle name="Normal 37 2 2 2 3 5" xfId="5847"/>
    <cellStyle name="Normal 37 2 2 2 3 5 2" xfId="32175"/>
    <cellStyle name="Normal 37 2 2 2 3 6" xfId="29830"/>
    <cellStyle name="Normal 37 2 2 2 30" xfId="2397"/>
    <cellStyle name="Normal 37 2 2 2 30 2" xfId="9377"/>
    <cellStyle name="Normal 37 2 2 2 30 2 2" xfId="20441"/>
    <cellStyle name="Normal 37 2 2 2 30 2 2 2" xfId="46690"/>
    <cellStyle name="Normal 37 2 2 2 30 2 3" xfId="35627"/>
    <cellStyle name="Normal 37 2 2 2 30 3" xfId="12980"/>
    <cellStyle name="Normal 37 2 2 2 30 3 2" xfId="24044"/>
    <cellStyle name="Normal 37 2 2 2 30 3 2 2" xfId="50293"/>
    <cellStyle name="Normal 37 2 2 2 30 3 3" xfId="39230"/>
    <cellStyle name="Normal 37 2 2 2 30 4" xfId="16716"/>
    <cellStyle name="Normal 37 2 2 2 30 4 2" xfId="42966"/>
    <cellStyle name="Normal 37 2 2 2 30 5" xfId="5572"/>
    <cellStyle name="Normal 37 2 2 2 30 5 2" xfId="31903"/>
    <cellStyle name="Normal 37 2 2 2 30 6" xfId="29831"/>
    <cellStyle name="Normal 37 2 2 2 31" xfId="2398"/>
    <cellStyle name="Normal 37 2 2 2 31 2" xfId="20321"/>
    <cellStyle name="Normal 37 2 2 2 31 2 2" xfId="46570"/>
    <cellStyle name="Normal 37 2 2 2 31 3" xfId="9257"/>
    <cellStyle name="Normal 37 2 2 2 31 3 2" xfId="35507"/>
    <cellStyle name="Normal 37 2 2 2 31 4" xfId="29832"/>
    <cellStyle name="Normal 37 2 2 2 32" xfId="2399"/>
    <cellStyle name="Normal 37 2 2 2 32 2" xfId="23924"/>
    <cellStyle name="Normal 37 2 2 2 32 2 2" xfId="50173"/>
    <cellStyle name="Normal 37 2 2 2 32 3" xfId="12860"/>
    <cellStyle name="Normal 37 2 2 2 32 3 2" xfId="39110"/>
    <cellStyle name="Normal 37 2 2 2 32 4" xfId="29833"/>
    <cellStyle name="Normal 37 2 2 2 33" xfId="2400"/>
    <cellStyle name="Normal 37 2 2 2 33 2" xfId="16596"/>
    <cellStyle name="Normal 37 2 2 2 33 2 2" xfId="42846"/>
    <cellStyle name="Normal 37 2 2 2 33 3" xfId="29834"/>
    <cellStyle name="Normal 37 2 2 2 34" xfId="2401"/>
    <cellStyle name="Normal 37 2 2 2 34 2" xfId="29835"/>
    <cellStyle name="Normal 37 2 2 2 35" xfId="2402"/>
    <cellStyle name="Normal 37 2 2 2 35 2" xfId="29836"/>
    <cellStyle name="Normal 37 2 2 2 36" xfId="2403"/>
    <cellStyle name="Normal 37 2 2 2 36 2" xfId="29837"/>
    <cellStyle name="Normal 37 2 2 2 37" xfId="2404"/>
    <cellStyle name="Normal 37 2 2 2 37 2" xfId="29838"/>
    <cellStyle name="Normal 37 2 2 2 38" xfId="2405"/>
    <cellStyle name="Normal 37 2 2 2 38 2" xfId="29839"/>
    <cellStyle name="Normal 37 2 2 2 39" xfId="2406"/>
    <cellStyle name="Normal 37 2 2 2 39 2" xfId="29840"/>
    <cellStyle name="Normal 37 2 2 2 4" xfId="2407"/>
    <cellStyle name="Normal 37 2 2 2 4 2" xfId="9765"/>
    <cellStyle name="Normal 37 2 2 2 4 2 2" xfId="20829"/>
    <cellStyle name="Normal 37 2 2 2 4 2 2 2" xfId="47078"/>
    <cellStyle name="Normal 37 2 2 2 4 2 3" xfId="36015"/>
    <cellStyle name="Normal 37 2 2 2 4 3" xfId="13368"/>
    <cellStyle name="Normal 37 2 2 2 4 3 2" xfId="24432"/>
    <cellStyle name="Normal 37 2 2 2 4 3 2 2" xfId="50681"/>
    <cellStyle name="Normal 37 2 2 2 4 3 3" xfId="39618"/>
    <cellStyle name="Normal 37 2 2 2 4 4" xfId="17104"/>
    <cellStyle name="Normal 37 2 2 2 4 4 2" xfId="43354"/>
    <cellStyle name="Normal 37 2 2 2 4 5" xfId="5964"/>
    <cellStyle name="Normal 37 2 2 2 4 5 2" xfId="32291"/>
    <cellStyle name="Normal 37 2 2 2 4 6" xfId="29841"/>
    <cellStyle name="Normal 37 2 2 2 40" xfId="2408"/>
    <cellStyle name="Normal 37 2 2 2 40 2" xfId="29842"/>
    <cellStyle name="Normal 37 2 2 2 41" xfId="2373"/>
    <cellStyle name="Normal 37 2 2 2 41 2" xfId="29807"/>
    <cellStyle name="Normal 37 2 2 2 42" xfId="5451"/>
    <cellStyle name="Normal 37 2 2 2 42 2" xfId="31783"/>
    <cellStyle name="Normal 37 2 2 2 43" xfId="27663"/>
    <cellStyle name="Normal 37 2 2 2 5" xfId="2409"/>
    <cellStyle name="Normal 37 2 2 2 5 2" xfId="9880"/>
    <cellStyle name="Normal 37 2 2 2 5 2 2" xfId="20944"/>
    <cellStyle name="Normal 37 2 2 2 5 2 2 2" xfId="47193"/>
    <cellStyle name="Normal 37 2 2 2 5 2 3" xfId="36130"/>
    <cellStyle name="Normal 37 2 2 2 5 3" xfId="13483"/>
    <cellStyle name="Normal 37 2 2 2 5 3 2" xfId="24547"/>
    <cellStyle name="Normal 37 2 2 2 5 3 2 2" xfId="50796"/>
    <cellStyle name="Normal 37 2 2 2 5 3 3" xfId="39733"/>
    <cellStyle name="Normal 37 2 2 2 5 4" xfId="17219"/>
    <cellStyle name="Normal 37 2 2 2 5 4 2" xfId="43469"/>
    <cellStyle name="Normal 37 2 2 2 5 5" xfId="6080"/>
    <cellStyle name="Normal 37 2 2 2 5 5 2" xfId="32406"/>
    <cellStyle name="Normal 37 2 2 2 5 6" xfId="29843"/>
    <cellStyle name="Normal 37 2 2 2 6" xfId="2410"/>
    <cellStyle name="Normal 37 2 2 2 6 2" xfId="9995"/>
    <cellStyle name="Normal 37 2 2 2 6 2 2" xfId="21059"/>
    <cellStyle name="Normal 37 2 2 2 6 2 2 2" xfId="47308"/>
    <cellStyle name="Normal 37 2 2 2 6 2 3" xfId="36245"/>
    <cellStyle name="Normal 37 2 2 2 6 3" xfId="13598"/>
    <cellStyle name="Normal 37 2 2 2 6 3 2" xfId="24662"/>
    <cellStyle name="Normal 37 2 2 2 6 3 2 2" xfId="50911"/>
    <cellStyle name="Normal 37 2 2 2 6 3 3" xfId="39848"/>
    <cellStyle name="Normal 37 2 2 2 6 4" xfId="17334"/>
    <cellStyle name="Normal 37 2 2 2 6 4 2" xfId="43584"/>
    <cellStyle name="Normal 37 2 2 2 6 5" xfId="6196"/>
    <cellStyle name="Normal 37 2 2 2 6 5 2" xfId="32521"/>
    <cellStyle name="Normal 37 2 2 2 6 6" xfId="29844"/>
    <cellStyle name="Normal 37 2 2 2 7" xfId="2411"/>
    <cellStyle name="Normal 37 2 2 2 7 2" xfId="10109"/>
    <cellStyle name="Normal 37 2 2 2 7 2 2" xfId="21173"/>
    <cellStyle name="Normal 37 2 2 2 7 2 2 2" xfId="47422"/>
    <cellStyle name="Normal 37 2 2 2 7 2 3" xfId="36359"/>
    <cellStyle name="Normal 37 2 2 2 7 3" xfId="13712"/>
    <cellStyle name="Normal 37 2 2 2 7 3 2" xfId="24776"/>
    <cellStyle name="Normal 37 2 2 2 7 3 2 2" xfId="51025"/>
    <cellStyle name="Normal 37 2 2 2 7 3 3" xfId="39962"/>
    <cellStyle name="Normal 37 2 2 2 7 4" xfId="17448"/>
    <cellStyle name="Normal 37 2 2 2 7 4 2" xfId="43698"/>
    <cellStyle name="Normal 37 2 2 2 7 5" xfId="6311"/>
    <cellStyle name="Normal 37 2 2 2 7 5 2" xfId="32635"/>
    <cellStyle name="Normal 37 2 2 2 7 6" xfId="29845"/>
    <cellStyle name="Normal 37 2 2 2 8" xfId="2412"/>
    <cellStyle name="Normal 37 2 2 2 8 2" xfId="10223"/>
    <cellStyle name="Normal 37 2 2 2 8 2 2" xfId="21287"/>
    <cellStyle name="Normal 37 2 2 2 8 2 2 2" xfId="47536"/>
    <cellStyle name="Normal 37 2 2 2 8 2 3" xfId="36473"/>
    <cellStyle name="Normal 37 2 2 2 8 3" xfId="13826"/>
    <cellStyle name="Normal 37 2 2 2 8 3 2" xfId="24890"/>
    <cellStyle name="Normal 37 2 2 2 8 3 2 2" xfId="51139"/>
    <cellStyle name="Normal 37 2 2 2 8 3 3" xfId="40076"/>
    <cellStyle name="Normal 37 2 2 2 8 4" xfId="17562"/>
    <cellStyle name="Normal 37 2 2 2 8 4 2" xfId="43812"/>
    <cellStyle name="Normal 37 2 2 2 8 5" xfId="6426"/>
    <cellStyle name="Normal 37 2 2 2 8 5 2" xfId="32749"/>
    <cellStyle name="Normal 37 2 2 2 8 6" xfId="29846"/>
    <cellStyle name="Normal 37 2 2 2 9" xfId="2413"/>
    <cellStyle name="Normal 37 2 2 2 9 2" xfId="10337"/>
    <cellStyle name="Normal 37 2 2 2 9 2 2" xfId="21401"/>
    <cellStyle name="Normal 37 2 2 2 9 2 2 2" xfId="47650"/>
    <cellStyle name="Normal 37 2 2 2 9 2 3" xfId="36587"/>
    <cellStyle name="Normal 37 2 2 2 9 3" xfId="13940"/>
    <cellStyle name="Normal 37 2 2 2 9 3 2" xfId="25004"/>
    <cellStyle name="Normal 37 2 2 2 9 3 2 2" xfId="51253"/>
    <cellStyle name="Normal 37 2 2 2 9 3 3" xfId="40190"/>
    <cellStyle name="Normal 37 2 2 2 9 4" xfId="17676"/>
    <cellStyle name="Normal 37 2 2 2 9 4 2" xfId="43926"/>
    <cellStyle name="Normal 37 2 2 2 9 5" xfId="6541"/>
    <cellStyle name="Normal 37 2 2 2 9 5 2" xfId="32863"/>
    <cellStyle name="Normal 37 2 2 2 9 6" xfId="29847"/>
    <cellStyle name="Normal 37 2 2 20" xfId="2414"/>
    <cellStyle name="Normal 37 2 2 20 2" xfId="11512"/>
    <cellStyle name="Normal 37 2 2 20 2 2" xfId="22576"/>
    <cellStyle name="Normal 37 2 2 20 2 2 2" xfId="48825"/>
    <cellStyle name="Normal 37 2 2 20 2 3" xfId="37762"/>
    <cellStyle name="Normal 37 2 2 20 3" xfId="15115"/>
    <cellStyle name="Normal 37 2 2 20 3 2" xfId="26179"/>
    <cellStyle name="Normal 37 2 2 20 3 2 2" xfId="52428"/>
    <cellStyle name="Normal 37 2 2 20 3 3" xfId="41365"/>
    <cellStyle name="Normal 37 2 2 20 4" xfId="18851"/>
    <cellStyle name="Normal 37 2 2 20 4 2" xfId="45101"/>
    <cellStyle name="Normal 37 2 2 20 5" xfId="7726"/>
    <cellStyle name="Normal 37 2 2 20 5 2" xfId="34038"/>
    <cellStyle name="Normal 37 2 2 20 6" xfId="29848"/>
    <cellStyle name="Normal 37 2 2 21" xfId="2415"/>
    <cellStyle name="Normal 37 2 2 21 2" xfId="11626"/>
    <cellStyle name="Normal 37 2 2 21 2 2" xfId="22690"/>
    <cellStyle name="Normal 37 2 2 21 2 2 2" xfId="48939"/>
    <cellStyle name="Normal 37 2 2 21 2 3" xfId="37876"/>
    <cellStyle name="Normal 37 2 2 21 3" xfId="15229"/>
    <cellStyle name="Normal 37 2 2 21 3 2" xfId="26293"/>
    <cellStyle name="Normal 37 2 2 21 3 2 2" xfId="52542"/>
    <cellStyle name="Normal 37 2 2 21 3 3" xfId="41479"/>
    <cellStyle name="Normal 37 2 2 21 4" xfId="18965"/>
    <cellStyle name="Normal 37 2 2 21 4 2" xfId="45215"/>
    <cellStyle name="Normal 37 2 2 21 5" xfId="7841"/>
    <cellStyle name="Normal 37 2 2 21 5 2" xfId="34152"/>
    <cellStyle name="Normal 37 2 2 21 6" xfId="29849"/>
    <cellStyle name="Normal 37 2 2 22" xfId="2416"/>
    <cellStyle name="Normal 37 2 2 22 2" xfId="11740"/>
    <cellStyle name="Normal 37 2 2 22 2 2" xfId="22804"/>
    <cellStyle name="Normal 37 2 2 22 2 2 2" xfId="49053"/>
    <cellStyle name="Normal 37 2 2 22 2 3" xfId="37990"/>
    <cellStyle name="Normal 37 2 2 22 3" xfId="15343"/>
    <cellStyle name="Normal 37 2 2 22 3 2" xfId="26407"/>
    <cellStyle name="Normal 37 2 2 22 3 2 2" xfId="52656"/>
    <cellStyle name="Normal 37 2 2 22 3 3" xfId="41593"/>
    <cellStyle name="Normal 37 2 2 22 4" xfId="19079"/>
    <cellStyle name="Normal 37 2 2 22 4 2" xfId="45329"/>
    <cellStyle name="Normal 37 2 2 22 5" xfId="7956"/>
    <cellStyle name="Normal 37 2 2 22 5 2" xfId="34266"/>
    <cellStyle name="Normal 37 2 2 22 6" xfId="29850"/>
    <cellStyle name="Normal 37 2 2 23" xfId="2417"/>
    <cellStyle name="Normal 37 2 2 23 2" xfId="11854"/>
    <cellStyle name="Normal 37 2 2 23 2 2" xfId="22918"/>
    <cellStyle name="Normal 37 2 2 23 2 2 2" xfId="49167"/>
    <cellStyle name="Normal 37 2 2 23 2 3" xfId="38104"/>
    <cellStyle name="Normal 37 2 2 23 3" xfId="15457"/>
    <cellStyle name="Normal 37 2 2 23 3 2" xfId="26521"/>
    <cellStyle name="Normal 37 2 2 23 3 2 2" xfId="52770"/>
    <cellStyle name="Normal 37 2 2 23 3 3" xfId="41707"/>
    <cellStyle name="Normal 37 2 2 23 4" xfId="19193"/>
    <cellStyle name="Normal 37 2 2 23 4 2" xfId="45443"/>
    <cellStyle name="Normal 37 2 2 23 5" xfId="8071"/>
    <cellStyle name="Normal 37 2 2 23 5 2" xfId="34380"/>
    <cellStyle name="Normal 37 2 2 23 6" xfId="29851"/>
    <cellStyle name="Normal 37 2 2 24" xfId="2418"/>
    <cellStyle name="Normal 37 2 2 24 2" xfId="11968"/>
    <cellStyle name="Normal 37 2 2 24 2 2" xfId="23032"/>
    <cellStyle name="Normal 37 2 2 24 2 2 2" xfId="49281"/>
    <cellStyle name="Normal 37 2 2 24 2 3" xfId="38218"/>
    <cellStyle name="Normal 37 2 2 24 3" xfId="15571"/>
    <cellStyle name="Normal 37 2 2 24 3 2" xfId="26635"/>
    <cellStyle name="Normal 37 2 2 24 3 2 2" xfId="52884"/>
    <cellStyle name="Normal 37 2 2 24 3 3" xfId="41821"/>
    <cellStyle name="Normal 37 2 2 24 4" xfId="19307"/>
    <cellStyle name="Normal 37 2 2 24 4 2" xfId="45557"/>
    <cellStyle name="Normal 37 2 2 24 5" xfId="8186"/>
    <cellStyle name="Normal 37 2 2 24 5 2" xfId="34494"/>
    <cellStyle name="Normal 37 2 2 24 6" xfId="29852"/>
    <cellStyle name="Normal 37 2 2 25" xfId="2419"/>
    <cellStyle name="Normal 37 2 2 25 2" xfId="12082"/>
    <cellStyle name="Normal 37 2 2 25 2 2" xfId="23146"/>
    <cellStyle name="Normal 37 2 2 25 2 2 2" xfId="49395"/>
    <cellStyle name="Normal 37 2 2 25 2 3" xfId="38332"/>
    <cellStyle name="Normal 37 2 2 25 3" xfId="15685"/>
    <cellStyle name="Normal 37 2 2 25 3 2" xfId="26749"/>
    <cellStyle name="Normal 37 2 2 25 3 2 2" xfId="52998"/>
    <cellStyle name="Normal 37 2 2 25 3 3" xfId="41935"/>
    <cellStyle name="Normal 37 2 2 25 4" xfId="19421"/>
    <cellStyle name="Normal 37 2 2 25 4 2" xfId="45671"/>
    <cellStyle name="Normal 37 2 2 25 5" xfId="8301"/>
    <cellStyle name="Normal 37 2 2 25 5 2" xfId="34608"/>
    <cellStyle name="Normal 37 2 2 25 6" xfId="29853"/>
    <cellStyle name="Normal 37 2 2 26" xfId="2420"/>
    <cellStyle name="Normal 37 2 2 26 2" xfId="12199"/>
    <cellStyle name="Normal 37 2 2 26 2 2" xfId="23263"/>
    <cellStyle name="Normal 37 2 2 26 2 2 2" xfId="49512"/>
    <cellStyle name="Normal 37 2 2 26 2 3" xfId="38449"/>
    <cellStyle name="Normal 37 2 2 26 3" xfId="15802"/>
    <cellStyle name="Normal 37 2 2 26 3 2" xfId="26866"/>
    <cellStyle name="Normal 37 2 2 26 3 2 2" xfId="53115"/>
    <cellStyle name="Normal 37 2 2 26 3 3" xfId="42052"/>
    <cellStyle name="Normal 37 2 2 26 4" xfId="19538"/>
    <cellStyle name="Normal 37 2 2 26 4 2" xfId="45788"/>
    <cellStyle name="Normal 37 2 2 26 5" xfId="8419"/>
    <cellStyle name="Normal 37 2 2 26 5 2" xfId="34725"/>
    <cellStyle name="Normal 37 2 2 26 6" xfId="29854"/>
    <cellStyle name="Normal 37 2 2 27" xfId="2421"/>
    <cellStyle name="Normal 37 2 2 27 2" xfId="12318"/>
    <cellStyle name="Normal 37 2 2 27 2 2" xfId="23382"/>
    <cellStyle name="Normal 37 2 2 27 2 2 2" xfId="49631"/>
    <cellStyle name="Normal 37 2 2 27 2 3" xfId="38568"/>
    <cellStyle name="Normal 37 2 2 27 3" xfId="15921"/>
    <cellStyle name="Normal 37 2 2 27 3 2" xfId="26985"/>
    <cellStyle name="Normal 37 2 2 27 3 2 2" xfId="53234"/>
    <cellStyle name="Normal 37 2 2 27 3 3" xfId="42171"/>
    <cellStyle name="Normal 37 2 2 27 4" xfId="19657"/>
    <cellStyle name="Normal 37 2 2 27 4 2" xfId="45907"/>
    <cellStyle name="Normal 37 2 2 27 5" xfId="8539"/>
    <cellStyle name="Normal 37 2 2 27 5 2" xfId="34844"/>
    <cellStyle name="Normal 37 2 2 27 6" xfId="29855"/>
    <cellStyle name="Normal 37 2 2 28" xfId="2422"/>
    <cellStyle name="Normal 37 2 2 28 2" xfId="12449"/>
    <cellStyle name="Normal 37 2 2 28 2 2" xfId="23513"/>
    <cellStyle name="Normal 37 2 2 28 2 2 2" xfId="49762"/>
    <cellStyle name="Normal 37 2 2 28 2 3" xfId="38699"/>
    <cellStyle name="Normal 37 2 2 28 3" xfId="16052"/>
    <cellStyle name="Normal 37 2 2 28 3 2" xfId="27116"/>
    <cellStyle name="Normal 37 2 2 28 3 2 2" xfId="53365"/>
    <cellStyle name="Normal 37 2 2 28 3 3" xfId="42302"/>
    <cellStyle name="Normal 37 2 2 28 4" xfId="19788"/>
    <cellStyle name="Normal 37 2 2 28 4 2" xfId="46038"/>
    <cellStyle name="Normal 37 2 2 28 5" xfId="8671"/>
    <cellStyle name="Normal 37 2 2 28 5 2" xfId="34975"/>
    <cellStyle name="Normal 37 2 2 28 6" xfId="29856"/>
    <cellStyle name="Normal 37 2 2 29" xfId="2423"/>
    <cellStyle name="Normal 37 2 2 29 2" xfId="12564"/>
    <cellStyle name="Normal 37 2 2 29 2 2" xfId="23628"/>
    <cellStyle name="Normal 37 2 2 29 2 2 2" xfId="49877"/>
    <cellStyle name="Normal 37 2 2 29 2 3" xfId="38814"/>
    <cellStyle name="Normal 37 2 2 29 3" xfId="16167"/>
    <cellStyle name="Normal 37 2 2 29 3 2" xfId="27231"/>
    <cellStyle name="Normal 37 2 2 29 3 2 2" xfId="53480"/>
    <cellStyle name="Normal 37 2 2 29 3 3" xfId="42417"/>
    <cellStyle name="Normal 37 2 2 29 4" xfId="19903"/>
    <cellStyle name="Normal 37 2 2 29 4 2" xfId="46153"/>
    <cellStyle name="Normal 37 2 2 29 5" xfId="8787"/>
    <cellStyle name="Normal 37 2 2 29 5 2" xfId="35090"/>
    <cellStyle name="Normal 37 2 2 29 6" xfId="29857"/>
    <cellStyle name="Normal 37 2 2 3" xfId="185"/>
    <cellStyle name="Normal 37 2 2 3 2" xfId="2425"/>
    <cellStyle name="Normal 37 2 2 3 2 2" xfId="16425"/>
    <cellStyle name="Normal 37 2 2 3 2 2 2" xfId="27489"/>
    <cellStyle name="Normal 37 2 2 3 2 2 2 2" xfId="53738"/>
    <cellStyle name="Normal 37 2 2 3 2 2 3" xfId="42675"/>
    <cellStyle name="Normal 37 2 2 3 2 3" xfId="20161"/>
    <cellStyle name="Normal 37 2 2 3 2 3 2" xfId="46411"/>
    <cellStyle name="Normal 37 2 2 3 2 4" xfId="9089"/>
    <cellStyle name="Normal 37 2 2 3 2 4 2" xfId="35348"/>
    <cellStyle name="Normal 37 2 2 3 2 5" xfId="29859"/>
    <cellStyle name="Normal 37 2 2 3 3" xfId="2424"/>
    <cellStyle name="Normal 37 2 2 3 3 2" xfId="20492"/>
    <cellStyle name="Normal 37 2 2 3 3 2 2" xfId="46741"/>
    <cellStyle name="Normal 37 2 2 3 3 3" xfId="9428"/>
    <cellStyle name="Normal 37 2 2 3 3 3 2" xfId="35678"/>
    <cellStyle name="Normal 37 2 2 3 3 4" xfId="29858"/>
    <cellStyle name="Normal 37 2 2 3 4" xfId="13031"/>
    <cellStyle name="Normal 37 2 2 3 4 2" xfId="24095"/>
    <cellStyle name="Normal 37 2 2 3 4 2 2" xfId="50344"/>
    <cellStyle name="Normal 37 2 2 3 4 3" xfId="39281"/>
    <cellStyle name="Normal 37 2 2 3 5" xfId="16767"/>
    <cellStyle name="Normal 37 2 2 3 5 2" xfId="43017"/>
    <cellStyle name="Normal 37 2 2 3 6" xfId="5623"/>
    <cellStyle name="Normal 37 2 2 3 6 2" xfId="31954"/>
    <cellStyle name="Normal 37 2 2 3 7" xfId="27665"/>
    <cellStyle name="Normal 37 2 2 30" xfId="2426"/>
    <cellStyle name="Normal 37 2 2 30 2" xfId="12678"/>
    <cellStyle name="Normal 37 2 2 30 2 2" xfId="23742"/>
    <cellStyle name="Normal 37 2 2 30 2 2 2" xfId="49991"/>
    <cellStyle name="Normal 37 2 2 30 2 3" xfId="38928"/>
    <cellStyle name="Normal 37 2 2 30 3" xfId="16281"/>
    <cellStyle name="Normal 37 2 2 30 3 2" xfId="27345"/>
    <cellStyle name="Normal 37 2 2 30 3 2 2" xfId="53594"/>
    <cellStyle name="Normal 37 2 2 30 3 3" xfId="42531"/>
    <cellStyle name="Normal 37 2 2 30 4" xfId="20017"/>
    <cellStyle name="Normal 37 2 2 30 4 2" xfId="46267"/>
    <cellStyle name="Normal 37 2 2 30 5" xfId="8902"/>
    <cellStyle name="Normal 37 2 2 30 5 2" xfId="35204"/>
    <cellStyle name="Normal 37 2 2 30 6" xfId="29860"/>
    <cellStyle name="Normal 37 2 2 31" xfId="2427"/>
    <cellStyle name="Normal 37 2 2 31 2" xfId="9316"/>
    <cellStyle name="Normal 37 2 2 31 2 2" xfId="20380"/>
    <cellStyle name="Normal 37 2 2 31 2 2 2" xfId="46629"/>
    <cellStyle name="Normal 37 2 2 31 2 3" xfId="35566"/>
    <cellStyle name="Normal 37 2 2 31 3" xfId="12919"/>
    <cellStyle name="Normal 37 2 2 31 3 2" xfId="23983"/>
    <cellStyle name="Normal 37 2 2 31 3 2 2" xfId="50232"/>
    <cellStyle name="Normal 37 2 2 31 3 3" xfId="39169"/>
    <cellStyle name="Normal 37 2 2 31 4" xfId="16655"/>
    <cellStyle name="Normal 37 2 2 31 4 2" xfId="42905"/>
    <cellStyle name="Normal 37 2 2 31 5" xfId="5511"/>
    <cellStyle name="Normal 37 2 2 31 5 2" xfId="31842"/>
    <cellStyle name="Normal 37 2 2 31 6" xfId="29861"/>
    <cellStyle name="Normal 37 2 2 32" xfId="2428"/>
    <cellStyle name="Normal 37 2 2 32 2" xfId="20260"/>
    <cellStyle name="Normal 37 2 2 32 2 2" xfId="46509"/>
    <cellStyle name="Normal 37 2 2 32 3" xfId="9196"/>
    <cellStyle name="Normal 37 2 2 32 3 2" xfId="35446"/>
    <cellStyle name="Normal 37 2 2 32 4" xfId="29862"/>
    <cellStyle name="Normal 37 2 2 33" xfId="2429"/>
    <cellStyle name="Normal 37 2 2 33 2" xfId="23863"/>
    <cellStyle name="Normal 37 2 2 33 2 2" xfId="50112"/>
    <cellStyle name="Normal 37 2 2 33 3" xfId="12799"/>
    <cellStyle name="Normal 37 2 2 33 3 2" xfId="39049"/>
    <cellStyle name="Normal 37 2 2 33 4" xfId="29863"/>
    <cellStyle name="Normal 37 2 2 34" xfId="2430"/>
    <cellStyle name="Normal 37 2 2 34 2" xfId="16535"/>
    <cellStyle name="Normal 37 2 2 34 2 2" xfId="42785"/>
    <cellStyle name="Normal 37 2 2 34 3" xfId="29864"/>
    <cellStyle name="Normal 37 2 2 35" xfId="2431"/>
    <cellStyle name="Normal 37 2 2 35 2" xfId="29865"/>
    <cellStyle name="Normal 37 2 2 36" xfId="2432"/>
    <cellStyle name="Normal 37 2 2 36 2" xfId="29866"/>
    <cellStyle name="Normal 37 2 2 37" xfId="2433"/>
    <cellStyle name="Normal 37 2 2 37 2" xfId="29867"/>
    <cellStyle name="Normal 37 2 2 38" xfId="2434"/>
    <cellStyle name="Normal 37 2 2 38 2" xfId="29868"/>
    <cellStyle name="Normal 37 2 2 39" xfId="2435"/>
    <cellStyle name="Normal 37 2 2 39 2" xfId="29869"/>
    <cellStyle name="Normal 37 2 2 4" xfId="2436"/>
    <cellStyle name="Normal 37 2 2 4 2" xfId="9588"/>
    <cellStyle name="Normal 37 2 2 4 2 2" xfId="20652"/>
    <cellStyle name="Normal 37 2 2 4 2 2 2" xfId="46901"/>
    <cellStyle name="Normal 37 2 2 4 2 3" xfId="35838"/>
    <cellStyle name="Normal 37 2 2 4 3" xfId="13191"/>
    <cellStyle name="Normal 37 2 2 4 3 2" xfId="24255"/>
    <cellStyle name="Normal 37 2 2 4 3 2 2" xfId="50504"/>
    <cellStyle name="Normal 37 2 2 4 3 3" xfId="39441"/>
    <cellStyle name="Normal 37 2 2 4 4" xfId="16927"/>
    <cellStyle name="Normal 37 2 2 4 4 2" xfId="43177"/>
    <cellStyle name="Normal 37 2 2 4 5" xfId="5786"/>
    <cellStyle name="Normal 37 2 2 4 5 2" xfId="32114"/>
    <cellStyle name="Normal 37 2 2 4 6" xfId="29870"/>
    <cellStyle name="Normal 37 2 2 40" xfId="2437"/>
    <cellStyle name="Normal 37 2 2 40 2" xfId="29871"/>
    <cellStyle name="Normal 37 2 2 41" xfId="2438"/>
    <cellStyle name="Normal 37 2 2 41 2" xfId="29872"/>
    <cellStyle name="Normal 37 2 2 42" xfId="2362"/>
    <cellStyle name="Normal 37 2 2 42 2" xfId="29796"/>
    <cellStyle name="Normal 37 2 2 43" xfId="5390"/>
    <cellStyle name="Normal 37 2 2 43 2" xfId="31722"/>
    <cellStyle name="Normal 37 2 2 44" xfId="27662"/>
    <cellStyle name="Normal 37 2 2 5" xfId="2439"/>
    <cellStyle name="Normal 37 2 2 5 2" xfId="9704"/>
    <cellStyle name="Normal 37 2 2 5 2 2" xfId="20768"/>
    <cellStyle name="Normal 37 2 2 5 2 2 2" xfId="47017"/>
    <cellStyle name="Normal 37 2 2 5 2 3" xfId="35954"/>
    <cellStyle name="Normal 37 2 2 5 3" xfId="13307"/>
    <cellStyle name="Normal 37 2 2 5 3 2" xfId="24371"/>
    <cellStyle name="Normal 37 2 2 5 3 2 2" xfId="50620"/>
    <cellStyle name="Normal 37 2 2 5 3 3" xfId="39557"/>
    <cellStyle name="Normal 37 2 2 5 4" xfId="17043"/>
    <cellStyle name="Normal 37 2 2 5 4 2" xfId="43293"/>
    <cellStyle name="Normal 37 2 2 5 5" xfId="5903"/>
    <cellStyle name="Normal 37 2 2 5 5 2" xfId="32230"/>
    <cellStyle name="Normal 37 2 2 5 6" xfId="29873"/>
    <cellStyle name="Normal 37 2 2 6" xfId="2440"/>
    <cellStyle name="Normal 37 2 2 6 2" xfId="9819"/>
    <cellStyle name="Normal 37 2 2 6 2 2" xfId="20883"/>
    <cellStyle name="Normal 37 2 2 6 2 2 2" xfId="47132"/>
    <cellStyle name="Normal 37 2 2 6 2 3" xfId="36069"/>
    <cellStyle name="Normal 37 2 2 6 3" xfId="13422"/>
    <cellStyle name="Normal 37 2 2 6 3 2" xfId="24486"/>
    <cellStyle name="Normal 37 2 2 6 3 2 2" xfId="50735"/>
    <cellStyle name="Normal 37 2 2 6 3 3" xfId="39672"/>
    <cellStyle name="Normal 37 2 2 6 4" xfId="17158"/>
    <cellStyle name="Normal 37 2 2 6 4 2" xfId="43408"/>
    <cellStyle name="Normal 37 2 2 6 5" xfId="6019"/>
    <cellStyle name="Normal 37 2 2 6 5 2" xfId="32345"/>
    <cellStyle name="Normal 37 2 2 6 6" xfId="29874"/>
    <cellStyle name="Normal 37 2 2 7" xfId="2441"/>
    <cellStyle name="Normal 37 2 2 7 2" xfId="9934"/>
    <cellStyle name="Normal 37 2 2 7 2 2" xfId="20998"/>
    <cellStyle name="Normal 37 2 2 7 2 2 2" xfId="47247"/>
    <cellStyle name="Normal 37 2 2 7 2 3" xfId="36184"/>
    <cellStyle name="Normal 37 2 2 7 3" xfId="13537"/>
    <cellStyle name="Normal 37 2 2 7 3 2" xfId="24601"/>
    <cellStyle name="Normal 37 2 2 7 3 2 2" xfId="50850"/>
    <cellStyle name="Normal 37 2 2 7 3 3" xfId="39787"/>
    <cellStyle name="Normal 37 2 2 7 4" xfId="17273"/>
    <cellStyle name="Normal 37 2 2 7 4 2" xfId="43523"/>
    <cellStyle name="Normal 37 2 2 7 5" xfId="6135"/>
    <cellStyle name="Normal 37 2 2 7 5 2" xfId="32460"/>
    <cellStyle name="Normal 37 2 2 7 6" xfId="29875"/>
    <cellStyle name="Normal 37 2 2 8" xfId="2442"/>
    <cellStyle name="Normal 37 2 2 8 2" xfId="10048"/>
    <cellStyle name="Normal 37 2 2 8 2 2" xfId="21112"/>
    <cellStyle name="Normal 37 2 2 8 2 2 2" xfId="47361"/>
    <cellStyle name="Normal 37 2 2 8 2 3" xfId="36298"/>
    <cellStyle name="Normal 37 2 2 8 3" xfId="13651"/>
    <cellStyle name="Normal 37 2 2 8 3 2" xfId="24715"/>
    <cellStyle name="Normal 37 2 2 8 3 2 2" xfId="50964"/>
    <cellStyle name="Normal 37 2 2 8 3 3" xfId="39901"/>
    <cellStyle name="Normal 37 2 2 8 4" xfId="17387"/>
    <cellStyle name="Normal 37 2 2 8 4 2" xfId="43637"/>
    <cellStyle name="Normal 37 2 2 8 5" xfId="6250"/>
    <cellStyle name="Normal 37 2 2 8 5 2" xfId="32574"/>
    <cellStyle name="Normal 37 2 2 8 6" xfId="29876"/>
    <cellStyle name="Normal 37 2 2 9" xfId="2443"/>
    <cellStyle name="Normal 37 2 2 9 2" xfId="10162"/>
    <cellStyle name="Normal 37 2 2 9 2 2" xfId="21226"/>
    <cellStyle name="Normal 37 2 2 9 2 2 2" xfId="47475"/>
    <cellStyle name="Normal 37 2 2 9 2 3" xfId="36412"/>
    <cellStyle name="Normal 37 2 2 9 3" xfId="13765"/>
    <cellStyle name="Normal 37 2 2 9 3 2" xfId="24829"/>
    <cellStyle name="Normal 37 2 2 9 3 2 2" xfId="51078"/>
    <cellStyle name="Normal 37 2 2 9 3 3" xfId="40015"/>
    <cellStyle name="Normal 37 2 2 9 4" xfId="17501"/>
    <cellStyle name="Normal 37 2 2 9 4 2" xfId="43751"/>
    <cellStyle name="Normal 37 2 2 9 5" xfId="6365"/>
    <cellStyle name="Normal 37 2 2 9 5 2" xfId="32688"/>
    <cellStyle name="Normal 37 2 2 9 6" xfId="29877"/>
    <cellStyle name="Normal 37 2 20" xfId="2444"/>
    <cellStyle name="Normal 37 2 20 2" xfId="10905"/>
    <cellStyle name="Normal 37 2 20 2 2" xfId="21969"/>
    <cellStyle name="Normal 37 2 20 2 2 2" xfId="48218"/>
    <cellStyle name="Normal 37 2 20 2 3" xfId="37155"/>
    <cellStyle name="Normal 37 2 20 3" xfId="14508"/>
    <cellStyle name="Normal 37 2 20 3 2" xfId="25572"/>
    <cellStyle name="Normal 37 2 20 3 2 2" xfId="51821"/>
    <cellStyle name="Normal 37 2 20 3 3" xfId="40758"/>
    <cellStyle name="Normal 37 2 20 4" xfId="18244"/>
    <cellStyle name="Normal 37 2 20 4 2" xfId="44494"/>
    <cellStyle name="Normal 37 2 20 5" xfId="7113"/>
    <cellStyle name="Normal 37 2 20 5 2" xfId="33431"/>
    <cellStyle name="Normal 37 2 20 6" xfId="29878"/>
    <cellStyle name="Normal 37 2 21" xfId="2445"/>
    <cellStyle name="Normal 37 2 21 2" xfId="11022"/>
    <cellStyle name="Normal 37 2 21 2 2" xfId="22086"/>
    <cellStyle name="Normal 37 2 21 2 2 2" xfId="48335"/>
    <cellStyle name="Normal 37 2 21 2 3" xfId="37272"/>
    <cellStyle name="Normal 37 2 21 3" xfId="14625"/>
    <cellStyle name="Normal 37 2 21 3 2" xfId="25689"/>
    <cellStyle name="Normal 37 2 21 3 2 2" xfId="51938"/>
    <cellStyle name="Normal 37 2 21 3 3" xfId="40875"/>
    <cellStyle name="Normal 37 2 21 4" xfId="18361"/>
    <cellStyle name="Normal 37 2 21 4 2" xfId="44611"/>
    <cellStyle name="Normal 37 2 21 5" xfId="7231"/>
    <cellStyle name="Normal 37 2 21 5 2" xfId="33548"/>
    <cellStyle name="Normal 37 2 21 6" xfId="29879"/>
    <cellStyle name="Normal 37 2 22" xfId="2446"/>
    <cellStyle name="Normal 37 2 22 2" xfId="11139"/>
    <cellStyle name="Normal 37 2 22 2 2" xfId="22203"/>
    <cellStyle name="Normal 37 2 22 2 2 2" xfId="48452"/>
    <cellStyle name="Normal 37 2 22 2 3" xfId="37389"/>
    <cellStyle name="Normal 37 2 22 3" xfId="14742"/>
    <cellStyle name="Normal 37 2 22 3 2" xfId="25806"/>
    <cellStyle name="Normal 37 2 22 3 2 2" xfId="52055"/>
    <cellStyle name="Normal 37 2 22 3 3" xfId="40992"/>
    <cellStyle name="Normal 37 2 22 4" xfId="18478"/>
    <cellStyle name="Normal 37 2 22 4 2" xfId="44728"/>
    <cellStyle name="Normal 37 2 22 5" xfId="7349"/>
    <cellStyle name="Normal 37 2 22 5 2" xfId="33665"/>
    <cellStyle name="Normal 37 2 22 6" xfId="29880"/>
    <cellStyle name="Normal 37 2 23" xfId="2447"/>
    <cellStyle name="Normal 37 2 23 2" xfId="11257"/>
    <cellStyle name="Normal 37 2 23 2 2" xfId="22321"/>
    <cellStyle name="Normal 37 2 23 2 2 2" xfId="48570"/>
    <cellStyle name="Normal 37 2 23 2 3" xfId="37507"/>
    <cellStyle name="Normal 37 2 23 3" xfId="14860"/>
    <cellStyle name="Normal 37 2 23 3 2" xfId="25924"/>
    <cellStyle name="Normal 37 2 23 3 2 2" xfId="52173"/>
    <cellStyle name="Normal 37 2 23 3 3" xfId="41110"/>
    <cellStyle name="Normal 37 2 23 4" xfId="18596"/>
    <cellStyle name="Normal 37 2 23 4 2" xfId="44846"/>
    <cellStyle name="Normal 37 2 23 5" xfId="7468"/>
    <cellStyle name="Normal 37 2 23 5 2" xfId="33783"/>
    <cellStyle name="Normal 37 2 23 6" xfId="29881"/>
    <cellStyle name="Normal 37 2 24" xfId="2448"/>
    <cellStyle name="Normal 37 2 24 2" xfId="11374"/>
    <cellStyle name="Normal 37 2 24 2 2" xfId="22438"/>
    <cellStyle name="Normal 37 2 24 2 2 2" xfId="48687"/>
    <cellStyle name="Normal 37 2 24 2 3" xfId="37624"/>
    <cellStyle name="Normal 37 2 24 3" xfId="14977"/>
    <cellStyle name="Normal 37 2 24 3 2" xfId="26041"/>
    <cellStyle name="Normal 37 2 24 3 2 2" xfId="52290"/>
    <cellStyle name="Normal 37 2 24 3 3" xfId="41227"/>
    <cellStyle name="Normal 37 2 24 4" xfId="18713"/>
    <cellStyle name="Normal 37 2 24 4 2" xfId="44963"/>
    <cellStyle name="Normal 37 2 24 5" xfId="7586"/>
    <cellStyle name="Normal 37 2 24 5 2" xfId="33900"/>
    <cellStyle name="Normal 37 2 24 6" xfId="29882"/>
    <cellStyle name="Normal 37 2 25" xfId="2449"/>
    <cellStyle name="Normal 37 2 25 2" xfId="11494"/>
    <cellStyle name="Normal 37 2 25 2 2" xfId="22558"/>
    <cellStyle name="Normal 37 2 25 2 2 2" xfId="48807"/>
    <cellStyle name="Normal 37 2 25 2 3" xfId="37744"/>
    <cellStyle name="Normal 37 2 25 3" xfId="15097"/>
    <cellStyle name="Normal 37 2 25 3 2" xfId="26161"/>
    <cellStyle name="Normal 37 2 25 3 2 2" xfId="52410"/>
    <cellStyle name="Normal 37 2 25 3 3" xfId="41347"/>
    <cellStyle name="Normal 37 2 25 4" xfId="18833"/>
    <cellStyle name="Normal 37 2 25 4 2" xfId="45083"/>
    <cellStyle name="Normal 37 2 25 5" xfId="7707"/>
    <cellStyle name="Normal 37 2 25 5 2" xfId="34020"/>
    <cellStyle name="Normal 37 2 25 6" xfId="29883"/>
    <cellStyle name="Normal 37 2 26" xfId="2450"/>
    <cellStyle name="Normal 37 2 26 2" xfId="11608"/>
    <cellStyle name="Normal 37 2 26 2 2" xfId="22672"/>
    <cellStyle name="Normal 37 2 26 2 2 2" xfId="48921"/>
    <cellStyle name="Normal 37 2 26 2 3" xfId="37858"/>
    <cellStyle name="Normal 37 2 26 3" xfId="15211"/>
    <cellStyle name="Normal 37 2 26 3 2" xfId="26275"/>
    <cellStyle name="Normal 37 2 26 3 2 2" xfId="52524"/>
    <cellStyle name="Normal 37 2 26 3 3" xfId="41461"/>
    <cellStyle name="Normal 37 2 26 4" xfId="18947"/>
    <cellStyle name="Normal 37 2 26 4 2" xfId="45197"/>
    <cellStyle name="Normal 37 2 26 5" xfId="7822"/>
    <cellStyle name="Normal 37 2 26 5 2" xfId="34134"/>
    <cellStyle name="Normal 37 2 26 6" xfId="29884"/>
    <cellStyle name="Normal 37 2 27" xfId="2451"/>
    <cellStyle name="Normal 37 2 27 2" xfId="11722"/>
    <cellStyle name="Normal 37 2 27 2 2" xfId="22786"/>
    <cellStyle name="Normal 37 2 27 2 2 2" xfId="49035"/>
    <cellStyle name="Normal 37 2 27 2 3" xfId="37972"/>
    <cellStyle name="Normal 37 2 27 3" xfId="15325"/>
    <cellStyle name="Normal 37 2 27 3 2" xfId="26389"/>
    <cellStyle name="Normal 37 2 27 3 2 2" xfId="52638"/>
    <cellStyle name="Normal 37 2 27 3 3" xfId="41575"/>
    <cellStyle name="Normal 37 2 27 4" xfId="19061"/>
    <cellStyle name="Normal 37 2 27 4 2" xfId="45311"/>
    <cellStyle name="Normal 37 2 27 5" xfId="7937"/>
    <cellStyle name="Normal 37 2 27 5 2" xfId="34248"/>
    <cellStyle name="Normal 37 2 27 6" xfId="29885"/>
    <cellStyle name="Normal 37 2 28" xfId="2452"/>
    <cellStyle name="Normal 37 2 28 2" xfId="11836"/>
    <cellStyle name="Normal 37 2 28 2 2" xfId="22900"/>
    <cellStyle name="Normal 37 2 28 2 2 2" xfId="49149"/>
    <cellStyle name="Normal 37 2 28 2 3" xfId="38086"/>
    <cellStyle name="Normal 37 2 28 3" xfId="15439"/>
    <cellStyle name="Normal 37 2 28 3 2" xfId="26503"/>
    <cellStyle name="Normal 37 2 28 3 2 2" xfId="52752"/>
    <cellStyle name="Normal 37 2 28 3 3" xfId="41689"/>
    <cellStyle name="Normal 37 2 28 4" xfId="19175"/>
    <cellStyle name="Normal 37 2 28 4 2" xfId="45425"/>
    <cellStyle name="Normal 37 2 28 5" xfId="8052"/>
    <cellStyle name="Normal 37 2 28 5 2" xfId="34362"/>
    <cellStyle name="Normal 37 2 28 6" xfId="29886"/>
    <cellStyle name="Normal 37 2 29" xfId="2453"/>
    <cellStyle name="Normal 37 2 29 2" xfId="11950"/>
    <cellStyle name="Normal 37 2 29 2 2" xfId="23014"/>
    <cellStyle name="Normal 37 2 29 2 2 2" xfId="49263"/>
    <cellStyle name="Normal 37 2 29 2 3" xfId="38200"/>
    <cellStyle name="Normal 37 2 29 3" xfId="15553"/>
    <cellStyle name="Normal 37 2 29 3 2" xfId="26617"/>
    <cellStyle name="Normal 37 2 29 3 2 2" xfId="52866"/>
    <cellStyle name="Normal 37 2 29 3 3" xfId="41803"/>
    <cellStyle name="Normal 37 2 29 4" xfId="19289"/>
    <cellStyle name="Normal 37 2 29 4 2" xfId="45539"/>
    <cellStyle name="Normal 37 2 29 5" xfId="8167"/>
    <cellStyle name="Normal 37 2 29 5 2" xfId="34476"/>
    <cellStyle name="Normal 37 2 29 6" xfId="29887"/>
    <cellStyle name="Normal 37 2 3" xfId="186"/>
    <cellStyle name="Normal 37 2 3 10" xfId="2455"/>
    <cellStyle name="Normal 37 2 3 10 2" xfId="10283"/>
    <cellStyle name="Normal 37 2 3 10 2 2" xfId="21347"/>
    <cellStyle name="Normal 37 2 3 10 2 2 2" xfId="47596"/>
    <cellStyle name="Normal 37 2 3 10 2 3" xfId="36533"/>
    <cellStyle name="Normal 37 2 3 10 3" xfId="13886"/>
    <cellStyle name="Normal 37 2 3 10 3 2" xfId="24950"/>
    <cellStyle name="Normal 37 2 3 10 3 2 2" xfId="51199"/>
    <cellStyle name="Normal 37 2 3 10 3 3" xfId="40136"/>
    <cellStyle name="Normal 37 2 3 10 4" xfId="17622"/>
    <cellStyle name="Normal 37 2 3 10 4 2" xfId="43872"/>
    <cellStyle name="Normal 37 2 3 10 5" xfId="6487"/>
    <cellStyle name="Normal 37 2 3 10 5 2" xfId="32809"/>
    <cellStyle name="Normal 37 2 3 10 6" xfId="29889"/>
    <cellStyle name="Normal 37 2 3 11" xfId="2456"/>
    <cellStyle name="Normal 37 2 3 11 2" xfId="10410"/>
    <cellStyle name="Normal 37 2 3 11 2 2" xfId="21474"/>
    <cellStyle name="Normal 37 2 3 11 2 2 2" xfId="47723"/>
    <cellStyle name="Normal 37 2 3 11 2 3" xfId="36660"/>
    <cellStyle name="Normal 37 2 3 11 3" xfId="14013"/>
    <cellStyle name="Normal 37 2 3 11 3 2" xfId="25077"/>
    <cellStyle name="Normal 37 2 3 11 3 2 2" xfId="51326"/>
    <cellStyle name="Normal 37 2 3 11 3 3" xfId="40263"/>
    <cellStyle name="Normal 37 2 3 11 4" xfId="17749"/>
    <cellStyle name="Normal 37 2 3 11 4 2" xfId="43999"/>
    <cellStyle name="Normal 37 2 3 11 5" xfId="6615"/>
    <cellStyle name="Normal 37 2 3 11 5 2" xfId="32936"/>
    <cellStyle name="Normal 37 2 3 11 6" xfId="29890"/>
    <cellStyle name="Normal 37 2 3 12" xfId="2457"/>
    <cellStyle name="Normal 37 2 3 12 2" xfId="10525"/>
    <cellStyle name="Normal 37 2 3 12 2 2" xfId="21589"/>
    <cellStyle name="Normal 37 2 3 12 2 2 2" xfId="47838"/>
    <cellStyle name="Normal 37 2 3 12 2 3" xfId="36775"/>
    <cellStyle name="Normal 37 2 3 12 3" xfId="14128"/>
    <cellStyle name="Normal 37 2 3 12 3 2" xfId="25192"/>
    <cellStyle name="Normal 37 2 3 12 3 2 2" xfId="51441"/>
    <cellStyle name="Normal 37 2 3 12 3 3" xfId="40378"/>
    <cellStyle name="Normal 37 2 3 12 4" xfId="17864"/>
    <cellStyle name="Normal 37 2 3 12 4 2" xfId="44114"/>
    <cellStyle name="Normal 37 2 3 12 5" xfId="6731"/>
    <cellStyle name="Normal 37 2 3 12 5 2" xfId="33051"/>
    <cellStyle name="Normal 37 2 3 12 6" xfId="29891"/>
    <cellStyle name="Normal 37 2 3 13" xfId="2458"/>
    <cellStyle name="Normal 37 2 3 13 2" xfId="10698"/>
    <cellStyle name="Normal 37 2 3 13 2 2" xfId="21762"/>
    <cellStyle name="Normal 37 2 3 13 2 2 2" xfId="48011"/>
    <cellStyle name="Normal 37 2 3 13 2 3" xfId="36948"/>
    <cellStyle name="Normal 37 2 3 13 3" xfId="14301"/>
    <cellStyle name="Normal 37 2 3 13 3 2" xfId="25365"/>
    <cellStyle name="Normal 37 2 3 13 3 2 2" xfId="51614"/>
    <cellStyle name="Normal 37 2 3 13 3 3" xfId="40551"/>
    <cellStyle name="Normal 37 2 3 13 4" xfId="18037"/>
    <cellStyle name="Normal 37 2 3 13 4 2" xfId="44287"/>
    <cellStyle name="Normal 37 2 3 13 5" xfId="6905"/>
    <cellStyle name="Normal 37 2 3 13 5 2" xfId="33224"/>
    <cellStyle name="Normal 37 2 3 13 6" xfId="29892"/>
    <cellStyle name="Normal 37 2 3 14" xfId="2459"/>
    <cellStyle name="Normal 37 2 3 14 2" xfId="10815"/>
    <cellStyle name="Normal 37 2 3 14 2 2" xfId="21879"/>
    <cellStyle name="Normal 37 2 3 14 2 2 2" xfId="48128"/>
    <cellStyle name="Normal 37 2 3 14 2 3" xfId="37065"/>
    <cellStyle name="Normal 37 2 3 14 3" xfId="14418"/>
    <cellStyle name="Normal 37 2 3 14 3 2" xfId="25482"/>
    <cellStyle name="Normal 37 2 3 14 3 2 2" xfId="51731"/>
    <cellStyle name="Normal 37 2 3 14 3 3" xfId="40668"/>
    <cellStyle name="Normal 37 2 3 14 4" xfId="18154"/>
    <cellStyle name="Normal 37 2 3 14 4 2" xfId="44404"/>
    <cellStyle name="Normal 37 2 3 14 5" xfId="7023"/>
    <cellStyle name="Normal 37 2 3 14 5 2" xfId="33341"/>
    <cellStyle name="Normal 37 2 3 14 6" xfId="29893"/>
    <cellStyle name="Normal 37 2 3 15" xfId="2460"/>
    <cellStyle name="Normal 37 2 3 15 2" xfId="10931"/>
    <cellStyle name="Normal 37 2 3 15 2 2" xfId="21995"/>
    <cellStyle name="Normal 37 2 3 15 2 2 2" xfId="48244"/>
    <cellStyle name="Normal 37 2 3 15 2 3" xfId="37181"/>
    <cellStyle name="Normal 37 2 3 15 3" xfId="14534"/>
    <cellStyle name="Normal 37 2 3 15 3 2" xfId="25598"/>
    <cellStyle name="Normal 37 2 3 15 3 2 2" xfId="51847"/>
    <cellStyle name="Normal 37 2 3 15 3 3" xfId="40784"/>
    <cellStyle name="Normal 37 2 3 15 4" xfId="18270"/>
    <cellStyle name="Normal 37 2 3 15 4 2" xfId="44520"/>
    <cellStyle name="Normal 37 2 3 15 5" xfId="7140"/>
    <cellStyle name="Normal 37 2 3 15 5 2" xfId="33457"/>
    <cellStyle name="Normal 37 2 3 15 6" xfId="29894"/>
    <cellStyle name="Normal 37 2 3 16" xfId="2461"/>
    <cellStyle name="Normal 37 2 3 16 2" xfId="11049"/>
    <cellStyle name="Normal 37 2 3 16 2 2" xfId="22113"/>
    <cellStyle name="Normal 37 2 3 16 2 2 2" xfId="48362"/>
    <cellStyle name="Normal 37 2 3 16 2 3" xfId="37299"/>
    <cellStyle name="Normal 37 2 3 16 3" xfId="14652"/>
    <cellStyle name="Normal 37 2 3 16 3 2" xfId="25716"/>
    <cellStyle name="Normal 37 2 3 16 3 2 2" xfId="51965"/>
    <cellStyle name="Normal 37 2 3 16 3 3" xfId="40902"/>
    <cellStyle name="Normal 37 2 3 16 4" xfId="18388"/>
    <cellStyle name="Normal 37 2 3 16 4 2" xfId="44638"/>
    <cellStyle name="Normal 37 2 3 16 5" xfId="7259"/>
    <cellStyle name="Normal 37 2 3 16 5 2" xfId="33575"/>
    <cellStyle name="Normal 37 2 3 16 6" xfId="29895"/>
    <cellStyle name="Normal 37 2 3 17" xfId="2462"/>
    <cellStyle name="Normal 37 2 3 17 2" xfId="11167"/>
    <cellStyle name="Normal 37 2 3 17 2 2" xfId="22231"/>
    <cellStyle name="Normal 37 2 3 17 2 2 2" xfId="48480"/>
    <cellStyle name="Normal 37 2 3 17 2 3" xfId="37417"/>
    <cellStyle name="Normal 37 2 3 17 3" xfId="14770"/>
    <cellStyle name="Normal 37 2 3 17 3 2" xfId="25834"/>
    <cellStyle name="Normal 37 2 3 17 3 2 2" xfId="52083"/>
    <cellStyle name="Normal 37 2 3 17 3 3" xfId="41020"/>
    <cellStyle name="Normal 37 2 3 17 4" xfId="18506"/>
    <cellStyle name="Normal 37 2 3 17 4 2" xfId="44756"/>
    <cellStyle name="Normal 37 2 3 17 5" xfId="7378"/>
    <cellStyle name="Normal 37 2 3 17 5 2" xfId="33693"/>
    <cellStyle name="Normal 37 2 3 17 6" xfId="29896"/>
    <cellStyle name="Normal 37 2 3 18" xfId="2463"/>
    <cellStyle name="Normal 37 2 3 18 2" xfId="11283"/>
    <cellStyle name="Normal 37 2 3 18 2 2" xfId="22347"/>
    <cellStyle name="Normal 37 2 3 18 2 2 2" xfId="48596"/>
    <cellStyle name="Normal 37 2 3 18 2 3" xfId="37533"/>
    <cellStyle name="Normal 37 2 3 18 3" xfId="14886"/>
    <cellStyle name="Normal 37 2 3 18 3 2" xfId="25950"/>
    <cellStyle name="Normal 37 2 3 18 3 2 2" xfId="52199"/>
    <cellStyle name="Normal 37 2 3 18 3 3" xfId="41136"/>
    <cellStyle name="Normal 37 2 3 18 4" xfId="18622"/>
    <cellStyle name="Normal 37 2 3 18 4 2" xfId="44872"/>
    <cellStyle name="Normal 37 2 3 18 5" xfId="7495"/>
    <cellStyle name="Normal 37 2 3 18 5 2" xfId="33809"/>
    <cellStyle name="Normal 37 2 3 18 6" xfId="29897"/>
    <cellStyle name="Normal 37 2 3 19" xfId="2464"/>
    <cellStyle name="Normal 37 2 3 19 2" xfId="11400"/>
    <cellStyle name="Normal 37 2 3 19 2 2" xfId="22464"/>
    <cellStyle name="Normal 37 2 3 19 2 2 2" xfId="48713"/>
    <cellStyle name="Normal 37 2 3 19 2 3" xfId="37650"/>
    <cellStyle name="Normal 37 2 3 19 3" xfId="15003"/>
    <cellStyle name="Normal 37 2 3 19 3 2" xfId="26067"/>
    <cellStyle name="Normal 37 2 3 19 3 2 2" xfId="52316"/>
    <cellStyle name="Normal 37 2 3 19 3 3" xfId="41253"/>
    <cellStyle name="Normal 37 2 3 19 4" xfId="18739"/>
    <cellStyle name="Normal 37 2 3 19 4 2" xfId="44989"/>
    <cellStyle name="Normal 37 2 3 19 5" xfId="7613"/>
    <cellStyle name="Normal 37 2 3 19 5 2" xfId="33926"/>
    <cellStyle name="Normal 37 2 3 19 6" xfId="29898"/>
    <cellStyle name="Normal 37 2 3 2" xfId="187"/>
    <cellStyle name="Normal 37 2 3 2 10" xfId="2466"/>
    <cellStyle name="Normal 37 2 3 2 10 2" xfId="10465"/>
    <cellStyle name="Normal 37 2 3 2 10 2 2" xfId="21529"/>
    <cellStyle name="Normal 37 2 3 2 10 2 2 2" xfId="47778"/>
    <cellStyle name="Normal 37 2 3 2 10 2 3" xfId="36715"/>
    <cellStyle name="Normal 37 2 3 2 10 3" xfId="14068"/>
    <cellStyle name="Normal 37 2 3 2 10 3 2" xfId="25132"/>
    <cellStyle name="Normal 37 2 3 2 10 3 2 2" xfId="51381"/>
    <cellStyle name="Normal 37 2 3 2 10 3 3" xfId="40318"/>
    <cellStyle name="Normal 37 2 3 2 10 4" xfId="17804"/>
    <cellStyle name="Normal 37 2 3 2 10 4 2" xfId="44054"/>
    <cellStyle name="Normal 37 2 3 2 10 5" xfId="6670"/>
    <cellStyle name="Normal 37 2 3 2 10 5 2" xfId="32991"/>
    <cellStyle name="Normal 37 2 3 2 10 6" xfId="29900"/>
    <cellStyle name="Normal 37 2 3 2 11" xfId="2467"/>
    <cellStyle name="Normal 37 2 3 2 11 2" xfId="10580"/>
    <cellStyle name="Normal 37 2 3 2 11 2 2" xfId="21644"/>
    <cellStyle name="Normal 37 2 3 2 11 2 2 2" xfId="47893"/>
    <cellStyle name="Normal 37 2 3 2 11 2 3" xfId="36830"/>
    <cellStyle name="Normal 37 2 3 2 11 3" xfId="14183"/>
    <cellStyle name="Normal 37 2 3 2 11 3 2" xfId="25247"/>
    <cellStyle name="Normal 37 2 3 2 11 3 2 2" xfId="51496"/>
    <cellStyle name="Normal 37 2 3 2 11 3 3" xfId="40433"/>
    <cellStyle name="Normal 37 2 3 2 11 4" xfId="17919"/>
    <cellStyle name="Normal 37 2 3 2 11 4 2" xfId="44169"/>
    <cellStyle name="Normal 37 2 3 2 11 5" xfId="6786"/>
    <cellStyle name="Normal 37 2 3 2 11 5 2" xfId="33106"/>
    <cellStyle name="Normal 37 2 3 2 11 6" xfId="29901"/>
    <cellStyle name="Normal 37 2 3 2 12" xfId="2468"/>
    <cellStyle name="Normal 37 2 3 2 12 2" xfId="10753"/>
    <cellStyle name="Normal 37 2 3 2 12 2 2" xfId="21817"/>
    <cellStyle name="Normal 37 2 3 2 12 2 2 2" xfId="48066"/>
    <cellStyle name="Normal 37 2 3 2 12 2 3" xfId="37003"/>
    <cellStyle name="Normal 37 2 3 2 12 3" xfId="14356"/>
    <cellStyle name="Normal 37 2 3 2 12 3 2" xfId="25420"/>
    <cellStyle name="Normal 37 2 3 2 12 3 2 2" xfId="51669"/>
    <cellStyle name="Normal 37 2 3 2 12 3 3" xfId="40606"/>
    <cellStyle name="Normal 37 2 3 2 12 4" xfId="18092"/>
    <cellStyle name="Normal 37 2 3 2 12 4 2" xfId="44342"/>
    <cellStyle name="Normal 37 2 3 2 12 5" xfId="6960"/>
    <cellStyle name="Normal 37 2 3 2 12 5 2" xfId="33279"/>
    <cellStyle name="Normal 37 2 3 2 12 6" xfId="29902"/>
    <cellStyle name="Normal 37 2 3 2 13" xfId="2469"/>
    <cellStyle name="Normal 37 2 3 2 13 2" xfId="10870"/>
    <cellStyle name="Normal 37 2 3 2 13 2 2" xfId="21934"/>
    <cellStyle name="Normal 37 2 3 2 13 2 2 2" xfId="48183"/>
    <cellStyle name="Normal 37 2 3 2 13 2 3" xfId="37120"/>
    <cellStyle name="Normal 37 2 3 2 13 3" xfId="14473"/>
    <cellStyle name="Normal 37 2 3 2 13 3 2" xfId="25537"/>
    <cellStyle name="Normal 37 2 3 2 13 3 2 2" xfId="51786"/>
    <cellStyle name="Normal 37 2 3 2 13 3 3" xfId="40723"/>
    <cellStyle name="Normal 37 2 3 2 13 4" xfId="18209"/>
    <cellStyle name="Normal 37 2 3 2 13 4 2" xfId="44459"/>
    <cellStyle name="Normal 37 2 3 2 13 5" xfId="7078"/>
    <cellStyle name="Normal 37 2 3 2 13 5 2" xfId="33396"/>
    <cellStyle name="Normal 37 2 3 2 13 6" xfId="29903"/>
    <cellStyle name="Normal 37 2 3 2 14" xfId="2470"/>
    <cellStyle name="Normal 37 2 3 2 14 2" xfId="10986"/>
    <cellStyle name="Normal 37 2 3 2 14 2 2" xfId="22050"/>
    <cellStyle name="Normal 37 2 3 2 14 2 2 2" xfId="48299"/>
    <cellStyle name="Normal 37 2 3 2 14 2 3" xfId="37236"/>
    <cellStyle name="Normal 37 2 3 2 14 3" xfId="14589"/>
    <cellStyle name="Normal 37 2 3 2 14 3 2" xfId="25653"/>
    <cellStyle name="Normal 37 2 3 2 14 3 2 2" xfId="51902"/>
    <cellStyle name="Normal 37 2 3 2 14 3 3" xfId="40839"/>
    <cellStyle name="Normal 37 2 3 2 14 4" xfId="18325"/>
    <cellStyle name="Normal 37 2 3 2 14 4 2" xfId="44575"/>
    <cellStyle name="Normal 37 2 3 2 14 5" xfId="7195"/>
    <cellStyle name="Normal 37 2 3 2 14 5 2" xfId="33512"/>
    <cellStyle name="Normal 37 2 3 2 14 6" xfId="29904"/>
    <cellStyle name="Normal 37 2 3 2 15" xfId="2471"/>
    <cellStyle name="Normal 37 2 3 2 15 2" xfId="11104"/>
    <cellStyle name="Normal 37 2 3 2 15 2 2" xfId="22168"/>
    <cellStyle name="Normal 37 2 3 2 15 2 2 2" xfId="48417"/>
    <cellStyle name="Normal 37 2 3 2 15 2 3" xfId="37354"/>
    <cellStyle name="Normal 37 2 3 2 15 3" xfId="14707"/>
    <cellStyle name="Normal 37 2 3 2 15 3 2" xfId="25771"/>
    <cellStyle name="Normal 37 2 3 2 15 3 2 2" xfId="52020"/>
    <cellStyle name="Normal 37 2 3 2 15 3 3" xfId="40957"/>
    <cellStyle name="Normal 37 2 3 2 15 4" xfId="18443"/>
    <cellStyle name="Normal 37 2 3 2 15 4 2" xfId="44693"/>
    <cellStyle name="Normal 37 2 3 2 15 5" xfId="7314"/>
    <cellStyle name="Normal 37 2 3 2 15 5 2" xfId="33630"/>
    <cellStyle name="Normal 37 2 3 2 15 6" xfId="29905"/>
    <cellStyle name="Normal 37 2 3 2 16" xfId="2472"/>
    <cellStyle name="Normal 37 2 3 2 16 2" xfId="11222"/>
    <cellStyle name="Normal 37 2 3 2 16 2 2" xfId="22286"/>
    <cellStyle name="Normal 37 2 3 2 16 2 2 2" xfId="48535"/>
    <cellStyle name="Normal 37 2 3 2 16 2 3" xfId="37472"/>
    <cellStyle name="Normal 37 2 3 2 16 3" xfId="14825"/>
    <cellStyle name="Normal 37 2 3 2 16 3 2" xfId="25889"/>
    <cellStyle name="Normal 37 2 3 2 16 3 2 2" xfId="52138"/>
    <cellStyle name="Normal 37 2 3 2 16 3 3" xfId="41075"/>
    <cellStyle name="Normal 37 2 3 2 16 4" xfId="18561"/>
    <cellStyle name="Normal 37 2 3 2 16 4 2" xfId="44811"/>
    <cellStyle name="Normal 37 2 3 2 16 5" xfId="7433"/>
    <cellStyle name="Normal 37 2 3 2 16 5 2" xfId="33748"/>
    <cellStyle name="Normal 37 2 3 2 16 6" xfId="29906"/>
    <cellStyle name="Normal 37 2 3 2 17" xfId="2473"/>
    <cellStyle name="Normal 37 2 3 2 17 2" xfId="11338"/>
    <cellStyle name="Normal 37 2 3 2 17 2 2" xfId="22402"/>
    <cellStyle name="Normal 37 2 3 2 17 2 2 2" xfId="48651"/>
    <cellStyle name="Normal 37 2 3 2 17 2 3" xfId="37588"/>
    <cellStyle name="Normal 37 2 3 2 17 3" xfId="14941"/>
    <cellStyle name="Normal 37 2 3 2 17 3 2" xfId="26005"/>
    <cellStyle name="Normal 37 2 3 2 17 3 2 2" xfId="52254"/>
    <cellStyle name="Normal 37 2 3 2 17 3 3" xfId="41191"/>
    <cellStyle name="Normal 37 2 3 2 17 4" xfId="18677"/>
    <cellStyle name="Normal 37 2 3 2 17 4 2" xfId="44927"/>
    <cellStyle name="Normal 37 2 3 2 17 5" xfId="7550"/>
    <cellStyle name="Normal 37 2 3 2 17 5 2" xfId="33864"/>
    <cellStyle name="Normal 37 2 3 2 17 6" xfId="29907"/>
    <cellStyle name="Normal 37 2 3 2 18" xfId="2474"/>
    <cellStyle name="Normal 37 2 3 2 18 2" xfId="11455"/>
    <cellStyle name="Normal 37 2 3 2 18 2 2" xfId="22519"/>
    <cellStyle name="Normal 37 2 3 2 18 2 2 2" xfId="48768"/>
    <cellStyle name="Normal 37 2 3 2 18 2 3" xfId="37705"/>
    <cellStyle name="Normal 37 2 3 2 18 3" xfId="15058"/>
    <cellStyle name="Normal 37 2 3 2 18 3 2" xfId="26122"/>
    <cellStyle name="Normal 37 2 3 2 18 3 2 2" xfId="52371"/>
    <cellStyle name="Normal 37 2 3 2 18 3 3" xfId="41308"/>
    <cellStyle name="Normal 37 2 3 2 18 4" xfId="18794"/>
    <cellStyle name="Normal 37 2 3 2 18 4 2" xfId="45044"/>
    <cellStyle name="Normal 37 2 3 2 18 5" xfId="7668"/>
    <cellStyle name="Normal 37 2 3 2 18 5 2" xfId="33981"/>
    <cellStyle name="Normal 37 2 3 2 18 6" xfId="29908"/>
    <cellStyle name="Normal 37 2 3 2 19" xfId="2475"/>
    <cellStyle name="Normal 37 2 3 2 19 2" xfId="11574"/>
    <cellStyle name="Normal 37 2 3 2 19 2 2" xfId="22638"/>
    <cellStyle name="Normal 37 2 3 2 19 2 2 2" xfId="48887"/>
    <cellStyle name="Normal 37 2 3 2 19 2 3" xfId="37824"/>
    <cellStyle name="Normal 37 2 3 2 19 3" xfId="15177"/>
    <cellStyle name="Normal 37 2 3 2 19 3 2" xfId="26241"/>
    <cellStyle name="Normal 37 2 3 2 19 3 2 2" xfId="52490"/>
    <cellStyle name="Normal 37 2 3 2 19 3 3" xfId="41427"/>
    <cellStyle name="Normal 37 2 3 2 19 4" xfId="18913"/>
    <cellStyle name="Normal 37 2 3 2 19 4 2" xfId="45163"/>
    <cellStyle name="Normal 37 2 3 2 19 5" xfId="7788"/>
    <cellStyle name="Normal 37 2 3 2 19 5 2" xfId="34100"/>
    <cellStyle name="Normal 37 2 3 2 19 6" xfId="29909"/>
    <cellStyle name="Normal 37 2 3 2 2" xfId="188"/>
    <cellStyle name="Normal 37 2 3 2 2 2" xfId="2477"/>
    <cellStyle name="Normal 37 2 3 2 2 2 2" xfId="16426"/>
    <cellStyle name="Normal 37 2 3 2 2 2 2 2" xfId="27490"/>
    <cellStyle name="Normal 37 2 3 2 2 2 2 2 2" xfId="53739"/>
    <cellStyle name="Normal 37 2 3 2 2 2 2 3" xfId="42676"/>
    <cellStyle name="Normal 37 2 3 2 2 2 3" xfId="20162"/>
    <cellStyle name="Normal 37 2 3 2 2 2 3 2" xfId="46412"/>
    <cellStyle name="Normal 37 2 3 2 2 2 4" xfId="9090"/>
    <cellStyle name="Normal 37 2 3 2 2 2 4 2" xfId="35349"/>
    <cellStyle name="Normal 37 2 3 2 2 2 5" xfId="29911"/>
    <cellStyle name="Normal 37 2 3 2 2 3" xfId="2476"/>
    <cellStyle name="Normal 37 2 3 2 2 3 2" xfId="20567"/>
    <cellStyle name="Normal 37 2 3 2 2 3 2 2" xfId="46816"/>
    <cellStyle name="Normal 37 2 3 2 2 3 3" xfId="9503"/>
    <cellStyle name="Normal 37 2 3 2 2 3 3 2" xfId="35753"/>
    <cellStyle name="Normal 37 2 3 2 2 3 4" xfId="29910"/>
    <cellStyle name="Normal 37 2 3 2 2 4" xfId="13106"/>
    <cellStyle name="Normal 37 2 3 2 2 4 2" xfId="24170"/>
    <cellStyle name="Normal 37 2 3 2 2 4 2 2" xfId="50419"/>
    <cellStyle name="Normal 37 2 3 2 2 4 3" xfId="39356"/>
    <cellStyle name="Normal 37 2 3 2 2 5" xfId="16842"/>
    <cellStyle name="Normal 37 2 3 2 2 5 2" xfId="43092"/>
    <cellStyle name="Normal 37 2 3 2 2 6" xfId="5700"/>
    <cellStyle name="Normal 37 2 3 2 2 6 2" xfId="32029"/>
    <cellStyle name="Normal 37 2 3 2 2 7" xfId="27668"/>
    <cellStyle name="Normal 37 2 3 2 20" xfId="2478"/>
    <cellStyle name="Normal 37 2 3 2 20 2" xfId="11688"/>
    <cellStyle name="Normal 37 2 3 2 20 2 2" xfId="22752"/>
    <cellStyle name="Normal 37 2 3 2 20 2 2 2" xfId="49001"/>
    <cellStyle name="Normal 37 2 3 2 20 2 3" xfId="37938"/>
    <cellStyle name="Normal 37 2 3 2 20 3" xfId="15291"/>
    <cellStyle name="Normal 37 2 3 2 20 3 2" xfId="26355"/>
    <cellStyle name="Normal 37 2 3 2 20 3 2 2" xfId="52604"/>
    <cellStyle name="Normal 37 2 3 2 20 3 3" xfId="41541"/>
    <cellStyle name="Normal 37 2 3 2 20 4" xfId="19027"/>
    <cellStyle name="Normal 37 2 3 2 20 4 2" xfId="45277"/>
    <cellStyle name="Normal 37 2 3 2 20 5" xfId="7903"/>
    <cellStyle name="Normal 37 2 3 2 20 5 2" xfId="34214"/>
    <cellStyle name="Normal 37 2 3 2 20 6" xfId="29912"/>
    <cellStyle name="Normal 37 2 3 2 21" xfId="2479"/>
    <cellStyle name="Normal 37 2 3 2 21 2" xfId="11802"/>
    <cellStyle name="Normal 37 2 3 2 21 2 2" xfId="22866"/>
    <cellStyle name="Normal 37 2 3 2 21 2 2 2" xfId="49115"/>
    <cellStyle name="Normal 37 2 3 2 21 2 3" xfId="38052"/>
    <cellStyle name="Normal 37 2 3 2 21 3" xfId="15405"/>
    <cellStyle name="Normal 37 2 3 2 21 3 2" xfId="26469"/>
    <cellStyle name="Normal 37 2 3 2 21 3 2 2" xfId="52718"/>
    <cellStyle name="Normal 37 2 3 2 21 3 3" xfId="41655"/>
    <cellStyle name="Normal 37 2 3 2 21 4" xfId="19141"/>
    <cellStyle name="Normal 37 2 3 2 21 4 2" xfId="45391"/>
    <cellStyle name="Normal 37 2 3 2 21 5" xfId="8018"/>
    <cellStyle name="Normal 37 2 3 2 21 5 2" xfId="34328"/>
    <cellStyle name="Normal 37 2 3 2 21 6" xfId="29913"/>
    <cellStyle name="Normal 37 2 3 2 22" xfId="2480"/>
    <cellStyle name="Normal 37 2 3 2 22 2" xfId="11916"/>
    <cellStyle name="Normal 37 2 3 2 22 2 2" xfId="22980"/>
    <cellStyle name="Normal 37 2 3 2 22 2 2 2" xfId="49229"/>
    <cellStyle name="Normal 37 2 3 2 22 2 3" xfId="38166"/>
    <cellStyle name="Normal 37 2 3 2 22 3" xfId="15519"/>
    <cellStyle name="Normal 37 2 3 2 22 3 2" xfId="26583"/>
    <cellStyle name="Normal 37 2 3 2 22 3 2 2" xfId="52832"/>
    <cellStyle name="Normal 37 2 3 2 22 3 3" xfId="41769"/>
    <cellStyle name="Normal 37 2 3 2 22 4" xfId="19255"/>
    <cellStyle name="Normal 37 2 3 2 22 4 2" xfId="45505"/>
    <cellStyle name="Normal 37 2 3 2 22 5" xfId="8133"/>
    <cellStyle name="Normal 37 2 3 2 22 5 2" xfId="34442"/>
    <cellStyle name="Normal 37 2 3 2 22 6" xfId="29914"/>
    <cellStyle name="Normal 37 2 3 2 23" xfId="2481"/>
    <cellStyle name="Normal 37 2 3 2 23 2" xfId="12030"/>
    <cellStyle name="Normal 37 2 3 2 23 2 2" xfId="23094"/>
    <cellStyle name="Normal 37 2 3 2 23 2 2 2" xfId="49343"/>
    <cellStyle name="Normal 37 2 3 2 23 2 3" xfId="38280"/>
    <cellStyle name="Normal 37 2 3 2 23 3" xfId="15633"/>
    <cellStyle name="Normal 37 2 3 2 23 3 2" xfId="26697"/>
    <cellStyle name="Normal 37 2 3 2 23 3 2 2" xfId="52946"/>
    <cellStyle name="Normal 37 2 3 2 23 3 3" xfId="41883"/>
    <cellStyle name="Normal 37 2 3 2 23 4" xfId="19369"/>
    <cellStyle name="Normal 37 2 3 2 23 4 2" xfId="45619"/>
    <cellStyle name="Normal 37 2 3 2 23 5" xfId="8248"/>
    <cellStyle name="Normal 37 2 3 2 23 5 2" xfId="34556"/>
    <cellStyle name="Normal 37 2 3 2 23 6" xfId="29915"/>
    <cellStyle name="Normal 37 2 3 2 24" xfId="2482"/>
    <cellStyle name="Normal 37 2 3 2 24 2" xfId="12144"/>
    <cellStyle name="Normal 37 2 3 2 24 2 2" xfId="23208"/>
    <cellStyle name="Normal 37 2 3 2 24 2 2 2" xfId="49457"/>
    <cellStyle name="Normal 37 2 3 2 24 2 3" xfId="38394"/>
    <cellStyle name="Normal 37 2 3 2 24 3" xfId="15747"/>
    <cellStyle name="Normal 37 2 3 2 24 3 2" xfId="26811"/>
    <cellStyle name="Normal 37 2 3 2 24 3 2 2" xfId="53060"/>
    <cellStyle name="Normal 37 2 3 2 24 3 3" xfId="41997"/>
    <cellStyle name="Normal 37 2 3 2 24 4" xfId="19483"/>
    <cellStyle name="Normal 37 2 3 2 24 4 2" xfId="45733"/>
    <cellStyle name="Normal 37 2 3 2 24 5" xfId="8363"/>
    <cellStyle name="Normal 37 2 3 2 24 5 2" xfId="34670"/>
    <cellStyle name="Normal 37 2 3 2 24 6" xfId="29916"/>
    <cellStyle name="Normal 37 2 3 2 25" xfId="2483"/>
    <cellStyle name="Normal 37 2 3 2 25 2" xfId="12261"/>
    <cellStyle name="Normal 37 2 3 2 25 2 2" xfId="23325"/>
    <cellStyle name="Normal 37 2 3 2 25 2 2 2" xfId="49574"/>
    <cellStyle name="Normal 37 2 3 2 25 2 3" xfId="38511"/>
    <cellStyle name="Normal 37 2 3 2 25 3" xfId="15864"/>
    <cellStyle name="Normal 37 2 3 2 25 3 2" xfId="26928"/>
    <cellStyle name="Normal 37 2 3 2 25 3 2 2" xfId="53177"/>
    <cellStyle name="Normal 37 2 3 2 25 3 3" xfId="42114"/>
    <cellStyle name="Normal 37 2 3 2 25 4" xfId="19600"/>
    <cellStyle name="Normal 37 2 3 2 25 4 2" xfId="45850"/>
    <cellStyle name="Normal 37 2 3 2 25 5" xfId="8481"/>
    <cellStyle name="Normal 37 2 3 2 25 5 2" xfId="34787"/>
    <cellStyle name="Normal 37 2 3 2 25 6" xfId="29917"/>
    <cellStyle name="Normal 37 2 3 2 26" xfId="2484"/>
    <cellStyle name="Normal 37 2 3 2 26 2" xfId="12380"/>
    <cellStyle name="Normal 37 2 3 2 26 2 2" xfId="23444"/>
    <cellStyle name="Normal 37 2 3 2 26 2 2 2" xfId="49693"/>
    <cellStyle name="Normal 37 2 3 2 26 2 3" xfId="38630"/>
    <cellStyle name="Normal 37 2 3 2 26 3" xfId="15983"/>
    <cellStyle name="Normal 37 2 3 2 26 3 2" xfId="27047"/>
    <cellStyle name="Normal 37 2 3 2 26 3 2 2" xfId="53296"/>
    <cellStyle name="Normal 37 2 3 2 26 3 3" xfId="42233"/>
    <cellStyle name="Normal 37 2 3 2 26 4" xfId="19719"/>
    <cellStyle name="Normal 37 2 3 2 26 4 2" xfId="45969"/>
    <cellStyle name="Normal 37 2 3 2 26 5" xfId="8601"/>
    <cellStyle name="Normal 37 2 3 2 26 5 2" xfId="34906"/>
    <cellStyle name="Normal 37 2 3 2 26 6" xfId="29918"/>
    <cellStyle name="Normal 37 2 3 2 27" xfId="2485"/>
    <cellStyle name="Normal 37 2 3 2 27 2" xfId="12511"/>
    <cellStyle name="Normal 37 2 3 2 27 2 2" xfId="23575"/>
    <cellStyle name="Normal 37 2 3 2 27 2 2 2" xfId="49824"/>
    <cellStyle name="Normal 37 2 3 2 27 2 3" xfId="38761"/>
    <cellStyle name="Normal 37 2 3 2 27 3" xfId="16114"/>
    <cellStyle name="Normal 37 2 3 2 27 3 2" xfId="27178"/>
    <cellStyle name="Normal 37 2 3 2 27 3 2 2" xfId="53427"/>
    <cellStyle name="Normal 37 2 3 2 27 3 3" xfId="42364"/>
    <cellStyle name="Normal 37 2 3 2 27 4" xfId="19850"/>
    <cellStyle name="Normal 37 2 3 2 27 4 2" xfId="46100"/>
    <cellStyle name="Normal 37 2 3 2 27 5" xfId="8733"/>
    <cellStyle name="Normal 37 2 3 2 27 5 2" xfId="35037"/>
    <cellStyle name="Normal 37 2 3 2 27 6" xfId="29919"/>
    <cellStyle name="Normal 37 2 3 2 28" xfId="2486"/>
    <cellStyle name="Normal 37 2 3 2 28 2" xfId="12626"/>
    <cellStyle name="Normal 37 2 3 2 28 2 2" xfId="23690"/>
    <cellStyle name="Normal 37 2 3 2 28 2 2 2" xfId="49939"/>
    <cellStyle name="Normal 37 2 3 2 28 2 3" xfId="38876"/>
    <cellStyle name="Normal 37 2 3 2 28 3" xfId="16229"/>
    <cellStyle name="Normal 37 2 3 2 28 3 2" xfId="27293"/>
    <cellStyle name="Normal 37 2 3 2 28 3 2 2" xfId="53542"/>
    <cellStyle name="Normal 37 2 3 2 28 3 3" xfId="42479"/>
    <cellStyle name="Normal 37 2 3 2 28 4" xfId="19965"/>
    <cellStyle name="Normal 37 2 3 2 28 4 2" xfId="46215"/>
    <cellStyle name="Normal 37 2 3 2 28 5" xfId="8849"/>
    <cellStyle name="Normal 37 2 3 2 28 5 2" xfId="35152"/>
    <cellStyle name="Normal 37 2 3 2 28 6" xfId="29920"/>
    <cellStyle name="Normal 37 2 3 2 29" xfId="2487"/>
    <cellStyle name="Normal 37 2 3 2 29 2" xfId="12740"/>
    <cellStyle name="Normal 37 2 3 2 29 2 2" xfId="23804"/>
    <cellStyle name="Normal 37 2 3 2 29 2 2 2" xfId="50053"/>
    <cellStyle name="Normal 37 2 3 2 29 2 3" xfId="38990"/>
    <cellStyle name="Normal 37 2 3 2 29 3" xfId="16343"/>
    <cellStyle name="Normal 37 2 3 2 29 3 2" xfId="27407"/>
    <cellStyle name="Normal 37 2 3 2 29 3 2 2" xfId="53656"/>
    <cellStyle name="Normal 37 2 3 2 29 3 3" xfId="42593"/>
    <cellStyle name="Normal 37 2 3 2 29 4" xfId="20079"/>
    <cellStyle name="Normal 37 2 3 2 29 4 2" xfId="46329"/>
    <cellStyle name="Normal 37 2 3 2 29 5" xfId="8964"/>
    <cellStyle name="Normal 37 2 3 2 29 5 2" xfId="35266"/>
    <cellStyle name="Normal 37 2 3 2 29 6" xfId="29921"/>
    <cellStyle name="Normal 37 2 3 2 3" xfId="2488"/>
    <cellStyle name="Normal 37 2 3 2 3 2" xfId="9650"/>
    <cellStyle name="Normal 37 2 3 2 3 2 2" xfId="20714"/>
    <cellStyle name="Normal 37 2 3 2 3 2 2 2" xfId="46963"/>
    <cellStyle name="Normal 37 2 3 2 3 2 3" xfId="35900"/>
    <cellStyle name="Normal 37 2 3 2 3 3" xfId="13253"/>
    <cellStyle name="Normal 37 2 3 2 3 3 2" xfId="24317"/>
    <cellStyle name="Normal 37 2 3 2 3 3 2 2" xfId="50566"/>
    <cellStyle name="Normal 37 2 3 2 3 3 3" xfId="39503"/>
    <cellStyle name="Normal 37 2 3 2 3 4" xfId="16989"/>
    <cellStyle name="Normal 37 2 3 2 3 4 2" xfId="43239"/>
    <cellStyle name="Normal 37 2 3 2 3 5" xfId="5848"/>
    <cellStyle name="Normal 37 2 3 2 3 5 2" xfId="32176"/>
    <cellStyle name="Normal 37 2 3 2 3 6" xfId="29922"/>
    <cellStyle name="Normal 37 2 3 2 30" xfId="2489"/>
    <cellStyle name="Normal 37 2 3 2 30 2" xfId="9378"/>
    <cellStyle name="Normal 37 2 3 2 30 2 2" xfId="20442"/>
    <cellStyle name="Normal 37 2 3 2 30 2 2 2" xfId="46691"/>
    <cellStyle name="Normal 37 2 3 2 30 2 3" xfId="35628"/>
    <cellStyle name="Normal 37 2 3 2 30 3" xfId="12981"/>
    <cellStyle name="Normal 37 2 3 2 30 3 2" xfId="24045"/>
    <cellStyle name="Normal 37 2 3 2 30 3 2 2" xfId="50294"/>
    <cellStyle name="Normal 37 2 3 2 30 3 3" xfId="39231"/>
    <cellStyle name="Normal 37 2 3 2 30 4" xfId="16717"/>
    <cellStyle name="Normal 37 2 3 2 30 4 2" xfId="42967"/>
    <cellStyle name="Normal 37 2 3 2 30 5" xfId="5573"/>
    <cellStyle name="Normal 37 2 3 2 30 5 2" xfId="31904"/>
    <cellStyle name="Normal 37 2 3 2 30 6" xfId="29923"/>
    <cellStyle name="Normal 37 2 3 2 31" xfId="2490"/>
    <cellStyle name="Normal 37 2 3 2 31 2" xfId="20322"/>
    <cellStyle name="Normal 37 2 3 2 31 2 2" xfId="46571"/>
    <cellStyle name="Normal 37 2 3 2 31 3" xfId="9258"/>
    <cellStyle name="Normal 37 2 3 2 31 3 2" xfId="35508"/>
    <cellStyle name="Normal 37 2 3 2 31 4" xfId="29924"/>
    <cellStyle name="Normal 37 2 3 2 32" xfId="2491"/>
    <cellStyle name="Normal 37 2 3 2 32 2" xfId="23925"/>
    <cellStyle name="Normal 37 2 3 2 32 2 2" xfId="50174"/>
    <cellStyle name="Normal 37 2 3 2 32 3" xfId="12861"/>
    <cellStyle name="Normal 37 2 3 2 32 3 2" xfId="39111"/>
    <cellStyle name="Normal 37 2 3 2 32 4" xfId="29925"/>
    <cellStyle name="Normal 37 2 3 2 33" xfId="2492"/>
    <cellStyle name="Normal 37 2 3 2 33 2" xfId="16597"/>
    <cellStyle name="Normal 37 2 3 2 33 2 2" xfId="42847"/>
    <cellStyle name="Normal 37 2 3 2 33 3" xfId="29926"/>
    <cellStyle name="Normal 37 2 3 2 34" xfId="2493"/>
    <cellStyle name="Normal 37 2 3 2 34 2" xfId="29927"/>
    <cellStyle name="Normal 37 2 3 2 35" xfId="2494"/>
    <cellStyle name="Normal 37 2 3 2 35 2" xfId="29928"/>
    <cellStyle name="Normal 37 2 3 2 36" xfId="2495"/>
    <cellStyle name="Normal 37 2 3 2 36 2" xfId="29929"/>
    <cellStyle name="Normal 37 2 3 2 37" xfId="2496"/>
    <cellStyle name="Normal 37 2 3 2 37 2" xfId="29930"/>
    <cellStyle name="Normal 37 2 3 2 38" xfId="2497"/>
    <cellStyle name="Normal 37 2 3 2 38 2" xfId="29931"/>
    <cellStyle name="Normal 37 2 3 2 39" xfId="2498"/>
    <cellStyle name="Normal 37 2 3 2 39 2" xfId="29932"/>
    <cellStyle name="Normal 37 2 3 2 4" xfId="2499"/>
    <cellStyle name="Normal 37 2 3 2 4 2" xfId="9766"/>
    <cellStyle name="Normal 37 2 3 2 4 2 2" xfId="20830"/>
    <cellStyle name="Normal 37 2 3 2 4 2 2 2" xfId="47079"/>
    <cellStyle name="Normal 37 2 3 2 4 2 3" xfId="36016"/>
    <cellStyle name="Normal 37 2 3 2 4 3" xfId="13369"/>
    <cellStyle name="Normal 37 2 3 2 4 3 2" xfId="24433"/>
    <cellStyle name="Normal 37 2 3 2 4 3 2 2" xfId="50682"/>
    <cellStyle name="Normal 37 2 3 2 4 3 3" xfId="39619"/>
    <cellStyle name="Normal 37 2 3 2 4 4" xfId="17105"/>
    <cellStyle name="Normal 37 2 3 2 4 4 2" xfId="43355"/>
    <cellStyle name="Normal 37 2 3 2 4 5" xfId="5965"/>
    <cellStyle name="Normal 37 2 3 2 4 5 2" xfId="32292"/>
    <cellStyle name="Normal 37 2 3 2 4 6" xfId="29933"/>
    <cellStyle name="Normal 37 2 3 2 40" xfId="2500"/>
    <cellStyle name="Normal 37 2 3 2 40 2" xfId="29934"/>
    <cellStyle name="Normal 37 2 3 2 41" xfId="2465"/>
    <cellStyle name="Normal 37 2 3 2 41 2" xfId="29899"/>
    <cellStyle name="Normal 37 2 3 2 42" xfId="5452"/>
    <cellStyle name="Normal 37 2 3 2 42 2" xfId="31784"/>
    <cellStyle name="Normal 37 2 3 2 43" xfId="27667"/>
    <cellStyle name="Normal 37 2 3 2 5" xfId="2501"/>
    <cellStyle name="Normal 37 2 3 2 5 2" xfId="9881"/>
    <cellStyle name="Normal 37 2 3 2 5 2 2" xfId="20945"/>
    <cellStyle name="Normal 37 2 3 2 5 2 2 2" xfId="47194"/>
    <cellStyle name="Normal 37 2 3 2 5 2 3" xfId="36131"/>
    <cellStyle name="Normal 37 2 3 2 5 3" xfId="13484"/>
    <cellStyle name="Normal 37 2 3 2 5 3 2" xfId="24548"/>
    <cellStyle name="Normal 37 2 3 2 5 3 2 2" xfId="50797"/>
    <cellStyle name="Normal 37 2 3 2 5 3 3" xfId="39734"/>
    <cellStyle name="Normal 37 2 3 2 5 4" xfId="17220"/>
    <cellStyle name="Normal 37 2 3 2 5 4 2" xfId="43470"/>
    <cellStyle name="Normal 37 2 3 2 5 5" xfId="6081"/>
    <cellStyle name="Normal 37 2 3 2 5 5 2" xfId="32407"/>
    <cellStyle name="Normal 37 2 3 2 5 6" xfId="29935"/>
    <cellStyle name="Normal 37 2 3 2 6" xfId="2502"/>
    <cellStyle name="Normal 37 2 3 2 6 2" xfId="9996"/>
    <cellStyle name="Normal 37 2 3 2 6 2 2" xfId="21060"/>
    <cellStyle name="Normal 37 2 3 2 6 2 2 2" xfId="47309"/>
    <cellStyle name="Normal 37 2 3 2 6 2 3" xfId="36246"/>
    <cellStyle name="Normal 37 2 3 2 6 3" xfId="13599"/>
    <cellStyle name="Normal 37 2 3 2 6 3 2" xfId="24663"/>
    <cellStyle name="Normal 37 2 3 2 6 3 2 2" xfId="50912"/>
    <cellStyle name="Normal 37 2 3 2 6 3 3" xfId="39849"/>
    <cellStyle name="Normal 37 2 3 2 6 4" xfId="17335"/>
    <cellStyle name="Normal 37 2 3 2 6 4 2" xfId="43585"/>
    <cellStyle name="Normal 37 2 3 2 6 5" xfId="6197"/>
    <cellStyle name="Normal 37 2 3 2 6 5 2" xfId="32522"/>
    <cellStyle name="Normal 37 2 3 2 6 6" xfId="29936"/>
    <cellStyle name="Normal 37 2 3 2 7" xfId="2503"/>
    <cellStyle name="Normal 37 2 3 2 7 2" xfId="10110"/>
    <cellStyle name="Normal 37 2 3 2 7 2 2" xfId="21174"/>
    <cellStyle name="Normal 37 2 3 2 7 2 2 2" xfId="47423"/>
    <cellStyle name="Normal 37 2 3 2 7 2 3" xfId="36360"/>
    <cellStyle name="Normal 37 2 3 2 7 3" xfId="13713"/>
    <cellStyle name="Normal 37 2 3 2 7 3 2" xfId="24777"/>
    <cellStyle name="Normal 37 2 3 2 7 3 2 2" xfId="51026"/>
    <cellStyle name="Normal 37 2 3 2 7 3 3" xfId="39963"/>
    <cellStyle name="Normal 37 2 3 2 7 4" xfId="17449"/>
    <cellStyle name="Normal 37 2 3 2 7 4 2" xfId="43699"/>
    <cellStyle name="Normal 37 2 3 2 7 5" xfId="6312"/>
    <cellStyle name="Normal 37 2 3 2 7 5 2" xfId="32636"/>
    <cellStyle name="Normal 37 2 3 2 7 6" xfId="29937"/>
    <cellStyle name="Normal 37 2 3 2 8" xfId="2504"/>
    <cellStyle name="Normal 37 2 3 2 8 2" xfId="10224"/>
    <cellStyle name="Normal 37 2 3 2 8 2 2" xfId="21288"/>
    <cellStyle name="Normal 37 2 3 2 8 2 2 2" xfId="47537"/>
    <cellStyle name="Normal 37 2 3 2 8 2 3" xfId="36474"/>
    <cellStyle name="Normal 37 2 3 2 8 3" xfId="13827"/>
    <cellStyle name="Normal 37 2 3 2 8 3 2" xfId="24891"/>
    <cellStyle name="Normal 37 2 3 2 8 3 2 2" xfId="51140"/>
    <cellStyle name="Normal 37 2 3 2 8 3 3" xfId="40077"/>
    <cellStyle name="Normal 37 2 3 2 8 4" xfId="17563"/>
    <cellStyle name="Normal 37 2 3 2 8 4 2" xfId="43813"/>
    <cellStyle name="Normal 37 2 3 2 8 5" xfId="6427"/>
    <cellStyle name="Normal 37 2 3 2 8 5 2" xfId="32750"/>
    <cellStyle name="Normal 37 2 3 2 8 6" xfId="29938"/>
    <cellStyle name="Normal 37 2 3 2 9" xfId="2505"/>
    <cellStyle name="Normal 37 2 3 2 9 2" xfId="10338"/>
    <cellStyle name="Normal 37 2 3 2 9 2 2" xfId="21402"/>
    <cellStyle name="Normal 37 2 3 2 9 2 2 2" xfId="47651"/>
    <cellStyle name="Normal 37 2 3 2 9 2 3" xfId="36588"/>
    <cellStyle name="Normal 37 2 3 2 9 3" xfId="13941"/>
    <cellStyle name="Normal 37 2 3 2 9 3 2" xfId="25005"/>
    <cellStyle name="Normal 37 2 3 2 9 3 2 2" xfId="51254"/>
    <cellStyle name="Normal 37 2 3 2 9 3 3" xfId="40191"/>
    <cellStyle name="Normal 37 2 3 2 9 4" xfId="17677"/>
    <cellStyle name="Normal 37 2 3 2 9 4 2" xfId="43927"/>
    <cellStyle name="Normal 37 2 3 2 9 5" xfId="6542"/>
    <cellStyle name="Normal 37 2 3 2 9 5 2" xfId="32864"/>
    <cellStyle name="Normal 37 2 3 2 9 6" xfId="29939"/>
    <cellStyle name="Normal 37 2 3 20" xfId="2506"/>
    <cellStyle name="Normal 37 2 3 20 2" xfId="11519"/>
    <cellStyle name="Normal 37 2 3 20 2 2" xfId="22583"/>
    <cellStyle name="Normal 37 2 3 20 2 2 2" xfId="48832"/>
    <cellStyle name="Normal 37 2 3 20 2 3" xfId="37769"/>
    <cellStyle name="Normal 37 2 3 20 3" xfId="15122"/>
    <cellStyle name="Normal 37 2 3 20 3 2" xfId="26186"/>
    <cellStyle name="Normal 37 2 3 20 3 2 2" xfId="52435"/>
    <cellStyle name="Normal 37 2 3 20 3 3" xfId="41372"/>
    <cellStyle name="Normal 37 2 3 20 4" xfId="18858"/>
    <cellStyle name="Normal 37 2 3 20 4 2" xfId="45108"/>
    <cellStyle name="Normal 37 2 3 20 5" xfId="7733"/>
    <cellStyle name="Normal 37 2 3 20 5 2" xfId="34045"/>
    <cellStyle name="Normal 37 2 3 20 6" xfId="29940"/>
    <cellStyle name="Normal 37 2 3 21" xfId="2507"/>
    <cellStyle name="Normal 37 2 3 21 2" xfId="11633"/>
    <cellStyle name="Normal 37 2 3 21 2 2" xfId="22697"/>
    <cellStyle name="Normal 37 2 3 21 2 2 2" xfId="48946"/>
    <cellStyle name="Normal 37 2 3 21 2 3" xfId="37883"/>
    <cellStyle name="Normal 37 2 3 21 3" xfId="15236"/>
    <cellStyle name="Normal 37 2 3 21 3 2" xfId="26300"/>
    <cellStyle name="Normal 37 2 3 21 3 2 2" xfId="52549"/>
    <cellStyle name="Normal 37 2 3 21 3 3" xfId="41486"/>
    <cellStyle name="Normal 37 2 3 21 4" xfId="18972"/>
    <cellStyle name="Normal 37 2 3 21 4 2" xfId="45222"/>
    <cellStyle name="Normal 37 2 3 21 5" xfId="7848"/>
    <cellStyle name="Normal 37 2 3 21 5 2" xfId="34159"/>
    <cellStyle name="Normal 37 2 3 21 6" xfId="29941"/>
    <cellStyle name="Normal 37 2 3 22" xfId="2508"/>
    <cellStyle name="Normal 37 2 3 22 2" xfId="11747"/>
    <cellStyle name="Normal 37 2 3 22 2 2" xfId="22811"/>
    <cellStyle name="Normal 37 2 3 22 2 2 2" xfId="49060"/>
    <cellStyle name="Normal 37 2 3 22 2 3" xfId="37997"/>
    <cellStyle name="Normal 37 2 3 22 3" xfId="15350"/>
    <cellStyle name="Normal 37 2 3 22 3 2" xfId="26414"/>
    <cellStyle name="Normal 37 2 3 22 3 2 2" xfId="52663"/>
    <cellStyle name="Normal 37 2 3 22 3 3" xfId="41600"/>
    <cellStyle name="Normal 37 2 3 22 4" xfId="19086"/>
    <cellStyle name="Normal 37 2 3 22 4 2" xfId="45336"/>
    <cellStyle name="Normal 37 2 3 22 5" xfId="7963"/>
    <cellStyle name="Normal 37 2 3 22 5 2" xfId="34273"/>
    <cellStyle name="Normal 37 2 3 22 6" xfId="29942"/>
    <cellStyle name="Normal 37 2 3 23" xfId="2509"/>
    <cellStyle name="Normal 37 2 3 23 2" xfId="11861"/>
    <cellStyle name="Normal 37 2 3 23 2 2" xfId="22925"/>
    <cellStyle name="Normal 37 2 3 23 2 2 2" xfId="49174"/>
    <cellStyle name="Normal 37 2 3 23 2 3" xfId="38111"/>
    <cellStyle name="Normal 37 2 3 23 3" xfId="15464"/>
    <cellStyle name="Normal 37 2 3 23 3 2" xfId="26528"/>
    <cellStyle name="Normal 37 2 3 23 3 2 2" xfId="52777"/>
    <cellStyle name="Normal 37 2 3 23 3 3" xfId="41714"/>
    <cellStyle name="Normal 37 2 3 23 4" xfId="19200"/>
    <cellStyle name="Normal 37 2 3 23 4 2" xfId="45450"/>
    <cellStyle name="Normal 37 2 3 23 5" xfId="8078"/>
    <cellStyle name="Normal 37 2 3 23 5 2" xfId="34387"/>
    <cellStyle name="Normal 37 2 3 23 6" xfId="29943"/>
    <cellStyle name="Normal 37 2 3 24" xfId="2510"/>
    <cellStyle name="Normal 37 2 3 24 2" xfId="11975"/>
    <cellStyle name="Normal 37 2 3 24 2 2" xfId="23039"/>
    <cellStyle name="Normal 37 2 3 24 2 2 2" xfId="49288"/>
    <cellStyle name="Normal 37 2 3 24 2 3" xfId="38225"/>
    <cellStyle name="Normal 37 2 3 24 3" xfId="15578"/>
    <cellStyle name="Normal 37 2 3 24 3 2" xfId="26642"/>
    <cellStyle name="Normal 37 2 3 24 3 2 2" xfId="52891"/>
    <cellStyle name="Normal 37 2 3 24 3 3" xfId="41828"/>
    <cellStyle name="Normal 37 2 3 24 4" xfId="19314"/>
    <cellStyle name="Normal 37 2 3 24 4 2" xfId="45564"/>
    <cellStyle name="Normal 37 2 3 24 5" xfId="8193"/>
    <cellStyle name="Normal 37 2 3 24 5 2" xfId="34501"/>
    <cellStyle name="Normal 37 2 3 24 6" xfId="29944"/>
    <cellStyle name="Normal 37 2 3 25" xfId="2511"/>
    <cellStyle name="Normal 37 2 3 25 2" xfId="12089"/>
    <cellStyle name="Normal 37 2 3 25 2 2" xfId="23153"/>
    <cellStyle name="Normal 37 2 3 25 2 2 2" xfId="49402"/>
    <cellStyle name="Normal 37 2 3 25 2 3" xfId="38339"/>
    <cellStyle name="Normal 37 2 3 25 3" xfId="15692"/>
    <cellStyle name="Normal 37 2 3 25 3 2" xfId="26756"/>
    <cellStyle name="Normal 37 2 3 25 3 2 2" xfId="53005"/>
    <cellStyle name="Normal 37 2 3 25 3 3" xfId="41942"/>
    <cellStyle name="Normal 37 2 3 25 4" xfId="19428"/>
    <cellStyle name="Normal 37 2 3 25 4 2" xfId="45678"/>
    <cellStyle name="Normal 37 2 3 25 5" xfId="8308"/>
    <cellStyle name="Normal 37 2 3 25 5 2" xfId="34615"/>
    <cellStyle name="Normal 37 2 3 25 6" xfId="29945"/>
    <cellStyle name="Normal 37 2 3 26" xfId="2512"/>
    <cellStyle name="Normal 37 2 3 26 2" xfId="12206"/>
    <cellStyle name="Normal 37 2 3 26 2 2" xfId="23270"/>
    <cellStyle name="Normal 37 2 3 26 2 2 2" xfId="49519"/>
    <cellStyle name="Normal 37 2 3 26 2 3" xfId="38456"/>
    <cellStyle name="Normal 37 2 3 26 3" xfId="15809"/>
    <cellStyle name="Normal 37 2 3 26 3 2" xfId="26873"/>
    <cellStyle name="Normal 37 2 3 26 3 2 2" xfId="53122"/>
    <cellStyle name="Normal 37 2 3 26 3 3" xfId="42059"/>
    <cellStyle name="Normal 37 2 3 26 4" xfId="19545"/>
    <cellStyle name="Normal 37 2 3 26 4 2" xfId="45795"/>
    <cellStyle name="Normal 37 2 3 26 5" xfId="8426"/>
    <cellStyle name="Normal 37 2 3 26 5 2" xfId="34732"/>
    <cellStyle name="Normal 37 2 3 26 6" xfId="29946"/>
    <cellStyle name="Normal 37 2 3 27" xfId="2513"/>
    <cellStyle name="Normal 37 2 3 27 2" xfId="12325"/>
    <cellStyle name="Normal 37 2 3 27 2 2" xfId="23389"/>
    <cellStyle name="Normal 37 2 3 27 2 2 2" xfId="49638"/>
    <cellStyle name="Normal 37 2 3 27 2 3" xfId="38575"/>
    <cellStyle name="Normal 37 2 3 27 3" xfId="15928"/>
    <cellStyle name="Normal 37 2 3 27 3 2" xfId="26992"/>
    <cellStyle name="Normal 37 2 3 27 3 2 2" xfId="53241"/>
    <cellStyle name="Normal 37 2 3 27 3 3" xfId="42178"/>
    <cellStyle name="Normal 37 2 3 27 4" xfId="19664"/>
    <cellStyle name="Normal 37 2 3 27 4 2" xfId="45914"/>
    <cellStyle name="Normal 37 2 3 27 5" xfId="8546"/>
    <cellStyle name="Normal 37 2 3 27 5 2" xfId="34851"/>
    <cellStyle name="Normal 37 2 3 27 6" xfId="29947"/>
    <cellStyle name="Normal 37 2 3 28" xfId="2514"/>
    <cellStyle name="Normal 37 2 3 28 2" xfId="12456"/>
    <cellStyle name="Normal 37 2 3 28 2 2" xfId="23520"/>
    <cellStyle name="Normal 37 2 3 28 2 2 2" xfId="49769"/>
    <cellStyle name="Normal 37 2 3 28 2 3" xfId="38706"/>
    <cellStyle name="Normal 37 2 3 28 3" xfId="16059"/>
    <cellStyle name="Normal 37 2 3 28 3 2" xfId="27123"/>
    <cellStyle name="Normal 37 2 3 28 3 2 2" xfId="53372"/>
    <cellStyle name="Normal 37 2 3 28 3 3" xfId="42309"/>
    <cellStyle name="Normal 37 2 3 28 4" xfId="19795"/>
    <cellStyle name="Normal 37 2 3 28 4 2" xfId="46045"/>
    <cellStyle name="Normal 37 2 3 28 5" xfId="8678"/>
    <cellStyle name="Normal 37 2 3 28 5 2" xfId="34982"/>
    <cellStyle name="Normal 37 2 3 28 6" xfId="29948"/>
    <cellStyle name="Normal 37 2 3 29" xfId="2515"/>
    <cellStyle name="Normal 37 2 3 29 2" xfId="12571"/>
    <cellStyle name="Normal 37 2 3 29 2 2" xfId="23635"/>
    <cellStyle name="Normal 37 2 3 29 2 2 2" xfId="49884"/>
    <cellStyle name="Normal 37 2 3 29 2 3" xfId="38821"/>
    <cellStyle name="Normal 37 2 3 29 3" xfId="16174"/>
    <cellStyle name="Normal 37 2 3 29 3 2" xfId="27238"/>
    <cellStyle name="Normal 37 2 3 29 3 2 2" xfId="53487"/>
    <cellStyle name="Normal 37 2 3 29 3 3" xfId="42424"/>
    <cellStyle name="Normal 37 2 3 29 4" xfId="19910"/>
    <cellStyle name="Normal 37 2 3 29 4 2" xfId="46160"/>
    <cellStyle name="Normal 37 2 3 29 5" xfId="8794"/>
    <cellStyle name="Normal 37 2 3 29 5 2" xfId="35097"/>
    <cellStyle name="Normal 37 2 3 29 6" xfId="29949"/>
    <cellStyle name="Normal 37 2 3 3" xfId="189"/>
    <cellStyle name="Normal 37 2 3 3 2" xfId="2517"/>
    <cellStyle name="Normal 37 2 3 3 2 2" xfId="16427"/>
    <cellStyle name="Normal 37 2 3 3 2 2 2" xfId="27491"/>
    <cellStyle name="Normal 37 2 3 3 2 2 2 2" xfId="53740"/>
    <cellStyle name="Normal 37 2 3 3 2 2 3" xfId="42677"/>
    <cellStyle name="Normal 37 2 3 3 2 3" xfId="20163"/>
    <cellStyle name="Normal 37 2 3 3 2 3 2" xfId="46413"/>
    <cellStyle name="Normal 37 2 3 3 2 4" xfId="9091"/>
    <cellStyle name="Normal 37 2 3 3 2 4 2" xfId="35350"/>
    <cellStyle name="Normal 37 2 3 3 2 5" xfId="29951"/>
    <cellStyle name="Normal 37 2 3 3 3" xfId="2516"/>
    <cellStyle name="Normal 37 2 3 3 3 2" xfId="20507"/>
    <cellStyle name="Normal 37 2 3 3 3 2 2" xfId="46756"/>
    <cellStyle name="Normal 37 2 3 3 3 3" xfId="9443"/>
    <cellStyle name="Normal 37 2 3 3 3 3 2" xfId="35693"/>
    <cellStyle name="Normal 37 2 3 3 3 4" xfId="29950"/>
    <cellStyle name="Normal 37 2 3 3 4" xfId="13046"/>
    <cellStyle name="Normal 37 2 3 3 4 2" xfId="24110"/>
    <cellStyle name="Normal 37 2 3 3 4 2 2" xfId="50359"/>
    <cellStyle name="Normal 37 2 3 3 4 3" xfId="39296"/>
    <cellStyle name="Normal 37 2 3 3 5" xfId="16782"/>
    <cellStyle name="Normal 37 2 3 3 5 2" xfId="43032"/>
    <cellStyle name="Normal 37 2 3 3 6" xfId="5639"/>
    <cellStyle name="Normal 37 2 3 3 6 2" xfId="31969"/>
    <cellStyle name="Normal 37 2 3 3 7" xfId="27669"/>
    <cellStyle name="Normal 37 2 3 30" xfId="2518"/>
    <cellStyle name="Normal 37 2 3 30 2" xfId="12685"/>
    <cellStyle name="Normal 37 2 3 30 2 2" xfId="23749"/>
    <cellStyle name="Normal 37 2 3 30 2 2 2" xfId="49998"/>
    <cellStyle name="Normal 37 2 3 30 2 3" xfId="38935"/>
    <cellStyle name="Normal 37 2 3 30 3" xfId="16288"/>
    <cellStyle name="Normal 37 2 3 30 3 2" xfId="27352"/>
    <cellStyle name="Normal 37 2 3 30 3 2 2" xfId="53601"/>
    <cellStyle name="Normal 37 2 3 30 3 3" xfId="42538"/>
    <cellStyle name="Normal 37 2 3 30 4" xfId="20024"/>
    <cellStyle name="Normal 37 2 3 30 4 2" xfId="46274"/>
    <cellStyle name="Normal 37 2 3 30 5" xfId="8909"/>
    <cellStyle name="Normal 37 2 3 30 5 2" xfId="35211"/>
    <cellStyle name="Normal 37 2 3 30 6" xfId="29952"/>
    <cellStyle name="Normal 37 2 3 31" xfId="2519"/>
    <cellStyle name="Normal 37 2 3 31 2" xfId="9323"/>
    <cellStyle name="Normal 37 2 3 31 2 2" xfId="20387"/>
    <cellStyle name="Normal 37 2 3 31 2 2 2" xfId="46636"/>
    <cellStyle name="Normal 37 2 3 31 2 3" xfId="35573"/>
    <cellStyle name="Normal 37 2 3 31 3" xfId="12926"/>
    <cellStyle name="Normal 37 2 3 31 3 2" xfId="23990"/>
    <cellStyle name="Normal 37 2 3 31 3 2 2" xfId="50239"/>
    <cellStyle name="Normal 37 2 3 31 3 3" xfId="39176"/>
    <cellStyle name="Normal 37 2 3 31 4" xfId="16662"/>
    <cellStyle name="Normal 37 2 3 31 4 2" xfId="42912"/>
    <cellStyle name="Normal 37 2 3 31 5" xfId="5518"/>
    <cellStyle name="Normal 37 2 3 31 5 2" xfId="31849"/>
    <cellStyle name="Normal 37 2 3 31 6" xfId="29953"/>
    <cellStyle name="Normal 37 2 3 32" xfId="2520"/>
    <cellStyle name="Normal 37 2 3 32 2" xfId="20267"/>
    <cellStyle name="Normal 37 2 3 32 2 2" xfId="46516"/>
    <cellStyle name="Normal 37 2 3 32 3" xfId="9203"/>
    <cellStyle name="Normal 37 2 3 32 3 2" xfId="35453"/>
    <cellStyle name="Normal 37 2 3 32 4" xfId="29954"/>
    <cellStyle name="Normal 37 2 3 33" xfId="2521"/>
    <cellStyle name="Normal 37 2 3 33 2" xfId="23870"/>
    <cellStyle name="Normal 37 2 3 33 2 2" xfId="50119"/>
    <cellStyle name="Normal 37 2 3 33 3" xfId="12806"/>
    <cellStyle name="Normal 37 2 3 33 3 2" xfId="39056"/>
    <cellStyle name="Normal 37 2 3 33 4" xfId="29955"/>
    <cellStyle name="Normal 37 2 3 34" xfId="2522"/>
    <cellStyle name="Normal 37 2 3 34 2" xfId="16542"/>
    <cellStyle name="Normal 37 2 3 34 2 2" xfId="42792"/>
    <cellStyle name="Normal 37 2 3 34 3" xfId="29956"/>
    <cellStyle name="Normal 37 2 3 35" xfId="2523"/>
    <cellStyle name="Normal 37 2 3 35 2" xfId="29957"/>
    <cellStyle name="Normal 37 2 3 36" xfId="2524"/>
    <cellStyle name="Normal 37 2 3 36 2" xfId="29958"/>
    <cellStyle name="Normal 37 2 3 37" xfId="2525"/>
    <cellStyle name="Normal 37 2 3 37 2" xfId="29959"/>
    <cellStyle name="Normal 37 2 3 38" xfId="2526"/>
    <cellStyle name="Normal 37 2 3 38 2" xfId="29960"/>
    <cellStyle name="Normal 37 2 3 39" xfId="2527"/>
    <cellStyle name="Normal 37 2 3 39 2" xfId="29961"/>
    <cellStyle name="Normal 37 2 3 4" xfId="2528"/>
    <cellStyle name="Normal 37 2 3 4 2" xfId="9595"/>
    <cellStyle name="Normal 37 2 3 4 2 2" xfId="20659"/>
    <cellStyle name="Normal 37 2 3 4 2 2 2" xfId="46908"/>
    <cellStyle name="Normal 37 2 3 4 2 3" xfId="35845"/>
    <cellStyle name="Normal 37 2 3 4 3" xfId="13198"/>
    <cellStyle name="Normal 37 2 3 4 3 2" xfId="24262"/>
    <cellStyle name="Normal 37 2 3 4 3 2 2" xfId="50511"/>
    <cellStyle name="Normal 37 2 3 4 3 3" xfId="39448"/>
    <cellStyle name="Normal 37 2 3 4 4" xfId="16934"/>
    <cellStyle name="Normal 37 2 3 4 4 2" xfId="43184"/>
    <cellStyle name="Normal 37 2 3 4 5" xfId="5793"/>
    <cellStyle name="Normal 37 2 3 4 5 2" xfId="32121"/>
    <cellStyle name="Normal 37 2 3 4 6" xfId="29962"/>
    <cellStyle name="Normal 37 2 3 40" xfId="2529"/>
    <cellStyle name="Normal 37 2 3 40 2" xfId="29963"/>
    <cellStyle name="Normal 37 2 3 41" xfId="2530"/>
    <cellStyle name="Normal 37 2 3 41 2" xfId="29964"/>
    <cellStyle name="Normal 37 2 3 42" xfId="2454"/>
    <cellStyle name="Normal 37 2 3 42 2" xfId="29888"/>
    <cellStyle name="Normal 37 2 3 43" xfId="5397"/>
    <cellStyle name="Normal 37 2 3 43 2" xfId="31729"/>
    <cellStyle name="Normal 37 2 3 44" xfId="27666"/>
    <cellStyle name="Normal 37 2 3 5" xfId="2531"/>
    <cellStyle name="Normal 37 2 3 5 2" xfId="9711"/>
    <cellStyle name="Normal 37 2 3 5 2 2" xfId="20775"/>
    <cellStyle name="Normal 37 2 3 5 2 2 2" xfId="47024"/>
    <cellStyle name="Normal 37 2 3 5 2 3" xfId="35961"/>
    <cellStyle name="Normal 37 2 3 5 3" xfId="13314"/>
    <cellStyle name="Normal 37 2 3 5 3 2" xfId="24378"/>
    <cellStyle name="Normal 37 2 3 5 3 2 2" xfId="50627"/>
    <cellStyle name="Normal 37 2 3 5 3 3" xfId="39564"/>
    <cellStyle name="Normal 37 2 3 5 4" xfId="17050"/>
    <cellStyle name="Normal 37 2 3 5 4 2" xfId="43300"/>
    <cellStyle name="Normal 37 2 3 5 5" xfId="5910"/>
    <cellStyle name="Normal 37 2 3 5 5 2" xfId="32237"/>
    <cellStyle name="Normal 37 2 3 5 6" xfId="29965"/>
    <cellStyle name="Normal 37 2 3 6" xfId="2532"/>
    <cellStyle name="Normal 37 2 3 6 2" xfId="9826"/>
    <cellStyle name="Normal 37 2 3 6 2 2" xfId="20890"/>
    <cellStyle name="Normal 37 2 3 6 2 2 2" xfId="47139"/>
    <cellStyle name="Normal 37 2 3 6 2 3" xfId="36076"/>
    <cellStyle name="Normal 37 2 3 6 3" xfId="13429"/>
    <cellStyle name="Normal 37 2 3 6 3 2" xfId="24493"/>
    <cellStyle name="Normal 37 2 3 6 3 2 2" xfId="50742"/>
    <cellStyle name="Normal 37 2 3 6 3 3" xfId="39679"/>
    <cellStyle name="Normal 37 2 3 6 4" xfId="17165"/>
    <cellStyle name="Normal 37 2 3 6 4 2" xfId="43415"/>
    <cellStyle name="Normal 37 2 3 6 5" xfId="6026"/>
    <cellStyle name="Normal 37 2 3 6 5 2" xfId="32352"/>
    <cellStyle name="Normal 37 2 3 6 6" xfId="29966"/>
    <cellStyle name="Normal 37 2 3 7" xfId="2533"/>
    <cellStyle name="Normal 37 2 3 7 2" xfId="9941"/>
    <cellStyle name="Normal 37 2 3 7 2 2" xfId="21005"/>
    <cellStyle name="Normal 37 2 3 7 2 2 2" xfId="47254"/>
    <cellStyle name="Normal 37 2 3 7 2 3" xfId="36191"/>
    <cellStyle name="Normal 37 2 3 7 3" xfId="13544"/>
    <cellStyle name="Normal 37 2 3 7 3 2" xfId="24608"/>
    <cellStyle name="Normal 37 2 3 7 3 2 2" xfId="50857"/>
    <cellStyle name="Normal 37 2 3 7 3 3" xfId="39794"/>
    <cellStyle name="Normal 37 2 3 7 4" xfId="17280"/>
    <cellStyle name="Normal 37 2 3 7 4 2" xfId="43530"/>
    <cellStyle name="Normal 37 2 3 7 5" xfId="6142"/>
    <cellStyle name="Normal 37 2 3 7 5 2" xfId="32467"/>
    <cellStyle name="Normal 37 2 3 7 6" xfId="29967"/>
    <cellStyle name="Normal 37 2 3 8" xfId="2534"/>
    <cellStyle name="Normal 37 2 3 8 2" xfId="10055"/>
    <cellStyle name="Normal 37 2 3 8 2 2" xfId="21119"/>
    <cellStyle name="Normal 37 2 3 8 2 2 2" xfId="47368"/>
    <cellStyle name="Normal 37 2 3 8 2 3" xfId="36305"/>
    <cellStyle name="Normal 37 2 3 8 3" xfId="13658"/>
    <cellStyle name="Normal 37 2 3 8 3 2" xfId="24722"/>
    <cellStyle name="Normal 37 2 3 8 3 2 2" xfId="50971"/>
    <cellStyle name="Normal 37 2 3 8 3 3" xfId="39908"/>
    <cellStyle name="Normal 37 2 3 8 4" xfId="17394"/>
    <cellStyle name="Normal 37 2 3 8 4 2" xfId="43644"/>
    <cellStyle name="Normal 37 2 3 8 5" xfId="6257"/>
    <cellStyle name="Normal 37 2 3 8 5 2" xfId="32581"/>
    <cellStyle name="Normal 37 2 3 8 6" xfId="29968"/>
    <cellStyle name="Normal 37 2 3 9" xfId="2535"/>
    <cellStyle name="Normal 37 2 3 9 2" xfId="10169"/>
    <cellStyle name="Normal 37 2 3 9 2 2" xfId="21233"/>
    <cellStyle name="Normal 37 2 3 9 2 2 2" xfId="47482"/>
    <cellStyle name="Normal 37 2 3 9 2 3" xfId="36419"/>
    <cellStyle name="Normal 37 2 3 9 3" xfId="13772"/>
    <cellStyle name="Normal 37 2 3 9 3 2" xfId="24836"/>
    <cellStyle name="Normal 37 2 3 9 3 2 2" xfId="51085"/>
    <cellStyle name="Normal 37 2 3 9 3 3" xfId="40022"/>
    <cellStyle name="Normal 37 2 3 9 4" xfId="17508"/>
    <cellStyle name="Normal 37 2 3 9 4 2" xfId="43758"/>
    <cellStyle name="Normal 37 2 3 9 5" xfId="6372"/>
    <cellStyle name="Normal 37 2 3 9 5 2" xfId="32695"/>
    <cellStyle name="Normal 37 2 3 9 6" xfId="29969"/>
    <cellStyle name="Normal 37 2 30" xfId="2536"/>
    <cellStyle name="Normal 37 2 30 2" xfId="12064"/>
    <cellStyle name="Normal 37 2 30 2 2" xfId="23128"/>
    <cellStyle name="Normal 37 2 30 2 2 2" xfId="49377"/>
    <cellStyle name="Normal 37 2 30 2 3" xfId="38314"/>
    <cellStyle name="Normal 37 2 30 3" xfId="15667"/>
    <cellStyle name="Normal 37 2 30 3 2" xfId="26731"/>
    <cellStyle name="Normal 37 2 30 3 2 2" xfId="52980"/>
    <cellStyle name="Normal 37 2 30 3 3" xfId="41917"/>
    <cellStyle name="Normal 37 2 30 4" xfId="19403"/>
    <cellStyle name="Normal 37 2 30 4 2" xfId="45653"/>
    <cellStyle name="Normal 37 2 30 5" xfId="8282"/>
    <cellStyle name="Normal 37 2 30 5 2" xfId="34590"/>
    <cellStyle name="Normal 37 2 30 6" xfId="29970"/>
    <cellStyle name="Normal 37 2 31" xfId="2537"/>
    <cellStyle name="Normal 37 2 31 2" xfId="12181"/>
    <cellStyle name="Normal 37 2 31 2 2" xfId="23245"/>
    <cellStyle name="Normal 37 2 31 2 2 2" xfId="49494"/>
    <cellStyle name="Normal 37 2 31 2 3" xfId="38431"/>
    <cellStyle name="Normal 37 2 31 3" xfId="15784"/>
    <cellStyle name="Normal 37 2 31 3 2" xfId="26848"/>
    <cellStyle name="Normal 37 2 31 3 2 2" xfId="53097"/>
    <cellStyle name="Normal 37 2 31 3 3" xfId="42034"/>
    <cellStyle name="Normal 37 2 31 4" xfId="19520"/>
    <cellStyle name="Normal 37 2 31 4 2" xfId="45770"/>
    <cellStyle name="Normal 37 2 31 5" xfId="8400"/>
    <cellStyle name="Normal 37 2 31 5 2" xfId="34707"/>
    <cellStyle name="Normal 37 2 31 6" xfId="29971"/>
    <cellStyle name="Normal 37 2 32" xfId="2538"/>
    <cellStyle name="Normal 37 2 32 2" xfId="12300"/>
    <cellStyle name="Normal 37 2 32 2 2" xfId="23364"/>
    <cellStyle name="Normal 37 2 32 2 2 2" xfId="49613"/>
    <cellStyle name="Normal 37 2 32 2 3" xfId="38550"/>
    <cellStyle name="Normal 37 2 32 3" xfId="15903"/>
    <cellStyle name="Normal 37 2 32 3 2" xfId="26967"/>
    <cellStyle name="Normal 37 2 32 3 2 2" xfId="53216"/>
    <cellStyle name="Normal 37 2 32 3 3" xfId="42153"/>
    <cellStyle name="Normal 37 2 32 4" xfId="19639"/>
    <cellStyle name="Normal 37 2 32 4 2" xfId="45889"/>
    <cellStyle name="Normal 37 2 32 5" xfId="8520"/>
    <cellStyle name="Normal 37 2 32 5 2" xfId="34826"/>
    <cellStyle name="Normal 37 2 32 6" xfId="29972"/>
    <cellStyle name="Normal 37 2 33" xfId="2539"/>
    <cellStyle name="Normal 37 2 33 2" xfId="12431"/>
    <cellStyle name="Normal 37 2 33 2 2" xfId="23495"/>
    <cellStyle name="Normal 37 2 33 2 2 2" xfId="49744"/>
    <cellStyle name="Normal 37 2 33 2 3" xfId="38681"/>
    <cellStyle name="Normal 37 2 33 3" xfId="16034"/>
    <cellStyle name="Normal 37 2 33 3 2" xfId="27098"/>
    <cellStyle name="Normal 37 2 33 3 2 2" xfId="53347"/>
    <cellStyle name="Normal 37 2 33 3 3" xfId="42284"/>
    <cellStyle name="Normal 37 2 33 4" xfId="19770"/>
    <cellStyle name="Normal 37 2 33 4 2" xfId="46020"/>
    <cellStyle name="Normal 37 2 33 5" xfId="8652"/>
    <cellStyle name="Normal 37 2 33 5 2" xfId="34957"/>
    <cellStyle name="Normal 37 2 33 6" xfId="29973"/>
    <cellStyle name="Normal 37 2 34" xfId="2540"/>
    <cellStyle name="Normal 37 2 34 2" xfId="12546"/>
    <cellStyle name="Normal 37 2 34 2 2" xfId="23610"/>
    <cellStyle name="Normal 37 2 34 2 2 2" xfId="49859"/>
    <cellStyle name="Normal 37 2 34 2 3" xfId="38796"/>
    <cellStyle name="Normal 37 2 34 3" xfId="16149"/>
    <cellStyle name="Normal 37 2 34 3 2" xfId="27213"/>
    <cellStyle name="Normal 37 2 34 3 2 2" xfId="53462"/>
    <cellStyle name="Normal 37 2 34 3 3" xfId="42399"/>
    <cellStyle name="Normal 37 2 34 4" xfId="19885"/>
    <cellStyle name="Normal 37 2 34 4 2" xfId="46135"/>
    <cellStyle name="Normal 37 2 34 5" xfId="8768"/>
    <cellStyle name="Normal 37 2 34 5 2" xfId="35072"/>
    <cellStyle name="Normal 37 2 34 6" xfId="29974"/>
    <cellStyle name="Normal 37 2 35" xfId="2541"/>
    <cellStyle name="Normal 37 2 35 2" xfId="12660"/>
    <cellStyle name="Normal 37 2 35 2 2" xfId="23724"/>
    <cellStyle name="Normal 37 2 35 2 2 2" xfId="49973"/>
    <cellStyle name="Normal 37 2 35 2 3" xfId="38910"/>
    <cellStyle name="Normal 37 2 35 3" xfId="16263"/>
    <cellStyle name="Normal 37 2 35 3 2" xfId="27327"/>
    <cellStyle name="Normal 37 2 35 3 2 2" xfId="53576"/>
    <cellStyle name="Normal 37 2 35 3 3" xfId="42513"/>
    <cellStyle name="Normal 37 2 35 4" xfId="19999"/>
    <cellStyle name="Normal 37 2 35 4 2" xfId="46249"/>
    <cellStyle name="Normal 37 2 35 5" xfId="8883"/>
    <cellStyle name="Normal 37 2 35 5 2" xfId="35186"/>
    <cellStyle name="Normal 37 2 35 6" xfId="29975"/>
    <cellStyle name="Normal 37 2 36" xfId="2542"/>
    <cellStyle name="Normal 37 2 36 2" xfId="9298"/>
    <cellStyle name="Normal 37 2 36 2 2" xfId="20362"/>
    <cellStyle name="Normal 37 2 36 2 2 2" xfId="46611"/>
    <cellStyle name="Normal 37 2 36 2 3" xfId="35548"/>
    <cellStyle name="Normal 37 2 36 3" xfId="12901"/>
    <cellStyle name="Normal 37 2 36 3 2" xfId="23965"/>
    <cellStyle name="Normal 37 2 36 3 2 2" xfId="50214"/>
    <cellStyle name="Normal 37 2 36 3 3" xfId="39151"/>
    <cellStyle name="Normal 37 2 36 4" xfId="16637"/>
    <cellStyle name="Normal 37 2 36 4 2" xfId="42887"/>
    <cellStyle name="Normal 37 2 36 5" xfId="5493"/>
    <cellStyle name="Normal 37 2 36 5 2" xfId="31824"/>
    <cellStyle name="Normal 37 2 36 6" xfId="29976"/>
    <cellStyle name="Normal 37 2 37" xfId="2543"/>
    <cellStyle name="Normal 37 2 37 2" xfId="20242"/>
    <cellStyle name="Normal 37 2 37 2 2" xfId="46491"/>
    <cellStyle name="Normal 37 2 37 3" xfId="9178"/>
    <cellStyle name="Normal 37 2 37 3 2" xfId="35428"/>
    <cellStyle name="Normal 37 2 37 4" xfId="29977"/>
    <cellStyle name="Normal 37 2 38" xfId="2544"/>
    <cellStyle name="Normal 37 2 38 2" xfId="23845"/>
    <cellStyle name="Normal 37 2 38 2 2" xfId="50094"/>
    <cellStyle name="Normal 37 2 38 3" xfId="12781"/>
    <cellStyle name="Normal 37 2 38 3 2" xfId="39031"/>
    <cellStyle name="Normal 37 2 38 4" xfId="29978"/>
    <cellStyle name="Normal 37 2 39" xfId="2545"/>
    <cellStyle name="Normal 37 2 39 2" xfId="16504"/>
    <cellStyle name="Normal 37 2 39 2 2" xfId="42754"/>
    <cellStyle name="Normal 37 2 39 3" xfId="29979"/>
    <cellStyle name="Normal 37 2 4" xfId="190"/>
    <cellStyle name="Normal 37 2 4 10" xfId="2547"/>
    <cellStyle name="Normal 37 2 4 10 2" xfId="10290"/>
    <cellStyle name="Normal 37 2 4 10 2 2" xfId="21354"/>
    <cellStyle name="Normal 37 2 4 10 2 2 2" xfId="47603"/>
    <cellStyle name="Normal 37 2 4 10 2 3" xfId="36540"/>
    <cellStyle name="Normal 37 2 4 10 3" xfId="13893"/>
    <cellStyle name="Normal 37 2 4 10 3 2" xfId="24957"/>
    <cellStyle name="Normal 37 2 4 10 3 2 2" xfId="51206"/>
    <cellStyle name="Normal 37 2 4 10 3 3" xfId="40143"/>
    <cellStyle name="Normal 37 2 4 10 4" xfId="17629"/>
    <cellStyle name="Normal 37 2 4 10 4 2" xfId="43879"/>
    <cellStyle name="Normal 37 2 4 10 5" xfId="6494"/>
    <cellStyle name="Normal 37 2 4 10 5 2" xfId="32816"/>
    <cellStyle name="Normal 37 2 4 10 6" xfId="29981"/>
    <cellStyle name="Normal 37 2 4 11" xfId="2548"/>
    <cellStyle name="Normal 37 2 4 11 2" xfId="10417"/>
    <cellStyle name="Normal 37 2 4 11 2 2" xfId="21481"/>
    <cellStyle name="Normal 37 2 4 11 2 2 2" xfId="47730"/>
    <cellStyle name="Normal 37 2 4 11 2 3" xfId="36667"/>
    <cellStyle name="Normal 37 2 4 11 3" xfId="14020"/>
    <cellStyle name="Normal 37 2 4 11 3 2" xfId="25084"/>
    <cellStyle name="Normal 37 2 4 11 3 2 2" xfId="51333"/>
    <cellStyle name="Normal 37 2 4 11 3 3" xfId="40270"/>
    <cellStyle name="Normal 37 2 4 11 4" xfId="17756"/>
    <cellStyle name="Normal 37 2 4 11 4 2" xfId="44006"/>
    <cellStyle name="Normal 37 2 4 11 5" xfId="6622"/>
    <cellStyle name="Normal 37 2 4 11 5 2" xfId="32943"/>
    <cellStyle name="Normal 37 2 4 11 6" xfId="29982"/>
    <cellStyle name="Normal 37 2 4 12" xfId="2549"/>
    <cellStyle name="Normal 37 2 4 12 2" xfId="10532"/>
    <cellStyle name="Normal 37 2 4 12 2 2" xfId="21596"/>
    <cellStyle name="Normal 37 2 4 12 2 2 2" xfId="47845"/>
    <cellStyle name="Normal 37 2 4 12 2 3" xfId="36782"/>
    <cellStyle name="Normal 37 2 4 12 3" xfId="14135"/>
    <cellStyle name="Normal 37 2 4 12 3 2" xfId="25199"/>
    <cellStyle name="Normal 37 2 4 12 3 2 2" xfId="51448"/>
    <cellStyle name="Normal 37 2 4 12 3 3" xfId="40385"/>
    <cellStyle name="Normal 37 2 4 12 4" xfId="17871"/>
    <cellStyle name="Normal 37 2 4 12 4 2" xfId="44121"/>
    <cellStyle name="Normal 37 2 4 12 5" xfId="6738"/>
    <cellStyle name="Normal 37 2 4 12 5 2" xfId="33058"/>
    <cellStyle name="Normal 37 2 4 12 6" xfId="29983"/>
    <cellStyle name="Normal 37 2 4 13" xfId="2550"/>
    <cellStyle name="Normal 37 2 4 13 2" xfId="10705"/>
    <cellStyle name="Normal 37 2 4 13 2 2" xfId="21769"/>
    <cellStyle name="Normal 37 2 4 13 2 2 2" xfId="48018"/>
    <cellStyle name="Normal 37 2 4 13 2 3" xfId="36955"/>
    <cellStyle name="Normal 37 2 4 13 3" xfId="14308"/>
    <cellStyle name="Normal 37 2 4 13 3 2" xfId="25372"/>
    <cellStyle name="Normal 37 2 4 13 3 2 2" xfId="51621"/>
    <cellStyle name="Normal 37 2 4 13 3 3" xfId="40558"/>
    <cellStyle name="Normal 37 2 4 13 4" xfId="18044"/>
    <cellStyle name="Normal 37 2 4 13 4 2" xfId="44294"/>
    <cellStyle name="Normal 37 2 4 13 5" xfId="6912"/>
    <cellStyle name="Normal 37 2 4 13 5 2" xfId="33231"/>
    <cellStyle name="Normal 37 2 4 13 6" xfId="29984"/>
    <cellStyle name="Normal 37 2 4 14" xfId="2551"/>
    <cellStyle name="Normal 37 2 4 14 2" xfId="10822"/>
    <cellStyle name="Normal 37 2 4 14 2 2" xfId="21886"/>
    <cellStyle name="Normal 37 2 4 14 2 2 2" xfId="48135"/>
    <cellStyle name="Normal 37 2 4 14 2 3" xfId="37072"/>
    <cellStyle name="Normal 37 2 4 14 3" xfId="14425"/>
    <cellStyle name="Normal 37 2 4 14 3 2" xfId="25489"/>
    <cellStyle name="Normal 37 2 4 14 3 2 2" xfId="51738"/>
    <cellStyle name="Normal 37 2 4 14 3 3" xfId="40675"/>
    <cellStyle name="Normal 37 2 4 14 4" xfId="18161"/>
    <cellStyle name="Normal 37 2 4 14 4 2" xfId="44411"/>
    <cellStyle name="Normal 37 2 4 14 5" xfId="7030"/>
    <cellStyle name="Normal 37 2 4 14 5 2" xfId="33348"/>
    <cellStyle name="Normal 37 2 4 14 6" xfId="29985"/>
    <cellStyle name="Normal 37 2 4 15" xfId="2552"/>
    <cellStyle name="Normal 37 2 4 15 2" xfId="10938"/>
    <cellStyle name="Normal 37 2 4 15 2 2" xfId="22002"/>
    <cellStyle name="Normal 37 2 4 15 2 2 2" xfId="48251"/>
    <cellStyle name="Normal 37 2 4 15 2 3" xfId="37188"/>
    <cellStyle name="Normal 37 2 4 15 3" xfId="14541"/>
    <cellStyle name="Normal 37 2 4 15 3 2" xfId="25605"/>
    <cellStyle name="Normal 37 2 4 15 3 2 2" xfId="51854"/>
    <cellStyle name="Normal 37 2 4 15 3 3" xfId="40791"/>
    <cellStyle name="Normal 37 2 4 15 4" xfId="18277"/>
    <cellStyle name="Normal 37 2 4 15 4 2" xfId="44527"/>
    <cellStyle name="Normal 37 2 4 15 5" xfId="7147"/>
    <cellStyle name="Normal 37 2 4 15 5 2" xfId="33464"/>
    <cellStyle name="Normal 37 2 4 15 6" xfId="29986"/>
    <cellStyle name="Normal 37 2 4 16" xfId="2553"/>
    <cellStyle name="Normal 37 2 4 16 2" xfId="11056"/>
    <cellStyle name="Normal 37 2 4 16 2 2" xfId="22120"/>
    <cellStyle name="Normal 37 2 4 16 2 2 2" xfId="48369"/>
    <cellStyle name="Normal 37 2 4 16 2 3" xfId="37306"/>
    <cellStyle name="Normal 37 2 4 16 3" xfId="14659"/>
    <cellStyle name="Normal 37 2 4 16 3 2" xfId="25723"/>
    <cellStyle name="Normal 37 2 4 16 3 2 2" xfId="51972"/>
    <cellStyle name="Normal 37 2 4 16 3 3" xfId="40909"/>
    <cellStyle name="Normal 37 2 4 16 4" xfId="18395"/>
    <cellStyle name="Normal 37 2 4 16 4 2" xfId="44645"/>
    <cellStyle name="Normal 37 2 4 16 5" xfId="7266"/>
    <cellStyle name="Normal 37 2 4 16 5 2" xfId="33582"/>
    <cellStyle name="Normal 37 2 4 16 6" xfId="29987"/>
    <cellStyle name="Normal 37 2 4 17" xfId="2554"/>
    <cellStyle name="Normal 37 2 4 17 2" xfId="11174"/>
    <cellStyle name="Normal 37 2 4 17 2 2" xfId="22238"/>
    <cellStyle name="Normal 37 2 4 17 2 2 2" xfId="48487"/>
    <cellStyle name="Normal 37 2 4 17 2 3" xfId="37424"/>
    <cellStyle name="Normal 37 2 4 17 3" xfId="14777"/>
    <cellStyle name="Normal 37 2 4 17 3 2" xfId="25841"/>
    <cellStyle name="Normal 37 2 4 17 3 2 2" xfId="52090"/>
    <cellStyle name="Normal 37 2 4 17 3 3" xfId="41027"/>
    <cellStyle name="Normal 37 2 4 17 4" xfId="18513"/>
    <cellStyle name="Normal 37 2 4 17 4 2" xfId="44763"/>
    <cellStyle name="Normal 37 2 4 17 5" xfId="7385"/>
    <cellStyle name="Normal 37 2 4 17 5 2" xfId="33700"/>
    <cellStyle name="Normal 37 2 4 17 6" xfId="29988"/>
    <cellStyle name="Normal 37 2 4 18" xfId="2555"/>
    <cellStyle name="Normal 37 2 4 18 2" xfId="11290"/>
    <cellStyle name="Normal 37 2 4 18 2 2" xfId="22354"/>
    <cellStyle name="Normal 37 2 4 18 2 2 2" xfId="48603"/>
    <cellStyle name="Normal 37 2 4 18 2 3" xfId="37540"/>
    <cellStyle name="Normal 37 2 4 18 3" xfId="14893"/>
    <cellStyle name="Normal 37 2 4 18 3 2" xfId="25957"/>
    <cellStyle name="Normal 37 2 4 18 3 2 2" xfId="52206"/>
    <cellStyle name="Normal 37 2 4 18 3 3" xfId="41143"/>
    <cellStyle name="Normal 37 2 4 18 4" xfId="18629"/>
    <cellStyle name="Normal 37 2 4 18 4 2" xfId="44879"/>
    <cellStyle name="Normal 37 2 4 18 5" xfId="7502"/>
    <cellStyle name="Normal 37 2 4 18 5 2" xfId="33816"/>
    <cellStyle name="Normal 37 2 4 18 6" xfId="29989"/>
    <cellStyle name="Normal 37 2 4 19" xfId="2556"/>
    <cellStyle name="Normal 37 2 4 19 2" xfId="11407"/>
    <cellStyle name="Normal 37 2 4 19 2 2" xfId="22471"/>
    <cellStyle name="Normal 37 2 4 19 2 2 2" xfId="48720"/>
    <cellStyle name="Normal 37 2 4 19 2 3" xfId="37657"/>
    <cellStyle name="Normal 37 2 4 19 3" xfId="15010"/>
    <cellStyle name="Normal 37 2 4 19 3 2" xfId="26074"/>
    <cellStyle name="Normal 37 2 4 19 3 2 2" xfId="52323"/>
    <cellStyle name="Normal 37 2 4 19 3 3" xfId="41260"/>
    <cellStyle name="Normal 37 2 4 19 4" xfId="18746"/>
    <cellStyle name="Normal 37 2 4 19 4 2" xfId="44996"/>
    <cellStyle name="Normal 37 2 4 19 5" xfId="7620"/>
    <cellStyle name="Normal 37 2 4 19 5 2" xfId="33933"/>
    <cellStyle name="Normal 37 2 4 19 6" xfId="29990"/>
    <cellStyle name="Normal 37 2 4 2" xfId="191"/>
    <cellStyle name="Normal 37 2 4 2 10" xfId="2558"/>
    <cellStyle name="Normal 37 2 4 2 10 2" xfId="10466"/>
    <cellStyle name="Normal 37 2 4 2 10 2 2" xfId="21530"/>
    <cellStyle name="Normal 37 2 4 2 10 2 2 2" xfId="47779"/>
    <cellStyle name="Normal 37 2 4 2 10 2 3" xfId="36716"/>
    <cellStyle name="Normal 37 2 4 2 10 3" xfId="14069"/>
    <cellStyle name="Normal 37 2 4 2 10 3 2" xfId="25133"/>
    <cellStyle name="Normal 37 2 4 2 10 3 2 2" xfId="51382"/>
    <cellStyle name="Normal 37 2 4 2 10 3 3" xfId="40319"/>
    <cellStyle name="Normal 37 2 4 2 10 4" xfId="17805"/>
    <cellStyle name="Normal 37 2 4 2 10 4 2" xfId="44055"/>
    <cellStyle name="Normal 37 2 4 2 10 5" xfId="6671"/>
    <cellStyle name="Normal 37 2 4 2 10 5 2" xfId="32992"/>
    <cellStyle name="Normal 37 2 4 2 10 6" xfId="29992"/>
    <cellStyle name="Normal 37 2 4 2 11" xfId="2559"/>
    <cellStyle name="Normal 37 2 4 2 11 2" xfId="10581"/>
    <cellStyle name="Normal 37 2 4 2 11 2 2" xfId="21645"/>
    <cellStyle name="Normal 37 2 4 2 11 2 2 2" xfId="47894"/>
    <cellStyle name="Normal 37 2 4 2 11 2 3" xfId="36831"/>
    <cellStyle name="Normal 37 2 4 2 11 3" xfId="14184"/>
    <cellStyle name="Normal 37 2 4 2 11 3 2" xfId="25248"/>
    <cellStyle name="Normal 37 2 4 2 11 3 2 2" xfId="51497"/>
    <cellStyle name="Normal 37 2 4 2 11 3 3" xfId="40434"/>
    <cellStyle name="Normal 37 2 4 2 11 4" xfId="17920"/>
    <cellStyle name="Normal 37 2 4 2 11 4 2" xfId="44170"/>
    <cellStyle name="Normal 37 2 4 2 11 5" xfId="6787"/>
    <cellStyle name="Normal 37 2 4 2 11 5 2" xfId="33107"/>
    <cellStyle name="Normal 37 2 4 2 11 6" xfId="29993"/>
    <cellStyle name="Normal 37 2 4 2 12" xfId="2560"/>
    <cellStyle name="Normal 37 2 4 2 12 2" xfId="10754"/>
    <cellStyle name="Normal 37 2 4 2 12 2 2" xfId="21818"/>
    <cellStyle name="Normal 37 2 4 2 12 2 2 2" xfId="48067"/>
    <cellStyle name="Normal 37 2 4 2 12 2 3" xfId="37004"/>
    <cellStyle name="Normal 37 2 4 2 12 3" xfId="14357"/>
    <cellStyle name="Normal 37 2 4 2 12 3 2" xfId="25421"/>
    <cellStyle name="Normal 37 2 4 2 12 3 2 2" xfId="51670"/>
    <cellStyle name="Normal 37 2 4 2 12 3 3" xfId="40607"/>
    <cellStyle name="Normal 37 2 4 2 12 4" xfId="18093"/>
    <cellStyle name="Normal 37 2 4 2 12 4 2" xfId="44343"/>
    <cellStyle name="Normal 37 2 4 2 12 5" xfId="6961"/>
    <cellStyle name="Normal 37 2 4 2 12 5 2" xfId="33280"/>
    <cellStyle name="Normal 37 2 4 2 12 6" xfId="29994"/>
    <cellStyle name="Normal 37 2 4 2 13" xfId="2561"/>
    <cellStyle name="Normal 37 2 4 2 13 2" xfId="10871"/>
    <cellStyle name="Normal 37 2 4 2 13 2 2" xfId="21935"/>
    <cellStyle name="Normal 37 2 4 2 13 2 2 2" xfId="48184"/>
    <cellStyle name="Normal 37 2 4 2 13 2 3" xfId="37121"/>
    <cellStyle name="Normal 37 2 4 2 13 3" xfId="14474"/>
    <cellStyle name="Normal 37 2 4 2 13 3 2" xfId="25538"/>
    <cellStyle name="Normal 37 2 4 2 13 3 2 2" xfId="51787"/>
    <cellStyle name="Normal 37 2 4 2 13 3 3" xfId="40724"/>
    <cellStyle name="Normal 37 2 4 2 13 4" xfId="18210"/>
    <cellStyle name="Normal 37 2 4 2 13 4 2" xfId="44460"/>
    <cellStyle name="Normal 37 2 4 2 13 5" xfId="7079"/>
    <cellStyle name="Normal 37 2 4 2 13 5 2" xfId="33397"/>
    <cellStyle name="Normal 37 2 4 2 13 6" xfId="29995"/>
    <cellStyle name="Normal 37 2 4 2 14" xfId="2562"/>
    <cellStyle name="Normal 37 2 4 2 14 2" xfId="10987"/>
    <cellStyle name="Normal 37 2 4 2 14 2 2" xfId="22051"/>
    <cellStyle name="Normal 37 2 4 2 14 2 2 2" xfId="48300"/>
    <cellStyle name="Normal 37 2 4 2 14 2 3" xfId="37237"/>
    <cellStyle name="Normal 37 2 4 2 14 3" xfId="14590"/>
    <cellStyle name="Normal 37 2 4 2 14 3 2" xfId="25654"/>
    <cellStyle name="Normal 37 2 4 2 14 3 2 2" xfId="51903"/>
    <cellStyle name="Normal 37 2 4 2 14 3 3" xfId="40840"/>
    <cellStyle name="Normal 37 2 4 2 14 4" xfId="18326"/>
    <cellStyle name="Normal 37 2 4 2 14 4 2" xfId="44576"/>
    <cellStyle name="Normal 37 2 4 2 14 5" xfId="7196"/>
    <cellStyle name="Normal 37 2 4 2 14 5 2" xfId="33513"/>
    <cellStyle name="Normal 37 2 4 2 14 6" xfId="29996"/>
    <cellStyle name="Normal 37 2 4 2 15" xfId="2563"/>
    <cellStyle name="Normal 37 2 4 2 15 2" xfId="11105"/>
    <cellStyle name="Normal 37 2 4 2 15 2 2" xfId="22169"/>
    <cellStyle name="Normal 37 2 4 2 15 2 2 2" xfId="48418"/>
    <cellStyle name="Normal 37 2 4 2 15 2 3" xfId="37355"/>
    <cellStyle name="Normal 37 2 4 2 15 3" xfId="14708"/>
    <cellStyle name="Normal 37 2 4 2 15 3 2" xfId="25772"/>
    <cellStyle name="Normal 37 2 4 2 15 3 2 2" xfId="52021"/>
    <cellStyle name="Normal 37 2 4 2 15 3 3" xfId="40958"/>
    <cellStyle name="Normal 37 2 4 2 15 4" xfId="18444"/>
    <cellStyle name="Normal 37 2 4 2 15 4 2" xfId="44694"/>
    <cellStyle name="Normal 37 2 4 2 15 5" xfId="7315"/>
    <cellStyle name="Normal 37 2 4 2 15 5 2" xfId="33631"/>
    <cellStyle name="Normal 37 2 4 2 15 6" xfId="29997"/>
    <cellStyle name="Normal 37 2 4 2 16" xfId="2564"/>
    <cellStyle name="Normal 37 2 4 2 16 2" xfId="11223"/>
    <cellStyle name="Normal 37 2 4 2 16 2 2" xfId="22287"/>
    <cellStyle name="Normal 37 2 4 2 16 2 2 2" xfId="48536"/>
    <cellStyle name="Normal 37 2 4 2 16 2 3" xfId="37473"/>
    <cellStyle name="Normal 37 2 4 2 16 3" xfId="14826"/>
    <cellStyle name="Normal 37 2 4 2 16 3 2" xfId="25890"/>
    <cellStyle name="Normal 37 2 4 2 16 3 2 2" xfId="52139"/>
    <cellStyle name="Normal 37 2 4 2 16 3 3" xfId="41076"/>
    <cellStyle name="Normal 37 2 4 2 16 4" xfId="18562"/>
    <cellStyle name="Normal 37 2 4 2 16 4 2" xfId="44812"/>
    <cellStyle name="Normal 37 2 4 2 16 5" xfId="7434"/>
    <cellStyle name="Normal 37 2 4 2 16 5 2" xfId="33749"/>
    <cellStyle name="Normal 37 2 4 2 16 6" xfId="29998"/>
    <cellStyle name="Normal 37 2 4 2 17" xfId="2565"/>
    <cellStyle name="Normal 37 2 4 2 17 2" xfId="11339"/>
    <cellStyle name="Normal 37 2 4 2 17 2 2" xfId="22403"/>
    <cellStyle name="Normal 37 2 4 2 17 2 2 2" xfId="48652"/>
    <cellStyle name="Normal 37 2 4 2 17 2 3" xfId="37589"/>
    <cellStyle name="Normal 37 2 4 2 17 3" xfId="14942"/>
    <cellStyle name="Normal 37 2 4 2 17 3 2" xfId="26006"/>
    <cellStyle name="Normal 37 2 4 2 17 3 2 2" xfId="52255"/>
    <cellStyle name="Normal 37 2 4 2 17 3 3" xfId="41192"/>
    <cellStyle name="Normal 37 2 4 2 17 4" xfId="18678"/>
    <cellStyle name="Normal 37 2 4 2 17 4 2" xfId="44928"/>
    <cellStyle name="Normal 37 2 4 2 17 5" xfId="7551"/>
    <cellStyle name="Normal 37 2 4 2 17 5 2" xfId="33865"/>
    <cellStyle name="Normal 37 2 4 2 17 6" xfId="29999"/>
    <cellStyle name="Normal 37 2 4 2 18" xfId="2566"/>
    <cellStyle name="Normal 37 2 4 2 18 2" xfId="11456"/>
    <cellStyle name="Normal 37 2 4 2 18 2 2" xfId="22520"/>
    <cellStyle name="Normal 37 2 4 2 18 2 2 2" xfId="48769"/>
    <cellStyle name="Normal 37 2 4 2 18 2 3" xfId="37706"/>
    <cellStyle name="Normal 37 2 4 2 18 3" xfId="15059"/>
    <cellStyle name="Normal 37 2 4 2 18 3 2" xfId="26123"/>
    <cellStyle name="Normal 37 2 4 2 18 3 2 2" xfId="52372"/>
    <cellStyle name="Normal 37 2 4 2 18 3 3" xfId="41309"/>
    <cellStyle name="Normal 37 2 4 2 18 4" xfId="18795"/>
    <cellStyle name="Normal 37 2 4 2 18 4 2" xfId="45045"/>
    <cellStyle name="Normal 37 2 4 2 18 5" xfId="7669"/>
    <cellStyle name="Normal 37 2 4 2 18 5 2" xfId="33982"/>
    <cellStyle name="Normal 37 2 4 2 18 6" xfId="30000"/>
    <cellStyle name="Normal 37 2 4 2 19" xfId="2567"/>
    <cellStyle name="Normal 37 2 4 2 19 2" xfId="11575"/>
    <cellStyle name="Normal 37 2 4 2 19 2 2" xfId="22639"/>
    <cellStyle name="Normal 37 2 4 2 19 2 2 2" xfId="48888"/>
    <cellStyle name="Normal 37 2 4 2 19 2 3" xfId="37825"/>
    <cellStyle name="Normal 37 2 4 2 19 3" xfId="15178"/>
    <cellStyle name="Normal 37 2 4 2 19 3 2" xfId="26242"/>
    <cellStyle name="Normal 37 2 4 2 19 3 2 2" xfId="52491"/>
    <cellStyle name="Normal 37 2 4 2 19 3 3" xfId="41428"/>
    <cellStyle name="Normal 37 2 4 2 19 4" xfId="18914"/>
    <cellStyle name="Normal 37 2 4 2 19 4 2" xfId="45164"/>
    <cellStyle name="Normal 37 2 4 2 19 5" xfId="7789"/>
    <cellStyle name="Normal 37 2 4 2 19 5 2" xfId="34101"/>
    <cellStyle name="Normal 37 2 4 2 19 6" xfId="30001"/>
    <cellStyle name="Normal 37 2 4 2 2" xfId="192"/>
    <cellStyle name="Normal 37 2 4 2 2 2" xfId="2569"/>
    <cellStyle name="Normal 37 2 4 2 2 2 2" xfId="16428"/>
    <cellStyle name="Normal 37 2 4 2 2 2 2 2" xfId="27492"/>
    <cellStyle name="Normal 37 2 4 2 2 2 2 2 2" xfId="53741"/>
    <cellStyle name="Normal 37 2 4 2 2 2 2 3" xfId="42678"/>
    <cellStyle name="Normal 37 2 4 2 2 2 3" xfId="20164"/>
    <cellStyle name="Normal 37 2 4 2 2 2 3 2" xfId="46414"/>
    <cellStyle name="Normal 37 2 4 2 2 2 4" xfId="9092"/>
    <cellStyle name="Normal 37 2 4 2 2 2 4 2" xfId="35351"/>
    <cellStyle name="Normal 37 2 4 2 2 2 5" xfId="30003"/>
    <cellStyle name="Normal 37 2 4 2 2 3" xfId="2568"/>
    <cellStyle name="Normal 37 2 4 2 2 3 2" xfId="20574"/>
    <cellStyle name="Normal 37 2 4 2 2 3 2 2" xfId="46823"/>
    <cellStyle name="Normal 37 2 4 2 2 3 3" xfId="9510"/>
    <cellStyle name="Normal 37 2 4 2 2 3 3 2" xfId="35760"/>
    <cellStyle name="Normal 37 2 4 2 2 3 4" xfId="30002"/>
    <cellStyle name="Normal 37 2 4 2 2 4" xfId="13113"/>
    <cellStyle name="Normal 37 2 4 2 2 4 2" xfId="24177"/>
    <cellStyle name="Normal 37 2 4 2 2 4 2 2" xfId="50426"/>
    <cellStyle name="Normal 37 2 4 2 2 4 3" xfId="39363"/>
    <cellStyle name="Normal 37 2 4 2 2 5" xfId="16849"/>
    <cellStyle name="Normal 37 2 4 2 2 5 2" xfId="43099"/>
    <cellStyle name="Normal 37 2 4 2 2 6" xfId="5707"/>
    <cellStyle name="Normal 37 2 4 2 2 6 2" xfId="32036"/>
    <cellStyle name="Normal 37 2 4 2 2 7" xfId="27672"/>
    <cellStyle name="Normal 37 2 4 2 20" xfId="2570"/>
    <cellStyle name="Normal 37 2 4 2 20 2" xfId="11689"/>
    <cellStyle name="Normal 37 2 4 2 20 2 2" xfId="22753"/>
    <cellStyle name="Normal 37 2 4 2 20 2 2 2" xfId="49002"/>
    <cellStyle name="Normal 37 2 4 2 20 2 3" xfId="37939"/>
    <cellStyle name="Normal 37 2 4 2 20 3" xfId="15292"/>
    <cellStyle name="Normal 37 2 4 2 20 3 2" xfId="26356"/>
    <cellStyle name="Normal 37 2 4 2 20 3 2 2" xfId="52605"/>
    <cellStyle name="Normal 37 2 4 2 20 3 3" xfId="41542"/>
    <cellStyle name="Normal 37 2 4 2 20 4" xfId="19028"/>
    <cellStyle name="Normal 37 2 4 2 20 4 2" xfId="45278"/>
    <cellStyle name="Normal 37 2 4 2 20 5" xfId="7904"/>
    <cellStyle name="Normal 37 2 4 2 20 5 2" xfId="34215"/>
    <cellStyle name="Normal 37 2 4 2 20 6" xfId="30004"/>
    <cellStyle name="Normal 37 2 4 2 21" xfId="2571"/>
    <cellStyle name="Normal 37 2 4 2 21 2" xfId="11803"/>
    <cellStyle name="Normal 37 2 4 2 21 2 2" xfId="22867"/>
    <cellStyle name="Normal 37 2 4 2 21 2 2 2" xfId="49116"/>
    <cellStyle name="Normal 37 2 4 2 21 2 3" xfId="38053"/>
    <cellStyle name="Normal 37 2 4 2 21 3" xfId="15406"/>
    <cellStyle name="Normal 37 2 4 2 21 3 2" xfId="26470"/>
    <cellStyle name="Normal 37 2 4 2 21 3 2 2" xfId="52719"/>
    <cellStyle name="Normal 37 2 4 2 21 3 3" xfId="41656"/>
    <cellStyle name="Normal 37 2 4 2 21 4" xfId="19142"/>
    <cellStyle name="Normal 37 2 4 2 21 4 2" xfId="45392"/>
    <cellStyle name="Normal 37 2 4 2 21 5" xfId="8019"/>
    <cellStyle name="Normal 37 2 4 2 21 5 2" xfId="34329"/>
    <cellStyle name="Normal 37 2 4 2 21 6" xfId="30005"/>
    <cellStyle name="Normal 37 2 4 2 22" xfId="2572"/>
    <cellStyle name="Normal 37 2 4 2 22 2" xfId="11917"/>
    <cellStyle name="Normal 37 2 4 2 22 2 2" xfId="22981"/>
    <cellStyle name="Normal 37 2 4 2 22 2 2 2" xfId="49230"/>
    <cellStyle name="Normal 37 2 4 2 22 2 3" xfId="38167"/>
    <cellStyle name="Normal 37 2 4 2 22 3" xfId="15520"/>
    <cellStyle name="Normal 37 2 4 2 22 3 2" xfId="26584"/>
    <cellStyle name="Normal 37 2 4 2 22 3 2 2" xfId="52833"/>
    <cellStyle name="Normal 37 2 4 2 22 3 3" xfId="41770"/>
    <cellStyle name="Normal 37 2 4 2 22 4" xfId="19256"/>
    <cellStyle name="Normal 37 2 4 2 22 4 2" xfId="45506"/>
    <cellStyle name="Normal 37 2 4 2 22 5" xfId="8134"/>
    <cellStyle name="Normal 37 2 4 2 22 5 2" xfId="34443"/>
    <cellStyle name="Normal 37 2 4 2 22 6" xfId="30006"/>
    <cellStyle name="Normal 37 2 4 2 23" xfId="2573"/>
    <cellStyle name="Normal 37 2 4 2 23 2" xfId="12031"/>
    <cellStyle name="Normal 37 2 4 2 23 2 2" xfId="23095"/>
    <cellStyle name="Normal 37 2 4 2 23 2 2 2" xfId="49344"/>
    <cellStyle name="Normal 37 2 4 2 23 2 3" xfId="38281"/>
    <cellStyle name="Normal 37 2 4 2 23 3" xfId="15634"/>
    <cellStyle name="Normal 37 2 4 2 23 3 2" xfId="26698"/>
    <cellStyle name="Normal 37 2 4 2 23 3 2 2" xfId="52947"/>
    <cellStyle name="Normal 37 2 4 2 23 3 3" xfId="41884"/>
    <cellStyle name="Normal 37 2 4 2 23 4" xfId="19370"/>
    <cellStyle name="Normal 37 2 4 2 23 4 2" xfId="45620"/>
    <cellStyle name="Normal 37 2 4 2 23 5" xfId="8249"/>
    <cellStyle name="Normal 37 2 4 2 23 5 2" xfId="34557"/>
    <cellStyle name="Normal 37 2 4 2 23 6" xfId="30007"/>
    <cellStyle name="Normal 37 2 4 2 24" xfId="2574"/>
    <cellStyle name="Normal 37 2 4 2 24 2" xfId="12145"/>
    <cellStyle name="Normal 37 2 4 2 24 2 2" xfId="23209"/>
    <cellStyle name="Normal 37 2 4 2 24 2 2 2" xfId="49458"/>
    <cellStyle name="Normal 37 2 4 2 24 2 3" xfId="38395"/>
    <cellStyle name="Normal 37 2 4 2 24 3" xfId="15748"/>
    <cellStyle name="Normal 37 2 4 2 24 3 2" xfId="26812"/>
    <cellStyle name="Normal 37 2 4 2 24 3 2 2" xfId="53061"/>
    <cellStyle name="Normal 37 2 4 2 24 3 3" xfId="41998"/>
    <cellStyle name="Normal 37 2 4 2 24 4" xfId="19484"/>
    <cellStyle name="Normal 37 2 4 2 24 4 2" xfId="45734"/>
    <cellStyle name="Normal 37 2 4 2 24 5" xfId="8364"/>
    <cellStyle name="Normal 37 2 4 2 24 5 2" xfId="34671"/>
    <cellStyle name="Normal 37 2 4 2 24 6" xfId="30008"/>
    <cellStyle name="Normal 37 2 4 2 25" xfId="2575"/>
    <cellStyle name="Normal 37 2 4 2 25 2" xfId="12262"/>
    <cellStyle name="Normal 37 2 4 2 25 2 2" xfId="23326"/>
    <cellStyle name="Normal 37 2 4 2 25 2 2 2" xfId="49575"/>
    <cellStyle name="Normal 37 2 4 2 25 2 3" xfId="38512"/>
    <cellStyle name="Normal 37 2 4 2 25 3" xfId="15865"/>
    <cellStyle name="Normal 37 2 4 2 25 3 2" xfId="26929"/>
    <cellStyle name="Normal 37 2 4 2 25 3 2 2" xfId="53178"/>
    <cellStyle name="Normal 37 2 4 2 25 3 3" xfId="42115"/>
    <cellStyle name="Normal 37 2 4 2 25 4" xfId="19601"/>
    <cellStyle name="Normal 37 2 4 2 25 4 2" xfId="45851"/>
    <cellStyle name="Normal 37 2 4 2 25 5" xfId="8482"/>
    <cellStyle name="Normal 37 2 4 2 25 5 2" xfId="34788"/>
    <cellStyle name="Normal 37 2 4 2 25 6" xfId="30009"/>
    <cellStyle name="Normal 37 2 4 2 26" xfId="2576"/>
    <cellStyle name="Normal 37 2 4 2 26 2" xfId="12381"/>
    <cellStyle name="Normal 37 2 4 2 26 2 2" xfId="23445"/>
    <cellStyle name="Normal 37 2 4 2 26 2 2 2" xfId="49694"/>
    <cellStyle name="Normal 37 2 4 2 26 2 3" xfId="38631"/>
    <cellStyle name="Normal 37 2 4 2 26 3" xfId="15984"/>
    <cellStyle name="Normal 37 2 4 2 26 3 2" xfId="27048"/>
    <cellStyle name="Normal 37 2 4 2 26 3 2 2" xfId="53297"/>
    <cellStyle name="Normal 37 2 4 2 26 3 3" xfId="42234"/>
    <cellStyle name="Normal 37 2 4 2 26 4" xfId="19720"/>
    <cellStyle name="Normal 37 2 4 2 26 4 2" xfId="45970"/>
    <cellStyle name="Normal 37 2 4 2 26 5" xfId="8602"/>
    <cellStyle name="Normal 37 2 4 2 26 5 2" xfId="34907"/>
    <cellStyle name="Normal 37 2 4 2 26 6" xfId="30010"/>
    <cellStyle name="Normal 37 2 4 2 27" xfId="2577"/>
    <cellStyle name="Normal 37 2 4 2 27 2" xfId="12512"/>
    <cellStyle name="Normal 37 2 4 2 27 2 2" xfId="23576"/>
    <cellStyle name="Normal 37 2 4 2 27 2 2 2" xfId="49825"/>
    <cellStyle name="Normal 37 2 4 2 27 2 3" xfId="38762"/>
    <cellStyle name="Normal 37 2 4 2 27 3" xfId="16115"/>
    <cellStyle name="Normal 37 2 4 2 27 3 2" xfId="27179"/>
    <cellStyle name="Normal 37 2 4 2 27 3 2 2" xfId="53428"/>
    <cellStyle name="Normal 37 2 4 2 27 3 3" xfId="42365"/>
    <cellStyle name="Normal 37 2 4 2 27 4" xfId="19851"/>
    <cellStyle name="Normal 37 2 4 2 27 4 2" xfId="46101"/>
    <cellStyle name="Normal 37 2 4 2 27 5" xfId="8734"/>
    <cellStyle name="Normal 37 2 4 2 27 5 2" xfId="35038"/>
    <cellStyle name="Normal 37 2 4 2 27 6" xfId="30011"/>
    <cellStyle name="Normal 37 2 4 2 28" xfId="2578"/>
    <cellStyle name="Normal 37 2 4 2 28 2" xfId="12627"/>
    <cellStyle name="Normal 37 2 4 2 28 2 2" xfId="23691"/>
    <cellStyle name="Normal 37 2 4 2 28 2 2 2" xfId="49940"/>
    <cellStyle name="Normal 37 2 4 2 28 2 3" xfId="38877"/>
    <cellStyle name="Normal 37 2 4 2 28 3" xfId="16230"/>
    <cellStyle name="Normal 37 2 4 2 28 3 2" xfId="27294"/>
    <cellStyle name="Normal 37 2 4 2 28 3 2 2" xfId="53543"/>
    <cellStyle name="Normal 37 2 4 2 28 3 3" xfId="42480"/>
    <cellStyle name="Normal 37 2 4 2 28 4" xfId="19966"/>
    <cellStyle name="Normal 37 2 4 2 28 4 2" xfId="46216"/>
    <cellStyle name="Normal 37 2 4 2 28 5" xfId="8850"/>
    <cellStyle name="Normal 37 2 4 2 28 5 2" xfId="35153"/>
    <cellStyle name="Normal 37 2 4 2 28 6" xfId="30012"/>
    <cellStyle name="Normal 37 2 4 2 29" xfId="2579"/>
    <cellStyle name="Normal 37 2 4 2 29 2" xfId="12741"/>
    <cellStyle name="Normal 37 2 4 2 29 2 2" xfId="23805"/>
    <cellStyle name="Normal 37 2 4 2 29 2 2 2" xfId="50054"/>
    <cellStyle name="Normal 37 2 4 2 29 2 3" xfId="38991"/>
    <cellStyle name="Normal 37 2 4 2 29 3" xfId="16344"/>
    <cellStyle name="Normal 37 2 4 2 29 3 2" xfId="27408"/>
    <cellStyle name="Normal 37 2 4 2 29 3 2 2" xfId="53657"/>
    <cellStyle name="Normal 37 2 4 2 29 3 3" xfId="42594"/>
    <cellStyle name="Normal 37 2 4 2 29 4" xfId="20080"/>
    <cellStyle name="Normal 37 2 4 2 29 4 2" xfId="46330"/>
    <cellStyle name="Normal 37 2 4 2 29 5" xfId="8965"/>
    <cellStyle name="Normal 37 2 4 2 29 5 2" xfId="35267"/>
    <cellStyle name="Normal 37 2 4 2 29 6" xfId="30013"/>
    <cellStyle name="Normal 37 2 4 2 3" xfId="2580"/>
    <cellStyle name="Normal 37 2 4 2 3 2" xfId="9651"/>
    <cellStyle name="Normal 37 2 4 2 3 2 2" xfId="20715"/>
    <cellStyle name="Normal 37 2 4 2 3 2 2 2" xfId="46964"/>
    <cellStyle name="Normal 37 2 4 2 3 2 3" xfId="35901"/>
    <cellStyle name="Normal 37 2 4 2 3 3" xfId="13254"/>
    <cellStyle name="Normal 37 2 4 2 3 3 2" xfId="24318"/>
    <cellStyle name="Normal 37 2 4 2 3 3 2 2" xfId="50567"/>
    <cellStyle name="Normal 37 2 4 2 3 3 3" xfId="39504"/>
    <cellStyle name="Normal 37 2 4 2 3 4" xfId="16990"/>
    <cellStyle name="Normal 37 2 4 2 3 4 2" xfId="43240"/>
    <cellStyle name="Normal 37 2 4 2 3 5" xfId="5849"/>
    <cellStyle name="Normal 37 2 4 2 3 5 2" xfId="32177"/>
    <cellStyle name="Normal 37 2 4 2 3 6" xfId="30014"/>
    <cellStyle name="Normal 37 2 4 2 30" xfId="2581"/>
    <cellStyle name="Normal 37 2 4 2 30 2" xfId="9379"/>
    <cellStyle name="Normal 37 2 4 2 30 2 2" xfId="20443"/>
    <cellStyle name="Normal 37 2 4 2 30 2 2 2" xfId="46692"/>
    <cellStyle name="Normal 37 2 4 2 30 2 3" xfId="35629"/>
    <cellStyle name="Normal 37 2 4 2 30 3" xfId="12982"/>
    <cellStyle name="Normal 37 2 4 2 30 3 2" xfId="24046"/>
    <cellStyle name="Normal 37 2 4 2 30 3 2 2" xfId="50295"/>
    <cellStyle name="Normal 37 2 4 2 30 3 3" xfId="39232"/>
    <cellStyle name="Normal 37 2 4 2 30 4" xfId="16718"/>
    <cellStyle name="Normal 37 2 4 2 30 4 2" xfId="42968"/>
    <cellStyle name="Normal 37 2 4 2 30 5" xfId="5574"/>
    <cellStyle name="Normal 37 2 4 2 30 5 2" xfId="31905"/>
    <cellStyle name="Normal 37 2 4 2 30 6" xfId="30015"/>
    <cellStyle name="Normal 37 2 4 2 31" xfId="2582"/>
    <cellStyle name="Normal 37 2 4 2 31 2" xfId="20323"/>
    <cellStyle name="Normal 37 2 4 2 31 2 2" xfId="46572"/>
    <cellStyle name="Normal 37 2 4 2 31 3" xfId="9259"/>
    <cellStyle name="Normal 37 2 4 2 31 3 2" xfId="35509"/>
    <cellStyle name="Normal 37 2 4 2 31 4" xfId="30016"/>
    <cellStyle name="Normal 37 2 4 2 32" xfId="2583"/>
    <cellStyle name="Normal 37 2 4 2 32 2" xfId="23926"/>
    <cellStyle name="Normal 37 2 4 2 32 2 2" xfId="50175"/>
    <cellStyle name="Normal 37 2 4 2 32 3" xfId="12862"/>
    <cellStyle name="Normal 37 2 4 2 32 3 2" xfId="39112"/>
    <cellStyle name="Normal 37 2 4 2 32 4" xfId="30017"/>
    <cellStyle name="Normal 37 2 4 2 33" xfId="2584"/>
    <cellStyle name="Normal 37 2 4 2 33 2" xfId="16598"/>
    <cellStyle name="Normal 37 2 4 2 33 2 2" xfId="42848"/>
    <cellStyle name="Normal 37 2 4 2 33 3" xfId="30018"/>
    <cellStyle name="Normal 37 2 4 2 34" xfId="2585"/>
    <cellStyle name="Normal 37 2 4 2 34 2" xfId="30019"/>
    <cellStyle name="Normal 37 2 4 2 35" xfId="2586"/>
    <cellStyle name="Normal 37 2 4 2 35 2" xfId="30020"/>
    <cellStyle name="Normal 37 2 4 2 36" xfId="2587"/>
    <cellStyle name="Normal 37 2 4 2 36 2" xfId="30021"/>
    <cellStyle name="Normal 37 2 4 2 37" xfId="2588"/>
    <cellStyle name="Normal 37 2 4 2 37 2" xfId="30022"/>
    <cellStyle name="Normal 37 2 4 2 38" xfId="2589"/>
    <cellStyle name="Normal 37 2 4 2 38 2" xfId="30023"/>
    <cellStyle name="Normal 37 2 4 2 39" xfId="2590"/>
    <cellStyle name="Normal 37 2 4 2 39 2" xfId="30024"/>
    <cellStyle name="Normal 37 2 4 2 4" xfId="2591"/>
    <cellStyle name="Normal 37 2 4 2 4 2" xfId="9767"/>
    <cellStyle name="Normal 37 2 4 2 4 2 2" xfId="20831"/>
    <cellStyle name="Normal 37 2 4 2 4 2 2 2" xfId="47080"/>
    <cellStyle name="Normal 37 2 4 2 4 2 3" xfId="36017"/>
    <cellStyle name="Normal 37 2 4 2 4 3" xfId="13370"/>
    <cellStyle name="Normal 37 2 4 2 4 3 2" xfId="24434"/>
    <cellStyle name="Normal 37 2 4 2 4 3 2 2" xfId="50683"/>
    <cellStyle name="Normal 37 2 4 2 4 3 3" xfId="39620"/>
    <cellStyle name="Normal 37 2 4 2 4 4" xfId="17106"/>
    <cellStyle name="Normal 37 2 4 2 4 4 2" xfId="43356"/>
    <cellStyle name="Normal 37 2 4 2 4 5" xfId="5966"/>
    <cellStyle name="Normal 37 2 4 2 4 5 2" xfId="32293"/>
    <cellStyle name="Normal 37 2 4 2 4 6" xfId="30025"/>
    <cellStyle name="Normal 37 2 4 2 40" xfId="2592"/>
    <cellStyle name="Normal 37 2 4 2 40 2" xfId="30026"/>
    <cellStyle name="Normal 37 2 4 2 41" xfId="2557"/>
    <cellStyle name="Normal 37 2 4 2 41 2" xfId="29991"/>
    <cellStyle name="Normal 37 2 4 2 42" xfId="5453"/>
    <cellStyle name="Normal 37 2 4 2 42 2" xfId="31785"/>
    <cellStyle name="Normal 37 2 4 2 43" xfId="27671"/>
    <cellStyle name="Normal 37 2 4 2 5" xfId="2593"/>
    <cellStyle name="Normal 37 2 4 2 5 2" xfId="9882"/>
    <cellStyle name="Normal 37 2 4 2 5 2 2" xfId="20946"/>
    <cellStyle name="Normal 37 2 4 2 5 2 2 2" xfId="47195"/>
    <cellStyle name="Normal 37 2 4 2 5 2 3" xfId="36132"/>
    <cellStyle name="Normal 37 2 4 2 5 3" xfId="13485"/>
    <cellStyle name="Normal 37 2 4 2 5 3 2" xfId="24549"/>
    <cellStyle name="Normal 37 2 4 2 5 3 2 2" xfId="50798"/>
    <cellStyle name="Normal 37 2 4 2 5 3 3" xfId="39735"/>
    <cellStyle name="Normal 37 2 4 2 5 4" xfId="17221"/>
    <cellStyle name="Normal 37 2 4 2 5 4 2" xfId="43471"/>
    <cellStyle name="Normal 37 2 4 2 5 5" xfId="6082"/>
    <cellStyle name="Normal 37 2 4 2 5 5 2" xfId="32408"/>
    <cellStyle name="Normal 37 2 4 2 5 6" xfId="30027"/>
    <cellStyle name="Normal 37 2 4 2 6" xfId="2594"/>
    <cellStyle name="Normal 37 2 4 2 6 2" xfId="9997"/>
    <cellStyle name="Normal 37 2 4 2 6 2 2" xfId="21061"/>
    <cellStyle name="Normal 37 2 4 2 6 2 2 2" xfId="47310"/>
    <cellStyle name="Normal 37 2 4 2 6 2 3" xfId="36247"/>
    <cellStyle name="Normal 37 2 4 2 6 3" xfId="13600"/>
    <cellStyle name="Normal 37 2 4 2 6 3 2" xfId="24664"/>
    <cellStyle name="Normal 37 2 4 2 6 3 2 2" xfId="50913"/>
    <cellStyle name="Normal 37 2 4 2 6 3 3" xfId="39850"/>
    <cellStyle name="Normal 37 2 4 2 6 4" xfId="17336"/>
    <cellStyle name="Normal 37 2 4 2 6 4 2" xfId="43586"/>
    <cellStyle name="Normal 37 2 4 2 6 5" xfId="6198"/>
    <cellStyle name="Normal 37 2 4 2 6 5 2" xfId="32523"/>
    <cellStyle name="Normal 37 2 4 2 6 6" xfId="30028"/>
    <cellStyle name="Normal 37 2 4 2 7" xfId="2595"/>
    <cellStyle name="Normal 37 2 4 2 7 2" xfId="10111"/>
    <cellStyle name="Normal 37 2 4 2 7 2 2" xfId="21175"/>
    <cellStyle name="Normal 37 2 4 2 7 2 2 2" xfId="47424"/>
    <cellStyle name="Normal 37 2 4 2 7 2 3" xfId="36361"/>
    <cellStyle name="Normal 37 2 4 2 7 3" xfId="13714"/>
    <cellStyle name="Normal 37 2 4 2 7 3 2" xfId="24778"/>
    <cellStyle name="Normal 37 2 4 2 7 3 2 2" xfId="51027"/>
    <cellStyle name="Normal 37 2 4 2 7 3 3" xfId="39964"/>
    <cellStyle name="Normal 37 2 4 2 7 4" xfId="17450"/>
    <cellStyle name="Normal 37 2 4 2 7 4 2" xfId="43700"/>
    <cellStyle name="Normal 37 2 4 2 7 5" xfId="6313"/>
    <cellStyle name="Normal 37 2 4 2 7 5 2" xfId="32637"/>
    <cellStyle name="Normal 37 2 4 2 7 6" xfId="30029"/>
    <cellStyle name="Normal 37 2 4 2 8" xfId="2596"/>
    <cellStyle name="Normal 37 2 4 2 8 2" xfId="10225"/>
    <cellStyle name="Normal 37 2 4 2 8 2 2" xfId="21289"/>
    <cellStyle name="Normal 37 2 4 2 8 2 2 2" xfId="47538"/>
    <cellStyle name="Normal 37 2 4 2 8 2 3" xfId="36475"/>
    <cellStyle name="Normal 37 2 4 2 8 3" xfId="13828"/>
    <cellStyle name="Normal 37 2 4 2 8 3 2" xfId="24892"/>
    <cellStyle name="Normal 37 2 4 2 8 3 2 2" xfId="51141"/>
    <cellStyle name="Normal 37 2 4 2 8 3 3" xfId="40078"/>
    <cellStyle name="Normal 37 2 4 2 8 4" xfId="17564"/>
    <cellStyle name="Normal 37 2 4 2 8 4 2" xfId="43814"/>
    <cellStyle name="Normal 37 2 4 2 8 5" xfId="6428"/>
    <cellStyle name="Normal 37 2 4 2 8 5 2" xfId="32751"/>
    <cellStyle name="Normal 37 2 4 2 8 6" xfId="30030"/>
    <cellStyle name="Normal 37 2 4 2 9" xfId="2597"/>
    <cellStyle name="Normal 37 2 4 2 9 2" xfId="10339"/>
    <cellStyle name="Normal 37 2 4 2 9 2 2" xfId="21403"/>
    <cellStyle name="Normal 37 2 4 2 9 2 2 2" xfId="47652"/>
    <cellStyle name="Normal 37 2 4 2 9 2 3" xfId="36589"/>
    <cellStyle name="Normal 37 2 4 2 9 3" xfId="13942"/>
    <cellStyle name="Normal 37 2 4 2 9 3 2" xfId="25006"/>
    <cellStyle name="Normal 37 2 4 2 9 3 2 2" xfId="51255"/>
    <cellStyle name="Normal 37 2 4 2 9 3 3" xfId="40192"/>
    <cellStyle name="Normal 37 2 4 2 9 4" xfId="17678"/>
    <cellStyle name="Normal 37 2 4 2 9 4 2" xfId="43928"/>
    <cellStyle name="Normal 37 2 4 2 9 5" xfId="6543"/>
    <cellStyle name="Normal 37 2 4 2 9 5 2" xfId="32865"/>
    <cellStyle name="Normal 37 2 4 2 9 6" xfId="30031"/>
    <cellStyle name="Normal 37 2 4 20" xfId="2598"/>
    <cellStyle name="Normal 37 2 4 20 2" xfId="11526"/>
    <cellStyle name="Normal 37 2 4 20 2 2" xfId="22590"/>
    <cellStyle name="Normal 37 2 4 20 2 2 2" xfId="48839"/>
    <cellStyle name="Normal 37 2 4 20 2 3" xfId="37776"/>
    <cellStyle name="Normal 37 2 4 20 3" xfId="15129"/>
    <cellStyle name="Normal 37 2 4 20 3 2" xfId="26193"/>
    <cellStyle name="Normal 37 2 4 20 3 2 2" xfId="52442"/>
    <cellStyle name="Normal 37 2 4 20 3 3" xfId="41379"/>
    <cellStyle name="Normal 37 2 4 20 4" xfId="18865"/>
    <cellStyle name="Normal 37 2 4 20 4 2" xfId="45115"/>
    <cellStyle name="Normal 37 2 4 20 5" xfId="7740"/>
    <cellStyle name="Normal 37 2 4 20 5 2" xfId="34052"/>
    <cellStyle name="Normal 37 2 4 20 6" xfId="30032"/>
    <cellStyle name="Normal 37 2 4 21" xfId="2599"/>
    <cellStyle name="Normal 37 2 4 21 2" xfId="11640"/>
    <cellStyle name="Normal 37 2 4 21 2 2" xfId="22704"/>
    <cellStyle name="Normal 37 2 4 21 2 2 2" xfId="48953"/>
    <cellStyle name="Normal 37 2 4 21 2 3" xfId="37890"/>
    <cellStyle name="Normal 37 2 4 21 3" xfId="15243"/>
    <cellStyle name="Normal 37 2 4 21 3 2" xfId="26307"/>
    <cellStyle name="Normal 37 2 4 21 3 2 2" xfId="52556"/>
    <cellStyle name="Normal 37 2 4 21 3 3" xfId="41493"/>
    <cellStyle name="Normal 37 2 4 21 4" xfId="18979"/>
    <cellStyle name="Normal 37 2 4 21 4 2" xfId="45229"/>
    <cellStyle name="Normal 37 2 4 21 5" xfId="7855"/>
    <cellStyle name="Normal 37 2 4 21 5 2" xfId="34166"/>
    <cellStyle name="Normal 37 2 4 21 6" xfId="30033"/>
    <cellStyle name="Normal 37 2 4 22" xfId="2600"/>
    <cellStyle name="Normal 37 2 4 22 2" xfId="11754"/>
    <cellStyle name="Normal 37 2 4 22 2 2" xfId="22818"/>
    <cellStyle name="Normal 37 2 4 22 2 2 2" xfId="49067"/>
    <cellStyle name="Normal 37 2 4 22 2 3" xfId="38004"/>
    <cellStyle name="Normal 37 2 4 22 3" xfId="15357"/>
    <cellStyle name="Normal 37 2 4 22 3 2" xfId="26421"/>
    <cellStyle name="Normal 37 2 4 22 3 2 2" xfId="52670"/>
    <cellStyle name="Normal 37 2 4 22 3 3" xfId="41607"/>
    <cellStyle name="Normal 37 2 4 22 4" xfId="19093"/>
    <cellStyle name="Normal 37 2 4 22 4 2" xfId="45343"/>
    <cellStyle name="Normal 37 2 4 22 5" xfId="7970"/>
    <cellStyle name="Normal 37 2 4 22 5 2" xfId="34280"/>
    <cellStyle name="Normal 37 2 4 22 6" xfId="30034"/>
    <cellStyle name="Normal 37 2 4 23" xfId="2601"/>
    <cellStyle name="Normal 37 2 4 23 2" xfId="11868"/>
    <cellStyle name="Normal 37 2 4 23 2 2" xfId="22932"/>
    <cellStyle name="Normal 37 2 4 23 2 2 2" xfId="49181"/>
    <cellStyle name="Normal 37 2 4 23 2 3" xfId="38118"/>
    <cellStyle name="Normal 37 2 4 23 3" xfId="15471"/>
    <cellStyle name="Normal 37 2 4 23 3 2" xfId="26535"/>
    <cellStyle name="Normal 37 2 4 23 3 2 2" xfId="52784"/>
    <cellStyle name="Normal 37 2 4 23 3 3" xfId="41721"/>
    <cellStyle name="Normal 37 2 4 23 4" xfId="19207"/>
    <cellStyle name="Normal 37 2 4 23 4 2" xfId="45457"/>
    <cellStyle name="Normal 37 2 4 23 5" xfId="8085"/>
    <cellStyle name="Normal 37 2 4 23 5 2" xfId="34394"/>
    <cellStyle name="Normal 37 2 4 23 6" xfId="30035"/>
    <cellStyle name="Normal 37 2 4 24" xfId="2602"/>
    <cellStyle name="Normal 37 2 4 24 2" xfId="11982"/>
    <cellStyle name="Normal 37 2 4 24 2 2" xfId="23046"/>
    <cellStyle name="Normal 37 2 4 24 2 2 2" xfId="49295"/>
    <cellStyle name="Normal 37 2 4 24 2 3" xfId="38232"/>
    <cellStyle name="Normal 37 2 4 24 3" xfId="15585"/>
    <cellStyle name="Normal 37 2 4 24 3 2" xfId="26649"/>
    <cellStyle name="Normal 37 2 4 24 3 2 2" xfId="52898"/>
    <cellStyle name="Normal 37 2 4 24 3 3" xfId="41835"/>
    <cellStyle name="Normal 37 2 4 24 4" xfId="19321"/>
    <cellStyle name="Normal 37 2 4 24 4 2" xfId="45571"/>
    <cellStyle name="Normal 37 2 4 24 5" xfId="8200"/>
    <cellStyle name="Normal 37 2 4 24 5 2" xfId="34508"/>
    <cellStyle name="Normal 37 2 4 24 6" xfId="30036"/>
    <cellStyle name="Normal 37 2 4 25" xfId="2603"/>
    <cellStyle name="Normal 37 2 4 25 2" xfId="12096"/>
    <cellStyle name="Normal 37 2 4 25 2 2" xfId="23160"/>
    <cellStyle name="Normal 37 2 4 25 2 2 2" xfId="49409"/>
    <cellStyle name="Normal 37 2 4 25 2 3" xfId="38346"/>
    <cellStyle name="Normal 37 2 4 25 3" xfId="15699"/>
    <cellStyle name="Normal 37 2 4 25 3 2" xfId="26763"/>
    <cellStyle name="Normal 37 2 4 25 3 2 2" xfId="53012"/>
    <cellStyle name="Normal 37 2 4 25 3 3" xfId="41949"/>
    <cellStyle name="Normal 37 2 4 25 4" xfId="19435"/>
    <cellStyle name="Normal 37 2 4 25 4 2" xfId="45685"/>
    <cellStyle name="Normal 37 2 4 25 5" xfId="8315"/>
    <cellStyle name="Normal 37 2 4 25 5 2" xfId="34622"/>
    <cellStyle name="Normal 37 2 4 25 6" xfId="30037"/>
    <cellStyle name="Normal 37 2 4 26" xfId="2604"/>
    <cellStyle name="Normal 37 2 4 26 2" xfId="12213"/>
    <cellStyle name="Normal 37 2 4 26 2 2" xfId="23277"/>
    <cellStyle name="Normal 37 2 4 26 2 2 2" xfId="49526"/>
    <cellStyle name="Normal 37 2 4 26 2 3" xfId="38463"/>
    <cellStyle name="Normal 37 2 4 26 3" xfId="15816"/>
    <cellStyle name="Normal 37 2 4 26 3 2" xfId="26880"/>
    <cellStyle name="Normal 37 2 4 26 3 2 2" xfId="53129"/>
    <cellStyle name="Normal 37 2 4 26 3 3" xfId="42066"/>
    <cellStyle name="Normal 37 2 4 26 4" xfId="19552"/>
    <cellStyle name="Normal 37 2 4 26 4 2" xfId="45802"/>
    <cellStyle name="Normal 37 2 4 26 5" xfId="8433"/>
    <cellStyle name="Normal 37 2 4 26 5 2" xfId="34739"/>
    <cellStyle name="Normal 37 2 4 26 6" xfId="30038"/>
    <cellStyle name="Normal 37 2 4 27" xfId="2605"/>
    <cellStyle name="Normal 37 2 4 27 2" xfId="12332"/>
    <cellStyle name="Normal 37 2 4 27 2 2" xfId="23396"/>
    <cellStyle name="Normal 37 2 4 27 2 2 2" xfId="49645"/>
    <cellStyle name="Normal 37 2 4 27 2 3" xfId="38582"/>
    <cellStyle name="Normal 37 2 4 27 3" xfId="15935"/>
    <cellStyle name="Normal 37 2 4 27 3 2" xfId="26999"/>
    <cellStyle name="Normal 37 2 4 27 3 2 2" xfId="53248"/>
    <cellStyle name="Normal 37 2 4 27 3 3" xfId="42185"/>
    <cellStyle name="Normal 37 2 4 27 4" xfId="19671"/>
    <cellStyle name="Normal 37 2 4 27 4 2" xfId="45921"/>
    <cellStyle name="Normal 37 2 4 27 5" xfId="8553"/>
    <cellStyle name="Normal 37 2 4 27 5 2" xfId="34858"/>
    <cellStyle name="Normal 37 2 4 27 6" xfId="30039"/>
    <cellStyle name="Normal 37 2 4 28" xfId="2606"/>
    <cellStyle name="Normal 37 2 4 28 2" xfId="12463"/>
    <cellStyle name="Normal 37 2 4 28 2 2" xfId="23527"/>
    <cellStyle name="Normal 37 2 4 28 2 2 2" xfId="49776"/>
    <cellStyle name="Normal 37 2 4 28 2 3" xfId="38713"/>
    <cellStyle name="Normal 37 2 4 28 3" xfId="16066"/>
    <cellStyle name="Normal 37 2 4 28 3 2" xfId="27130"/>
    <cellStyle name="Normal 37 2 4 28 3 2 2" xfId="53379"/>
    <cellStyle name="Normal 37 2 4 28 3 3" xfId="42316"/>
    <cellStyle name="Normal 37 2 4 28 4" xfId="19802"/>
    <cellStyle name="Normal 37 2 4 28 4 2" xfId="46052"/>
    <cellStyle name="Normal 37 2 4 28 5" xfId="8685"/>
    <cellStyle name="Normal 37 2 4 28 5 2" xfId="34989"/>
    <cellStyle name="Normal 37 2 4 28 6" xfId="30040"/>
    <cellStyle name="Normal 37 2 4 29" xfId="2607"/>
    <cellStyle name="Normal 37 2 4 29 2" xfId="12578"/>
    <cellStyle name="Normal 37 2 4 29 2 2" xfId="23642"/>
    <cellStyle name="Normal 37 2 4 29 2 2 2" xfId="49891"/>
    <cellStyle name="Normal 37 2 4 29 2 3" xfId="38828"/>
    <cellStyle name="Normal 37 2 4 29 3" xfId="16181"/>
    <cellStyle name="Normal 37 2 4 29 3 2" xfId="27245"/>
    <cellStyle name="Normal 37 2 4 29 3 2 2" xfId="53494"/>
    <cellStyle name="Normal 37 2 4 29 3 3" xfId="42431"/>
    <cellStyle name="Normal 37 2 4 29 4" xfId="19917"/>
    <cellStyle name="Normal 37 2 4 29 4 2" xfId="46167"/>
    <cellStyle name="Normal 37 2 4 29 5" xfId="8801"/>
    <cellStyle name="Normal 37 2 4 29 5 2" xfId="35104"/>
    <cellStyle name="Normal 37 2 4 29 6" xfId="30041"/>
    <cellStyle name="Normal 37 2 4 3" xfId="193"/>
    <cellStyle name="Normal 37 2 4 3 2" xfId="2609"/>
    <cellStyle name="Normal 37 2 4 3 2 2" xfId="16429"/>
    <cellStyle name="Normal 37 2 4 3 2 2 2" xfId="27493"/>
    <cellStyle name="Normal 37 2 4 3 2 2 2 2" xfId="53742"/>
    <cellStyle name="Normal 37 2 4 3 2 2 3" xfId="42679"/>
    <cellStyle name="Normal 37 2 4 3 2 3" xfId="20165"/>
    <cellStyle name="Normal 37 2 4 3 2 3 2" xfId="46415"/>
    <cellStyle name="Normal 37 2 4 3 2 4" xfId="9093"/>
    <cellStyle name="Normal 37 2 4 3 2 4 2" xfId="35352"/>
    <cellStyle name="Normal 37 2 4 3 2 5" xfId="30043"/>
    <cellStyle name="Normal 37 2 4 3 3" xfId="2608"/>
    <cellStyle name="Normal 37 2 4 3 3 2" xfId="20514"/>
    <cellStyle name="Normal 37 2 4 3 3 2 2" xfId="46763"/>
    <cellStyle name="Normal 37 2 4 3 3 3" xfId="9450"/>
    <cellStyle name="Normal 37 2 4 3 3 3 2" xfId="35700"/>
    <cellStyle name="Normal 37 2 4 3 3 4" xfId="30042"/>
    <cellStyle name="Normal 37 2 4 3 4" xfId="13053"/>
    <cellStyle name="Normal 37 2 4 3 4 2" xfId="24117"/>
    <cellStyle name="Normal 37 2 4 3 4 2 2" xfId="50366"/>
    <cellStyle name="Normal 37 2 4 3 4 3" xfId="39303"/>
    <cellStyle name="Normal 37 2 4 3 5" xfId="16789"/>
    <cellStyle name="Normal 37 2 4 3 5 2" xfId="43039"/>
    <cellStyle name="Normal 37 2 4 3 6" xfId="5646"/>
    <cellStyle name="Normal 37 2 4 3 6 2" xfId="31976"/>
    <cellStyle name="Normal 37 2 4 3 7" xfId="27673"/>
    <cellStyle name="Normal 37 2 4 30" xfId="2610"/>
    <cellStyle name="Normal 37 2 4 30 2" xfId="12692"/>
    <cellStyle name="Normal 37 2 4 30 2 2" xfId="23756"/>
    <cellStyle name="Normal 37 2 4 30 2 2 2" xfId="50005"/>
    <cellStyle name="Normal 37 2 4 30 2 3" xfId="38942"/>
    <cellStyle name="Normal 37 2 4 30 3" xfId="16295"/>
    <cellStyle name="Normal 37 2 4 30 3 2" xfId="27359"/>
    <cellStyle name="Normal 37 2 4 30 3 2 2" xfId="53608"/>
    <cellStyle name="Normal 37 2 4 30 3 3" xfId="42545"/>
    <cellStyle name="Normal 37 2 4 30 4" xfId="20031"/>
    <cellStyle name="Normal 37 2 4 30 4 2" xfId="46281"/>
    <cellStyle name="Normal 37 2 4 30 5" xfId="8916"/>
    <cellStyle name="Normal 37 2 4 30 5 2" xfId="35218"/>
    <cellStyle name="Normal 37 2 4 30 6" xfId="30044"/>
    <cellStyle name="Normal 37 2 4 31" xfId="2611"/>
    <cellStyle name="Normal 37 2 4 31 2" xfId="9330"/>
    <cellStyle name="Normal 37 2 4 31 2 2" xfId="20394"/>
    <cellStyle name="Normal 37 2 4 31 2 2 2" xfId="46643"/>
    <cellStyle name="Normal 37 2 4 31 2 3" xfId="35580"/>
    <cellStyle name="Normal 37 2 4 31 3" xfId="12933"/>
    <cellStyle name="Normal 37 2 4 31 3 2" xfId="23997"/>
    <cellStyle name="Normal 37 2 4 31 3 2 2" xfId="50246"/>
    <cellStyle name="Normal 37 2 4 31 3 3" xfId="39183"/>
    <cellStyle name="Normal 37 2 4 31 4" xfId="16669"/>
    <cellStyle name="Normal 37 2 4 31 4 2" xfId="42919"/>
    <cellStyle name="Normal 37 2 4 31 5" xfId="5525"/>
    <cellStyle name="Normal 37 2 4 31 5 2" xfId="31856"/>
    <cellStyle name="Normal 37 2 4 31 6" xfId="30045"/>
    <cellStyle name="Normal 37 2 4 32" xfId="2612"/>
    <cellStyle name="Normal 37 2 4 32 2" xfId="20274"/>
    <cellStyle name="Normal 37 2 4 32 2 2" xfId="46523"/>
    <cellStyle name="Normal 37 2 4 32 3" xfId="9210"/>
    <cellStyle name="Normal 37 2 4 32 3 2" xfId="35460"/>
    <cellStyle name="Normal 37 2 4 32 4" xfId="30046"/>
    <cellStyle name="Normal 37 2 4 33" xfId="2613"/>
    <cellStyle name="Normal 37 2 4 33 2" xfId="23877"/>
    <cellStyle name="Normal 37 2 4 33 2 2" xfId="50126"/>
    <cellStyle name="Normal 37 2 4 33 3" xfId="12813"/>
    <cellStyle name="Normal 37 2 4 33 3 2" xfId="39063"/>
    <cellStyle name="Normal 37 2 4 33 4" xfId="30047"/>
    <cellStyle name="Normal 37 2 4 34" xfId="2614"/>
    <cellStyle name="Normal 37 2 4 34 2" xfId="16549"/>
    <cellStyle name="Normal 37 2 4 34 2 2" xfId="42799"/>
    <cellStyle name="Normal 37 2 4 34 3" xfId="30048"/>
    <cellStyle name="Normal 37 2 4 35" xfId="2615"/>
    <cellStyle name="Normal 37 2 4 35 2" xfId="30049"/>
    <cellStyle name="Normal 37 2 4 36" xfId="2616"/>
    <cellStyle name="Normal 37 2 4 36 2" xfId="30050"/>
    <cellStyle name="Normal 37 2 4 37" xfId="2617"/>
    <cellStyle name="Normal 37 2 4 37 2" xfId="30051"/>
    <cellStyle name="Normal 37 2 4 38" xfId="2618"/>
    <cellStyle name="Normal 37 2 4 38 2" xfId="30052"/>
    <cellStyle name="Normal 37 2 4 39" xfId="2619"/>
    <cellStyle name="Normal 37 2 4 39 2" xfId="30053"/>
    <cellStyle name="Normal 37 2 4 4" xfId="2620"/>
    <cellStyle name="Normal 37 2 4 4 2" xfId="9602"/>
    <cellStyle name="Normal 37 2 4 4 2 2" xfId="20666"/>
    <cellStyle name="Normal 37 2 4 4 2 2 2" xfId="46915"/>
    <cellStyle name="Normal 37 2 4 4 2 3" xfId="35852"/>
    <cellStyle name="Normal 37 2 4 4 3" xfId="13205"/>
    <cellStyle name="Normal 37 2 4 4 3 2" xfId="24269"/>
    <cellStyle name="Normal 37 2 4 4 3 2 2" xfId="50518"/>
    <cellStyle name="Normal 37 2 4 4 3 3" xfId="39455"/>
    <cellStyle name="Normal 37 2 4 4 4" xfId="16941"/>
    <cellStyle name="Normal 37 2 4 4 4 2" xfId="43191"/>
    <cellStyle name="Normal 37 2 4 4 5" xfId="5800"/>
    <cellStyle name="Normal 37 2 4 4 5 2" xfId="32128"/>
    <cellStyle name="Normal 37 2 4 4 6" xfId="30054"/>
    <cellStyle name="Normal 37 2 4 40" xfId="2621"/>
    <cellStyle name="Normal 37 2 4 40 2" xfId="30055"/>
    <cellStyle name="Normal 37 2 4 41" xfId="2622"/>
    <cellStyle name="Normal 37 2 4 41 2" xfId="30056"/>
    <cellStyle name="Normal 37 2 4 42" xfId="2546"/>
    <cellStyle name="Normal 37 2 4 42 2" xfId="29980"/>
    <cellStyle name="Normal 37 2 4 43" xfId="5404"/>
    <cellStyle name="Normal 37 2 4 43 2" xfId="31736"/>
    <cellStyle name="Normal 37 2 4 44" xfId="27670"/>
    <cellStyle name="Normal 37 2 4 5" xfId="2623"/>
    <cellStyle name="Normal 37 2 4 5 2" xfId="9718"/>
    <cellStyle name="Normal 37 2 4 5 2 2" xfId="20782"/>
    <cellStyle name="Normal 37 2 4 5 2 2 2" xfId="47031"/>
    <cellStyle name="Normal 37 2 4 5 2 3" xfId="35968"/>
    <cellStyle name="Normal 37 2 4 5 3" xfId="13321"/>
    <cellStyle name="Normal 37 2 4 5 3 2" xfId="24385"/>
    <cellStyle name="Normal 37 2 4 5 3 2 2" xfId="50634"/>
    <cellStyle name="Normal 37 2 4 5 3 3" xfId="39571"/>
    <cellStyle name="Normal 37 2 4 5 4" xfId="17057"/>
    <cellStyle name="Normal 37 2 4 5 4 2" xfId="43307"/>
    <cellStyle name="Normal 37 2 4 5 5" xfId="5917"/>
    <cellStyle name="Normal 37 2 4 5 5 2" xfId="32244"/>
    <cellStyle name="Normal 37 2 4 5 6" xfId="30057"/>
    <cellStyle name="Normal 37 2 4 6" xfId="2624"/>
    <cellStyle name="Normal 37 2 4 6 2" xfId="9833"/>
    <cellStyle name="Normal 37 2 4 6 2 2" xfId="20897"/>
    <cellStyle name="Normal 37 2 4 6 2 2 2" xfId="47146"/>
    <cellStyle name="Normal 37 2 4 6 2 3" xfId="36083"/>
    <cellStyle name="Normal 37 2 4 6 3" xfId="13436"/>
    <cellStyle name="Normal 37 2 4 6 3 2" xfId="24500"/>
    <cellStyle name="Normal 37 2 4 6 3 2 2" xfId="50749"/>
    <cellStyle name="Normal 37 2 4 6 3 3" xfId="39686"/>
    <cellStyle name="Normal 37 2 4 6 4" xfId="17172"/>
    <cellStyle name="Normal 37 2 4 6 4 2" xfId="43422"/>
    <cellStyle name="Normal 37 2 4 6 5" xfId="6033"/>
    <cellStyle name="Normal 37 2 4 6 5 2" xfId="32359"/>
    <cellStyle name="Normal 37 2 4 6 6" xfId="30058"/>
    <cellStyle name="Normal 37 2 4 7" xfId="2625"/>
    <cellStyle name="Normal 37 2 4 7 2" xfId="9948"/>
    <cellStyle name="Normal 37 2 4 7 2 2" xfId="21012"/>
    <cellStyle name="Normal 37 2 4 7 2 2 2" xfId="47261"/>
    <cellStyle name="Normal 37 2 4 7 2 3" xfId="36198"/>
    <cellStyle name="Normal 37 2 4 7 3" xfId="13551"/>
    <cellStyle name="Normal 37 2 4 7 3 2" xfId="24615"/>
    <cellStyle name="Normal 37 2 4 7 3 2 2" xfId="50864"/>
    <cellStyle name="Normal 37 2 4 7 3 3" xfId="39801"/>
    <cellStyle name="Normal 37 2 4 7 4" xfId="17287"/>
    <cellStyle name="Normal 37 2 4 7 4 2" xfId="43537"/>
    <cellStyle name="Normal 37 2 4 7 5" xfId="6149"/>
    <cellStyle name="Normal 37 2 4 7 5 2" xfId="32474"/>
    <cellStyle name="Normal 37 2 4 7 6" xfId="30059"/>
    <cellStyle name="Normal 37 2 4 8" xfId="2626"/>
    <cellStyle name="Normal 37 2 4 8 2" xfId="10062"/>
    <cellStyle name="Normal 37 2 4 8 2 2" xfId="21126"/>
    <cellStyle name="Normal 37 2 4 8 2 2 2" xfId="47375"/>
    <cellStyle name="Normal 37 2 4 8 2 3" xfId="36312"/>
    <cellStyle name="Normal 37 2 4 8 3" xfId="13665"/>
    <cellStyle name="Normal 37 2 4 8 3 2" xfId="24729"/>
    <cellStyle name="Normal 37 2 4 8 3 2 2" xfId="50978"/>
    <cellStyle name="Normal 37 2 4 8 3 3" xfId="39915"/>
    <cellStyle name="Normal 37 2 4 8 4" xfId="17401"/>
    <cellStyle name="Normal 37 2 4 8 4 2" xfId="43651"/>
    <cellStyle name="Normal 37 2 4 8 5" xfId="6264"/>
    <cellStyle name="Normal 37 2 4 8 5 2" xfId="32588"/>
    <cellStyle name="Normal 37 2 4 8 6" xfId="30060"/>
    <cellStyle name="Normal 37 2 4 9" xfId="2627"/>
    <cellStyle name="Normal 37 2 4 9 2" xfId="10176"/>
    <cellStyle name="Normal 37 2 4 9 2 2" xfId="21240"/>
    <cellStyle name="Normal 37 2 4 9 2 2 2" xfId="47489"/>
    <cellStyle name="Normal 37 2 4 9 2 3" xfId="36426"/>
    <cellStyle name="Normal 37 2 4 9 3" xfId="13779"/>
    <cellStyle name="Normal 37 2 4 9 3 2" xfId="24843"/>
    <cellStyle name="Normal 37 2 4 9 3 2 2" xfId="51092"/>
    <cellStyle name="Normal 37 2 4 9 3 3" xfId="40029"/>
    <cellStyle name="Normal 37 2 4 9 4" xfId="17515"/>
    <cellStyle name="Normal 37 2 4 9 4 2" xfId="43765"/>
    <cellStyle name="Normal 37 2 4 9 5" xfId="6379"/>
    <cellStyle name="Normal 37 2 4 9 5 2" xfId="32702"/>
    <cellStyle name="Normal 37 2 4 9 6" xfId="30061"/>
    <cellStyle name="Normal 37 2 40" xfId="2628"/>
    <cellStyle name="Normal 37 2 40 2" xfId="16517"/>
    <cellStyle name="Normal 37 2 40 2 2" xfId="42767"/>
    <cellStyle name="Normal 37 2 40 3" xfId="30062"/>
    <cellStyle name="Normal 37 2 41" xfId="2629"/>
    <cellStyle name="Normal 37 2 41 2" xfId="30063"/>
    <cellStyle name="Normal 37 2 42" xfId="2630"/>
    <cellStyle name="Normal 37 2 42 2" xfId="30064"/>
    <cellStyle name="Normal 37 2 43" xfId="2631"/>
    <cellStyle name="Normal 37 2 43 2" xfId="30065"/>
    <cellStyle name="Normal 37 2 44" xfId="2632"/>
    <cellStyle name="Normal 37 2 44 2" xfId="30066"/>
    <cellStyle name="Normal 37 2 45" xfId="2633"/>
    <cellStyle name="Normal 37 2 45 2" xfId="30067"/>
    <cellStyle name="Normal 37 2 46" xfId="2634"/>
    <cellStyle name="Normal 37 2 46 2" xfId="30068"/>
    <cellStyle name="Normal 37 2 47" xfId="2351"/>
    <cellStyle name="Normal 37 2 47 2" xfId="29785"/>
    <cellStyle name="Normal 37 2 48" xfId="5371"/>
    <cellStyle name="Normal 37 2 48 2" xfId="31704"/>
    <cellStyle name="Normal 37 2 49" xfId="27661"/>
    <cellStyle name="Normal 37 2 5" xfId="194"/>
    <cellStyle name="Normal 37 2 5 10" xfId="2636"/>
    <cellStyle name="Normal 37 2 5 10 2" xfId="10298"/>
    <cellStyle name="Normal 37 2 5 10 2 2" xfId="21362"/>
    <cellStyle name="Normal 37 2 5 10 2 2 2" xfId="47611"/>
    <cellStyle name="Normal 37 2 5 10 2 3" xfId="36548"/>
    <cellStyle name="Normal 37 2 5 10 3" xfId="13901"/>
    <cellStyle name="Normal 37 2 5 10 3 2" xfId="24965"/>
    <cellStyle name="Normal 37 2 5 10 3 2 2" xfId="51214"/>
    <cellStyle name="Normal 37 2 5 10 3 3" xfId="40151"/>
    <cellStyle name="Normal 37 2 5 10 4" xfId="17637"/>
    <cellStyle name="Normal 37 2 5 10 4 2" xfId="43887"/>
    <cellStyle name="Normal 37 2 5 10 5" xfId="6502"/>
    <cellStyle name="Normal 37 2 5 10 5 2" xfId="32824"/>
    <cellStyle name="Normal 37 2 5 10 6" xfId="30070"/>
    <cellStyle name="Normal 37 2 5 11" xfId="2637"/>
    <cellStyle name="Normal 37 2 5 11 2" xfId="10425"/>
    <cellStyle name="Normal 37 2 5 11 2 2" xfId="21489"/>
    <cellStyle name="Normal 37 2 5 11 2 2 2" xfId="47738"/>
    <cellStyle name="Normal 37 2 5 11 2 3" xfId="36675"/>
    <cellStyle name="Normal 37 2 5 11 3" xfId="14028"/>
    <cellStyle name="Normal 37 2 5 11 3 2" xfId="25092"/>
    <cellStyle name="Normal 37 2 5 11 3 2 2" xfId="51341"/>
    <cellStyle name="Normal 37 2 5 11 3 3" xfId="40278"/>
    <cellStyle name="Normal 37 2 5 11 4" xfId="17764"/>
    <cellStyle name="Normal 37 2 5 11 4 2" xfId="44014"/>
    <cellStyle name="Normal 37 2 5 11 5" xfId="6630"/>
    <cellStyle name="Normal 37 2 5 11 5 2" xfId="32951"/>
    <cellStyle name="Normal 37 2 5 11 6" xfId="30071"/>
    <cellStyle name="Normal 37 2 5 12" xfId="2638"/>
    <cellStyle name="Normal 37 2 5 12 2" xfId="10540"/>
    <cellStyle name="Normal 37 2 5 12 2 2" xfId="21604"/>
    <cellStyle name="Normal 37 2 5 12 2 2 2" xfId="47853"/>
    <cellStyle name="Normal 37 2 5 12 2 3" xfId="36790"/>
    <cellStyle name="Normal 37 2 5 12 3" xfId="14143"/>
    <cellStyle name="Normal 37 2 5 12 3 2" xfId="25207"/>
    <cellStyle name="Normal 37 2 5 12 3 2 2" xfId="51456"/>
    <cellStyle name="Normal 37 2 5 12 3 3" xfId="40393"/>
    <cellStyle name="Normal 37 2 5 12 4" xfId="17879"/>
    <cellStyle name="Normal 37 2 5 12 4 2" xfId="44129"/>
    <cellStyle name="Normal 37 2 5 12 5" xfId="6746"/>
    <cellStyle name="Normal 37 2 5 12 5 2" xfId="33066"/>
    <cellStyle name="Normal 37 2 5 12 6" xfId="30072"/>
    <cellStyle name="Normal 37 2 5 13" xfId="2639"/>
    <cellStyle name="Normal 37 2 5 13 2" xfId="10713"/>
    <cellStyle name="Normal 37 2 5 13 2 2" xfId="21777"/>
    <cellStyle name="Normal 37 2 5 13 2 2 2" xfId="48026"/>
    <cellStyle name="Normal 37 2 5 13 2 3" xfId="36963"/>
    <cellStyle name="Normal 37 2 5 13 3" xfId="14316"/>
    <cellStyle name="Normal 37 2 5 13 3 2" xfId="25380"/>
    <cellStyle name="Normal 37 2 5 13 3 2 2" xfId="51629"/>
    <cellStyle name="Normal 37 2 5 13 3 3" xfId="40566"/>
    <cellStyle name="Normal 37 2 5 13 4" xfId="18052"/>
    <cellStyle name="Normal 37 2 5 13 4 2" xfId="44302"/>
    <cellStyle name="Normal 37 2 5 13 5" xfId="6920"/>
    <cellStyle name="Normal 37 2 5 13 5 2" xfId="33239"/>
    <cellStyle name="Normal 37 2 5 13 6" xfId="30073"/>
    <cellStyle name="Normal 37 2 5 14" xfId="2640"/>
    <cellStyle name="Normal 37 2 5 14 2" xfId="10830"/>
    <cellStyle name="Normal 37 2 5 14 2 2" xfId="21894"/>
    <cellStyle name="Normal 37 2 5 14 2 2 2" xfId="48143"/>
    <cellStyle name="Normal 37 2 5 14 2 3" xfId="37080"/>
    <cellStyle name="Normal 37 2 5 14 3" xfId="14433"/>
    <cellStyle name="Normal 37 2 5 14 3 2" xfId="25497"/>
    <cellStyle name="Normal 37 2 5 14 3 2 2" xfId="51746"/>
    <cellStyle name="Normal 37 2 5 14 3 3" xfId="40683"/>
    <cellStyle name="Normal 37 2 5 14 4" xfId="18169"/>
    <cellStyle name="Normal 37 2 5 14 4 2" xfId="44419"/>
    <cellStyle name="Normal 37 2 5 14 5" xfId="7038"/>
    <cellStyle name="Normal 37 2 5 14 5 2" xfId="33356"/>
    <cellStyle name="Normal 37 2 5 14 6" xfId="30074"/>
    <cellStyle name="Normal 37 2 5 15" xfId="2641"/>
    <cellStyle name="Normal 37 2 5 15 2" xfId="10946"/>
    <cellStyle name="Normal 37 2 5 15 2 2" xfId="22010"/>
    <cellStyle name="Normal 37 2 5 15 2 2 2" xfId="48259"/>
    <cellStyle name="Normal 37 2 5 15 2 3" xfId="37196"/>
    <cellStyle name="Normal 37 2 5 15 3" xfId="14549"/>
    <cellStyle name="Normal 37 2 5 15 3 2" xfId="25613"/>
    <cellStyle name="Normal 37 2 5 15 3 2 2" xfId="51862"/>
    <cellStyle name="Normal 37 2 5 15 3 3" xfId="40799"/>
    <cellStyle name="Normal 37 2 5 15 4" xfId="18285"/>
    <cellStyle name="Normal 37 2 5 15 4 2" xfId="44535"/>
    <cellStyle name="Normal 37 2 5 15 5" xfId="7155"/>
    <cellStyle name="Normal 37 2 5 15 5 2" xfId="33472"/>
    <cellStyle name="Normal 37 2 5 15 6" xfId="30075"/>
    <cellStyle name="Normal 37 2 5 16" xfId="2642"/>
    <cellStyle name="Normal 37 2 5 16 2" xfId="11064"/>
    <cellStyle name="Normal 37 2 5 16 2 2" xfId="22128"/>
    <cellStyle name="Normal 37 2 5 16 2 2 2" xfId="48377"/>
    <cellStyle name="Normal 37 2 5 16 2 3" xfId="37314"/>
    <cellStyle name="Normal 37 2 5 16 3" xfId="14667"/>
    <cellStyle name="Normal 37 2 5 16 3 2" xfId="25731"/>
    <cellStyle name="Normal 37 2 5 16 3 2 2" xfId="51980"/>
    <cellStyle name="Normal 37 2 5 16 3 3" xfId="40917"/>
    <cellStyle name="Normal 37 2 5 16 4" xfId="18403"/>
    <cellStyle name="Normal 37 2 5 16 4 2" xfId="44653"/>
    <cellStyle name="Normal 37 2 5 16 5" xfId="7274"/>
    <cellStyle name="Normal 37 2 5 16 5 2" xfId="33590"/>
    <cellStyle name="Normal 37 2 5 16 6" xfId="30076"/>
    <cellStyle name="Normal 37 2 5 17" xfId="2643"/>
    <cellStyle name="Normal 37 2 5 17 2" xfId="11182"/>
    <cellStyle name="Normal 37 2 5 17 2 2" xfId="22246"/>
    <cellStyle name="Normal 37 2 5 17 2 2 2" xfId="48495"/>
    <cellStyle name="Normal 37 2 5 17 2 3" xfId="37432"/>
    <cellStyle name="Normal 37 2 5 17 3" xfId="14785"/>
    <cellStyle name="Normal 37 2 5 17 3 2" xfId="25849"/>
    <cellStyle name="Normal 37 2 5 17 3 2 2" xfId="52098"/>
    <cellStyle name="Normal 37 2 5 17 3 3" xfId="41035"/>
    <cellStyle name="Normal 37 2 5 17 4" xfId="18521"/>
    <cellStyle name="Normal 37 2 5 17 4 2" xfId="44771"/>
    <cellStyle name="Normal 37 2 5 17 5" xfId="7393"/>
    <cellStyle name="Normal 37 2 5 17 5 2" xfId="33708"/>
    <cellStyle name="Normal 37 2 5 17 6" xfId="30077"/>
    <cellStyle name="Normal 37 2 5 18" xfId="2644"/>
    <cellStyle name="Normal 37 2 5 18 2" xfId="11298"/>
    <cellStyle name="Normal 37 2 5 18 2 2" xfId="22362"/>
    <cellStyle name="Normal 37 2 5 18 2 2 2" xfId="48611"/>
    <cellStyle name="Normal 37 2 5 18 2 3" xfId="37548"/>
    <cellStyle name="Normal 37 2 5 18 3" xfId="14901"/>
    <cellStyle name="Normal 37 2 5 18 3 2" xfId="25965"/>
    <cellStyle name="Normal 37 2 5 18 3 2 2" xfId="52214"/>
    <cellStyle name="Normal 37 2 5 18 3 3" xfId="41151"/>
    <cellStyle name="Normal 37 2 5 18 4" xfId="18637"/>
    <cellStyle name="Normal 37 2 5 18 4 2" xfId="44887"/>
    <cellStyle name="Normal 37 2 5 18 5" xfId="7510"/>
    <cellStyle name="Normal 37 2 5 18 5 2" xfId="33824"/>
    <cellStyle name="Normal 37 2 5 18 6" xfId="30078"/>
    <cellStyle name="Normal 37 2 5 19" xfId="2645"/>
    <cellStyle name="Normal 37 2 5 19 2" xfId="11415"/>
    <cellStyle name="Normal 37 2 5 19 2 2" xfId="22479"/>
    <cellStyle name="Normal 37 2 5 19 2 2 2" xfId="48728"/>
    <cellStyle name="Normal 37 2 5 19 2 3" xfId="37665"/>
    <cellStyle name="Normal 37 2 5 19 3" xfId="15018"/>
    <cellStyle name="Normal 37 2 5 19 3 2" xfId="26082"/>
    <cellStyle name="Normal 37 2 5 19 3 2 2" xfId="52331"/>
    <cellStyle name="Normal 37 2 5 19 3 3" xfId="41268"/>
    <cellStyle name="Normal 37 2 5 19 4" xfId="18754"/>
    <cellStyle name="Normal 37 2 5 19 4 2" xfId="45004"/>
    <cellStyle name="Normal 37 2 5 19 5" xfId="7628"/>
    <cellStyle name="Normal 37 2 5 19 5 2" xfId="33941"/>
    <cellStyle name="Normal 37 2 5 19 6" xfId="30079"/>
    <cellStyle name="Normal 37 2 5 2" xfId="195"/>
    <cellStyle name="Normal 37 2 5 2 10" xfId="2647"/>
    <cellStyle name="Normal 37 2 5 2 10 2" xfId="10467"/>
    <cellStyle name="Normal 37 2 5 2 10 2 2" xfId="21531"/>
    <cellStyle name="Normal 37 2 5 2 10 2 2 2" xfId="47780"/>
    <cellStyle name="Normal 37 2 5 2 10 2 3" xfId="36717"/>
    <cellStyle name="Normal 37 2 5 2 10 3" xfId="14070"/>
    <cellStyle name="Normal 37 2 5 2 10 3 2" xfId="25134"/>
    <cellStyle name="Normal 37 2 5 2 10 3 2 2" xfId="51383"/>
    <cellStyle name="Normal 37 2 5 2 10 3 3" xfId="40320"/>
    <cellStyle name="Normal 37 2 5 2 10 4" xfId="17806"/>
    <cellStyle name="Normal 37 2 5 2 10 4 2" xfId="44056"/>
    <cellStyle name="Normal 37 2 5 2 10 5" xfId="6672"/>
    <cellStyle name="Normal 37 2 5 2 10 5 2" xfId="32993"/>
    <cellStyle name="Normal 37 2 5 2 10 6" xfId="30081"/>
    <cellStyle name="Normal 37 2 5 2 11" xfId="2648"/>
    <cellStyle name="Normal 37 2 5 2 11 2" xfId="10582"/>
    <cellStyle name="Normal 37 2 5 2 11 2 2" xfId="21646"/>
    <cellStyle name="Normal 37 2 5 2 11 2 2 2" xfId="47895"/>
    <cellStyle name="Normal 37 2 5 2 11 2 3" xfId="36832"/>
    <cellStyle name="Normal 37 2 5 2 11 3" xfId="14185"/>
    <cellStyle name="Normal 37 2 5 2 11 3 2" xfId="25249"/>
    <cellStyle name="Normal 37 2 5 2 11 3 2 2" xfId="51498"/>
    <cellStyle name="Normal 37 2 5 2 11 3 3" xfId="40435"/>
    <cellStyle name="Normal 37 2 5 2 11 4" xfId="17921"/>
    <cellStyle name="Normal 37 2 5 2 11 4 2" xfId="44171"/>
    <cellStyle name="Normal 37 2 5 2 11 5" xfId="6788"/>
    <cellStyle name="Normal 37 2 5 2 11 5 2" xfId="33108"/>
    <cellStyle name="Normal 37 2 5 2 11 6" xfId="30082"/>
    <cellStyle name="Normal 37 2 5 2 12" xfId="2649"/>
    <cellStyle name="Normal 37 2 5 2 12 2" xfId="10755"/>
    <cellStyle name="Normal 37 2 5 2 12 2 2" xfId="21819"/>
    <cellStyle name="Normal 37 2 5 2 12 2 2 2" xfId="48068"/>
    <cellStyle name="Normal 37 2 5 2 12 2 3" xfId="37005"/>
    <cellStyle name="Normal 37 2 5 2 12 3" xfId="14358"/>
    <cellStyle name="Normal 37 2 5 2 12 3 2" xfId="25422"/>
    <cellStyle name="Normal 37 2 5 2 12 3 2 2" xfId="51671"/>
    <cellStyle name="Normal 37 2 5 2 12 3 3" xfId="40608"/>
    <cellStyle name="Normal 37 2 5 2 12 4" xfId="18094"/>
    <cellStyle name="Normal 37 2 5 2 12 4 2" xfId="44344"/>
    <cellStyle name="Normal 37 2 5 2 12 5" xfId="6962"/>
    <cellStyle name="Normal 37 2 5 2 12 5 2" xfId="33281"/>
    <cellStyle name="Normal 37 2 5 2 12 6" xfId="30083"/>
    <cellStyle name="Normal 37 2 5 2 13" xfId="2650"/>
    <cellStyle name="Normal 37 2 5 2 13 2" xfId="10872"/>
    <cellStyle name="Normal 37 2 5 2 13 2 2" xfId="21936"/>
    <cellStyle name="Normal 37 2 5 2 13 2 2 2" xfId="48185"/>
    <cellStyle name="Normal 37 2 5 2 13 2 3" xfId="37122"/>
    <cellStyle name="Normal 37 2 5 2 13 3" xfId="14475"/>
    <cellStyle name="Normal 37 2 5 2 13 3 2" xfId="25539"/>
    <cellStyle name="Normal 37 2 5 2 13 3 2 2" xfId="51788"/>
    <cellStyle name="Normal 37 2 5 2 13 3 3" xfId="40725"/>
    <cellStyle name="Normal 37 2 5 2 13 4" xfId="18211"/>
    <cellStyle name="Normal 37 2 5 2 13 4 2" xfId="44461"/>
    <cellStyle name="Normal 37 2 5 2 13 5" xfId="7080"/>
    <cellStyle name="Normal 37 2 5 2 13 5 2" xfId="33398"/>
    <cellStyle name="Normal 37 2 5 2 13 6" xfId="30084"/>
    <cellStyle name="Normal 37 2 5 2 14" xfId="2651"/>
    <cellStyle name="Normal 37 2 5 2 14 2" xfId="10988"/>
    <cellStyle name="Normal 37 2 5 2 14 2 2" xfId="22052"/>
    <cellStyle name="Normal 37 2 5 2 14 2 2 2" xfId="48301"/>
    <cellStyle name="Normal 37 2 5 2 14 2 3" xfId="37238"/>
    <cellStyle name="Normal 37 2 5 2 14 3" xfId="14591"/>
    <cellStyle name="Normal 37 2 5 2 14 3 2" xfId="25655"/>
    <cellStyle name="Normal 37 2 5 2 14 3 2 2" xfId="51904"/>
    <cellStyle name="Normal 37 2 5 2 14 3 3" xfId="40841"/>
    <cellStyle name="Normal 37 2 5 2 14 4" xfId="18327"/>
    <cellStyle name="Normal 37 2 5 2 14 4 2" xfId="44577"/>
    <cellStyle name="Normal 37 2 5 2 14 5" xfId="7197"/>
    <cellStyle name="Normal 37 2 5 2 14 5 2" xfId="33514"/>
    <cellStyle name="Normal 37 2 5 2 14 6" xfId="30085"/>
    <cellStyle name="Normal 37 2 5 2 15" xfId="2652"/>
    <cellStyle name="Normal 37 2 5 2 15 2" xfId="11106"/>
    <cellStyle name="Normal 37 2 5 2 15 2 2" xfId="22170"/>
    <cellStyle name="Normal 37 2 5 2 15 2 2 2" xfId="48419"/>
    <cellStyle name="Normal 37 2 5 2 15 2 3" xfId="37356"/>
    <cellStyle name="Normal 37 2 5 2 15 3" xfId="14709"/>
    <cellStyle name="Normal 37 2 5 2 15 3 2" xfId="25773"/>
    <cellStyle name="Normal 37 2 5 2 15 3 2 2" xfId="52022"/>
    <cellStyle name="Normal 37 2 5 2 15 3 3" xfId="40959"/>
    <cellStyle name="Normal 37 2 5 2 15 4" xfId="18445"/>
    <cellStyle name="Normal 37 2 5 2 15 4 2" xfId="44695"/>
    <cellStyle name="Normal 37 2 5 2 15 5" xfId="7316"/>
    <cellStyle name="Normal 37 2 5 2 15 5 2" xfId="33632"/>
    <cellStyle name="Normal 37 2 5 2 15 6" xfId="30086"/>
    <cellStyle name="Normal 37 2 5 2 16" xfId="2653"/>
    <cellStyle name="Normal 37 2 5 2 16 2" xfId="11224"/>
    <cellStyle name="Normal 37 2 5 2 16 2 2" xfId="22288"/>
    <cellStyle name="Normal 37 2 5 2 16 2 2 2" xfId="48537"/>
    <cellStyle name="Normal 37 2 5 2 16 2 3" xfId="37474"/>
    <cellStyle name="Normal 37 2 5 2 16 3" xfId="14827"/>
    <cellStyle name="Normal 37 2 5 2 16 3 2" xfId="25891"/>
    <cellStyle name="Normal 37 2 5 2 16 3 2 2" xfId="52140"/>
    <cellStyle name="Normal 37 2 5 2 16 3 3" xfId="41077"/>
    <cellStyle name="Normal 37 2 5 2 16 4" xfId="18563"/>
    <cellStyle name="Normal 37 2 5 2 16 4 2" xfId="44813"/>
    <cellStyle name="Normal 37 2 5 2 16 5" xfId="7435"/>
    <cellStyle name="Normal 37 2 5 2 16 5 2" xfId="33750"/>
    <cellStyle name="Normal 37 2 5 2 16 6" xfId="30087"/>
    <cellStyle name="Normal 37 2 5 2 17" xfId="2654"/>
    <cellStyle name="Normal 37 2 5 2 17 2" xfId="11340"/>
    <cellStyle name="Normal 37 2 5 2 17 2 2" xfId="22404"/>
    <cellStyle name="Normal 37 2 5 2 17 2 2 2" xfId="48653"/>
    <cellStyle name="Normal 37 2 5 2 17 2 3" xfId="37590"/>
    <cellStyle name="Normal 37 2 5 2 17 3" xfId="14943"/>
    <cellStyle name="Normal 37 2 5 2 17 3 2" xfId="26007"/>
    <cellStyle name="Normal 37 2 5 2 17 3 2 2" xfId="52256"/>
    <cellStyle name="Normal 37 2 5 2 17 3 3" xfId="41193"/>
    <cellStyle name="Normal 37 2 5 2 17 4" xfId="18679"/>
    <cellStyle name="Normal 37 2 5 2 17 4 2" xfId="44929"/>
    <cellStyle name="Normal 37 2 5 2 17 5" xfId="7552"/>
    <cellStyle name="Normal 37 2 5 2 17 5 2" xfId="33866"/>
    <cellStyle name="Normal 37 2 5 2 17 6" xfId="30088"/>
    <cellStyle name="Normal 37 2 5 2 18" xfId="2655"/>
    <cellStyle name="Normal 37 2 5 2 18 2" xfId="11457"/>
    <cellStyle name="Normal 37 2 5 2 18 2 2" xfId="22521"/>
    <cellStyle name="Normal 37 2 5 2 18 2 2 2" xfId="48770"/>
    <cellStyle name="Normal 37 2 5 2 18 2 3" xfId="37707"/>
    <cellStyle name="Normal 37 2 5 2 18 3" xfId="15060"/>
    <cellStyle name="Normal 37 2 5 2 18 3 2" xfId="26124"/>
    <cellStyle name="Normal 37 2 5 2 18 3 2 2" xfId="52373"/>
    <cellStyle name="Normal 37 2 5 2 18 3 3" xfId="41310"/>
    <cellStyle name="Normal 37 2 5 2 18 4" xfId="18796"/>
    <cellStyle name="Normal 37 2 5 2 18 4 2" xfId="45046"/>
    <cellStyle name="Normal 37 2 5 2 18 5" xfId="7670"/>
    <cellStyle name="Normal 37 2 5 2 18 5 2" xfId="33983"/>
    <cellStyle name="Normal 37 2 5 2 18 6" xfId="30089"/>
    <cellStyle name="Normal 37 2 5 2 19" xfId="2656"/>
    <cellStyle name="Normal 37 2 5 2 19 2" xfId="11576"/>
    <cellStyle name="Normal 37 2 5 2 19 2 2" xfId="22640"/>
    <cellStyle name="Normal 37 2 5 2 19 2 2 2" xfId="48889"/>
    <cellStyle name="Normal 37 2 5 2 19 2 3" xfId="37826"/>
    <cellStyle name="Normal 37 2 5 2 19 3" xfId="15179"/>
    <cellStyle name="Normal 37 2 5 2 19 3 2" xfId="26243"/>
    <cellStyle name="Normal 37 2 5 2 19 3 2 2" xfId="52492"/>
    <cellStyle name="Normal 37 2 5 2 19 3 3" xfId="41429"/>
    <cellStyle name="Normal 37 2 5 2 19 4" xfId="18915"/>
    <cellStyle name="Normal 37 2 5 2 19 4 2" xfId="45165"/>
    <cellStyle name="Normal 37 2 5 2 19 5" xfId="7790"/>
    <cellStyle name="Normal 37 2 5 2 19 5 2" xfId="34102"/>
    <cellStyle name="Normal 37 2 5 2 19 6" xfId="30090"/>
    <cellStyle name="Normal 37 2 5 2 2" xfId="196"/>
    <cellStyle name="Normal 37 2 5 2 2 2" xfId="2658"/>
    <cellStyle name="Normal 37 2 5 2 2 2 2" xfId="16430"/>
    <cellStyle name="Normal 37 2 5 2 2 2 2 2" xfId="27494"/>
    <cellStyle name="Normal 37 2 5 2 2 2 2 2 2" xfId="53743"/>
    <cellStyle name="Normal 37 2 5 2 2 2 2 3" xfId="42680"/>
    <cellStyle name="Normal 37 2 5 2 2 2 3" xfId="20166"/>
    <cellStyle name="Normal 37 2 5 2 2 2 3 2" xfId="46416"/>
    <cellStyle name="Normal 37 2 5 2 2 2 4" xfId="9094"/>
    <cellStyle name="Normal 37 2 5 2 2 2 4 2" xfId="35353"/>
    <cellStyle name="Normal 37 2 5 2 2 2 5" xfId="30092"/>
    <cellStyle name="Normal 37 2 5 2 2 3" xfId="2657"/>
    <cellStyle name="Normal 37 2 5 2 2 3 2" xfId="20582"/>
    <cellStyle name="Normal 37 2 5 2 2 3 2 2" xfId="46831"/>
    <cellStyle name="Normal 37 2 5 2 2 3 3" xfId="9518"/>
    <cellStyle name="Normal 37 2 5 2 2 3 3 2" xfId="35768"/>
    <cellStyle name="Normal 37 2 5 2 2 3 4" xfId="30091"/>
    <cellStyle name="Normal 37 2 5 2 2 4" xfId="13121"/>
    <cellStyle name="Normal 37 2 5 2 2 4 2" xfId="24185"/>
    <cellStyle name="Normal 37 2 5 2 2 4 2 2" xfId="50434"/>
    <cellStyle name="Normal 37 2 5 2 2 4 3" xfId="39371"/>
    <cellStyle name="Normal 37 2 5 2 2 5" xfId="16857"/>
    <cellStyle name="Normal 37 2 5 2 2 5 2" xfId="43107"/>
    <cellStyle name="Normal 37 2 5 2 2 6" xfId="5715"/>
    <cellStyle name="Normal 37 2 5 2 2 6 2" xfId="32044"/>
    <cellStyle name="Normal 37 2 5 2 2 7" xfId="27676"/>
    <cellStyle name="Normal 37 2 5 2 20" xfId="2659"/>
    <cellStyle name="Normal 37 2 5 2 20 2" xfId="11690"/>
    <cellStyle name="Normal 37 2 5 2 20 2 2" xfId="22754"/>
    <cellStyle name="Normal 37 2 5 2 20 2 2 2" xfId="49003"/>
    <cellStyle name="Normal 37 2 5 2 20 2 3" xfId="37940"/>
    <cellStyle name="Normal 37 2 5 2 20 3" xfId="15293"/>
    <cellStyle name="Normal 37 2 5 2 20 3 2" xfId="26357"/>
    <cellStyle name="Normal 37 2 5 2 20 3 2 2" xfId="52606"/>
    <cellStyle name="Normal 37 2 5 2 20 3 3" xfId="41543"/>
    <cellStyle name="Normal 37 2 5 2 20 4" xfId="19029"/>
    <cellStyle name="Normal 37 2 5 2 20 4 2" xfId="45279"/>
    <cellStyle name="Normal 37 2 5 2 20 5" xfId="7905"/>
    <cellStyle name="Normal 37 2 5 2 20 5 2" xfId="34216"/>
    <cellStyle name="Normal 37 2 5 2 20 6" xfId="30093"/>
    <cellStyle name="Normal 37 2 5 2 21" xfId="2660"/>
    <cellStyle name="Normal 37 2 5 2 21 2" xfId="11804"/>
    <cellStyle name="Normal 37 2 5 2 21 2 2" xfId="22868"/>
    <cellStyle name="Normal 37 2 5 2 21 2 2 2" xfId="49117"/>
    <cellStyle name="Normal 37 2 5 2 21 2 3" xfId="38054"/>
    <cellStyle name="Normal 37 2 5 2 21 3" xfId="15407"/>
    <cellStyle name="Normal 37 2 5 2 21 3 2" xfId="26471"/>
    <cellStyle name="Normal 37 2 5 2 21 3 2 2" xfId="52720"/>
    <cellStyle name="Normal 37 2 5 2 21 3 3" xfId="41657"/>
    <cellStyle name="Normal 37 2 5 2 21 4" xfId="19143"/>
    <cellStyle name="Normal 37 2 5 2 21 4 2" xfId="45393"/>
    <cellStyle name="Normal 37 2 5 2 21 5" xfId="8020"/>
    <cellStyle name="Normal 37 2 5 2 21 5 2" xfId="34330"/>
    <cellStyle name="Normal 37 2 5 2 21 6" xfId="30094"/>
    <cellStyle name="Normal 37 2 5 2 22" xfId="2661"/>
    <cellStyle name="Normal 37 2 5 2 22 2" xfId="11918"/>
    <cellStyle name="Normal 37 2 5 2 22 2 2" xfId="22982"/>
    <cellStyle name="Normal 37 2 5 2 22 2 2 2" xfId="49231"/>
    <cellStyle name="Normal 37 2 5 2 22 2 3" xfId="38168"/>
    <cellStyle name="Normal 37 2 5 2 22 3" xfId="15521"/>
    <cellStyle name="Normal 37 2 5 2 22 3 2" xfId="26585"/>
    <cellStyle name="Normal 37 2 5 2 22 3 2 2" xfId="52834"/>
    <cellStyle name="Normal 37 2 5 2 22 3 3" xfId="41771"/>
    <cellStyle name="Normal 37 2 5 2 22 4" xfId="19257"/>
    <cellStyle name="Normal 37 2 5 2 22 4 2" xfId="45507"/>
    <cellStyle name="Normal 37 2 5 2 22 5" xfId="8135"/>
    <cellStyle name="Normal 37 2 5 2 22 5 2" xfId="34444"/>
    <cellStyle name="Normal 37 2 5 2 22 6" xfId="30095"/>
    <cellStyle name="Normal 37 2 5 2 23" xfId="2662"/>
    <cellStyle name="Normal 37 2 5 2 23 2" xfId="12032"/>
    <cellStyle name="Normal 37 2 5 2 23 2 2" xfId="23096"/>
    <cellStyle name="Normal 37 2 5 2 23 2 2 2" xfId="49345"/>
    <cellStyle name="Normal 37 2 5 2 23 2 3" xfId="38282"/>
    <cellStyle name="Normal 37 2 5 2 23 3" xfId="15635"/>
    <cellStyle name="Normal 37 2 5 2 23 3 2" xfId="26699"/>
    <cellStyle name="Normal 37 2 5 2 23 3 2 2" xfId="52948"/>
    <cellStyle name="Normal 37 2 5 2 23 3 3" xfId="41885"/>
    <cellStyle name="Normal 37 2 5 2 23 4" xfId="19371"/>
    <cellStyle name="Normal 37 2 5 2 23 4 2" xfId="45621"/>
    <cellStyle name="Normal 37 2 5 2 23 5" xfId="8250"/>
    <cellStyle name="Normal 37 2 5 2 23 5 2" xfId="34558"/>
    <cellStyle name="Normal 37 2 5 2 23 6" xfId="30096"/>
    <cellStyle name="Normal 37 2 5 2 24" xfId="2663"/>
    <cellStyle name="Normal 37 2 5 2 24 2" xfId="12146"/>
    <cellStyle name="Normal 37 2 5 2 24 2 2" xfId="23210"/>
    <cellStyle name="Normal 37 2 5 2 24 2 2 2" xfId="49459"/>
    <cellStyle name="Normal 37 2 5 2 24 2 3" xfId="38396"/>
    <cellStyle name="Normal 37 2 5 2 24 3" xfId="15749"/>
    <cellStyle name="Normal 37 2 5 2 24 3 2" xfId="26813"/>
    <cellStyle name="Normal 37 2 5 2 24 3 2 2" xfId="53062"/>
    <cellStyle name="Normal 37 2 5 2 24 3 3" xfId="41999"/>
    <cellStyle name="Normal 37 2 5 2 24 4" xfId="19485"/>
    <cellStyle name="Normal 37 2 5 2 24 4 2" xfId="45735"/>
    <cellStyle name="Normal 37 2 5 2 24 5" xfId="8365"/>
    <cellStyle name="Normal 37 2 5 2 24 5 2" xfId="34672"/>
    <cellStyle name="Normal 37 2 5 2 24 6" xfId="30097"/>
    <cellStyle name="Normal 37 2 5 2 25" xfId="2664"/>
    <cellStyle name="Normal 37 2 5 2 25 2" xfId="12263"/>
    <cellStyle name="Normal 37 2 5 2 25 2 2" xfId="23327"/>
    <cellStyle name="Normal 37 2 5 2 25 2 2 2" xfId="49576"/>
    <cellStyle name="Normal 37 2 5 2 25 2 3" xfId="38513"/>
    <cellStyle name="Normal 37 2 5 2 25 3" xfId="15866"/>
    <cellStyle name="Normal 37 2 5 2 25 3 2" xfId="26930"/>
    <cellStyle name="Normal 37 2 5 2 25 3 2 2" xfId="53179"/>
    <cellStyle name="Normal 37 2 5 2 25 3 3" xfId="42116"/>
    <cellStyle name="Normal 37 2 5 2 25 4" xfId="19602"/>
    <cellStyle name="Normal 37 2 5 2 25 4 2" xfId="45852"/>
    <cellStyle name="Normal 37 2 5 2 25 5" xfId="8483"/>
    <cellStyle name="Normal 37 2 5 2 25 5 2" xfId="34789"/>
    <cellStyle name="Normal 37 2 5 2 25 6" xfId="30098"/>
    <cellStyle name="Normal 37 2 5 2 26" xfId="2665"/>
    <cellStyle name="Normal 37 2 5 2 26 2" xfId="12382"/>
    <cellStyle name="Normal 37 2 5 2 26 2 2" xfId="23446"/>
    <cellStyle name="Normal 37 2 5 2 26 2 2 2" xfId="49695"/>
    <cellStyle name="Normal 37 2 5 2 26 2 3" xfId="38632"/>
    <cellStyle name="Normal 37 2 5 2 26 3" xfId="15985"/>
    <cellStyle name="Normal 37 2 5 2 26 3 2" xfId="27049"/>
    <cellStyle name="Normal 37 2 5 2 26 3 2 2" xfId="53298"/>
    <cellStyle name="Normal 37 2 5 2 26 3 3" xfId="42235"/>
    <cellStyle name="Normal 37 2 5 2 26 4" xfId="19721"/>
    <cellStyle name="Normal 37 2 5 2 26 4 2" xfId="45971"/>
    <cellStyle name="Normal 37 2 5 2 26 5" xfId="8603"/>
    <cellStyle name="Normal 37 2 5 2 26 5 2" xfId="34908"/>
    <cellStyle name="Normal 37 2 5 2 26 6" xfId="30099"/>
    <cellStyle name="Normal 37 2 5 2 27" xfId="2666"/>
    <cellStyle name="Normal 37 2 5 2 27 2" xfId="12513"/>
    <cellStyle name="Normal 37 2 5 2 27 2 2" xfId="23577"/>
    <cellStyle name="Normal 37 2 5 2 27 2 2 2" xfId="49826"/>
    <cellStyle name="Normal 37 2 5 2 27 2 3" xfId="38763"/>
    <cellStyle name="Normal 37 2 5 2 27 3" xfId="16116"/>
    <cellStyle name="Normal 37 2 5 2 27 3 2" xfId="27180"/>
    <cellStyle name="Normal 37 2 5 2 27 3 2 2" xfId="53429"/>
    <cellStyle name="Normal 37 2 5 2 27 3 3" xfId="42366"/>
    <cellStyle name="Normal 37 2 5 2 27 4" xfId="19852"/>
    <cellStyle name="Normal 37 2 5 2 27 4 2" xfId="46102"/>
    <cellStyle name="Normal 37 2 5 2 27 5" xfId="8735"/>
    <cellStyle name="Normal 37 2 5 2 27 5 2" xfId="35039"/>
    <cellStyle name="Normal 37 2 5 2 27 6" xfId="30100"/>
    <cellStyle name="Normal 37 2 5 2 28" xfId="2667"/>
    <cellStyle name="Normal 37 2 5 2 28 2" xfId="12628"/>
    <cellStyle name="Normal 37 2 5 2 28 2 2" xfId="23692"/>
    <cellStyle name="Normal 37 2 5 2 28 2 2 2" xfId="49941"/>
    <cellStyle name="Normal 37 2 5 2 28 2 3" xfId="38878"/>
    <cellStyle name="Normal 37 2 5 2 28 3" xfId="16231"/>
    <cellStyle name="Normal 37 2 5 2 28 3 2" xfId="27295"/>
    <cellStyle name="Normal 37 2 5 2 28 3 2 2" xfId="53544"/>
    <cellStyle name="Normal 37 2 5 2 28 3 3" xfId="42481"/>
    <cellStyle name="Normal 37 2 5 2 28 4" xfId="19967"/>
    <cellStyle name="Normal 37 2 5 2 28 4 2" xfId="46217"/>
    <cellStyle name="Normal 37 2 5 2 28 5" xfId="8851"/>
    <cellStyle name="Normal 37 2 5 2 28 5 2" xfId="35154"/>
    <cellStyle name="Normal 37 2 5 2 28 6" xfId="30101"/>
    <cellStyle name="Normal 37 2 5 2 29" xfId="2668"/>
    <cellStyle name="Normal 37 2 5 2 29 2" xfId="12742"/>
    <cellStyle name="Normal 37 2 5 2 29 2 2" xfId="23806"/>
    <cellStyle name="Normal 37 2 5 2 29 2 2 2" xfId="50055"/>
    <cellStyle name="Normal 37 2 5 2 29 2 3" xfId="38992"/>
    <cellStyle name="Normal 37 2 5 2 29 3" xfId="16345"/>
    <cellStyle name="Normal 37 2 5 2 29 3 2" xfId="27409"/>
    <cellStyle name="Normal 37 2 5 2 29 3 2 2" xfId="53658"/>
    <cellStyle name="Normal 37 2 5 2 29 3 3" xfId="42595"/>
    <cellStyle name="Normal 37 2 5 2 29 4" xfId="20081"/>
    <cellStyle name="Normal 37 2 5 2 29 4 2" xfId="46331"/>
    <cellStyle name="Normal 37 2 5 2 29 5" xfId="8966"/>
    <cellStyle name="Normal 37 2 5 2 29 5 2" xfId="35268"/>
    <cellStyle name="Normal 37 2 5 2 29 6" xfId="30102"/>
    <cellStyle name="Normal 37 2 5 2 3" xfId="2669"/>
    <cellStyle name="Normal 37 2 5 2 3 2" xfId="9652"/>
    <cellStyle name="Normal 37 2 5 2 3 2 2" xfId="20716"/>
    <cellStyle name="Normal 37 2 5 2 3 2 2 2" xfId="46965"/>
    <cellStyle name="Normal 37 2 5 2 3 2 3" xfId="35902"/>
    <cellStyle name="Normal 37 2 5 2 3 3" xfId="13255"/>
    <cellStyle name="Normal 37 2 5 2 3 3 2" xfId="24319"/>
    <cellStyle name="Normal 37 2 5 2 3 3 2 2" xfId="50568"/>
    <cellStyle name="Normal 37 2 5 2 3 3 3" xfId="39505"/>
    <cellStyle name="Normal 37 2 5 2 3 4" xfId="16991"/>
    <cellStyle name="Normal 37 2 5 2 3 4 2" xfId="43241"/>
    <cellStyle name="Normal 37 2 5 2 3 5" xfId="5850"/>
    <cellStyle name="Normal 37 2 5 2 3 5 2" xfId="32178"/>
    <cellStyle name="Normal 37 2 5 2 3 6" xfId="30103"/>
    <cellStyle name="Normal 37 2 5 2 30" xfId="2670"/>
    <cellStyle name="Normal 37 2 5 2 30 2" xfId="9380"/>
    <cellStyle name="Normal 37 2 5 2 30 2 2" xfId="20444"/>
    <cellStyle name="Normal 37 2 5 2 30 2 2 2" xfId="46693"/>
    <cellStyle name="Normal 37 2 5 2 30 2 3" xfId="35630"/>
    <cellStyle name="Normal 37 2 5 2 30 3" xfId="12983"/>
    <cellStyle name="Normal 37 2 5 2 30 3 2" xfId="24047"/>
    <cellStyle name="Normal 37 2 5 2 30 3 2 2" xfId="50296"/>
    <cellStyle name="Normal 37 2 5 2 30 3 3" xfId="39233"/>
    <cellStyle name="Normal 37 2 5 2 30 4" xfId="16719"/>
    <cellStyle name="Normal 37 2 5 2 30 4 2" xfId="42969"/>
    <cellStyle name="Normal 37 2 5 2 30 5" xfId="5575"/>
    <cellStyle name="Normal 37 2 5 2 30 5 2" xfId="31906"/>
    <cellStyle name="Normal 37 2 5 2 30 6" xfId="30104"/>
    <cellStyle name="Normal 37 2 5 2 31" xfId="2671"/>
    <cellStyle name="Normal 37 2 5 2 31 2" xfId="20324"/>
    <cellStyle name="Normal 37 2 5 2 31 2 2" xfId="46573"/>
    <cellStyle name="Normal 37 2 5 2 31 3" xfId="9260"/>
    <cellStyle name="Normal 37 2 5 2 31 3 2" xfId="35510"/>
    <cellStyle name="Normal 37 2 5 2 31 4" xfId="30105"/>
    <cellStyle name="Normal 37 2 5 2 32" xfId="2672"/>
    <cellStyle name="Normal 37 2 5 2 32 2" xfId="23927"/>
    <cellStyle name="Normal 37 2 5 2 32 2 2" xfId="50176"/>
    <cellStyle name="Normal 37 2 5 2 32 3" xfId="12863"/>
    <cellStyle name="Normal 37 2 5 2 32 3 2" xfId="39113"/>
    <cellStyle name="Normal 37 2 5 2 32 4" xfId="30106"/>
    <cellStyle name="Normal 37 2 5 2 33" xfId="2673"/>
    <cellStyle name="Normal 37 2 5 2 33 2" xfId="16599"/>
    <cellStyle name="Normal 37 2 5 2 33 2 2" xfId="42849"/>
    <cellStyle name="Normal 37 2 5 2 33 3" xfId="30107"/>
    <cellStyle name="Normal 37 2 5 2 34" xfId="2674"/>
    <cellStyle name="Normal 37 2 5 2 34 2" xfId="30108"/>
    <cellStyle name="Normal 37 2 5 2 35" xfId="2675"/>
    <cellStyle name="Normal 37 2 5 2 35 2" xfId="30109"/>
    <cellStyle name="Normal 37 2 5 2 36" xfId="2676"/>
    <cellStyle name="Normal 37 2 5 2 36 2" xfId="30110"/>
    <cellStyle name="Normal 37 2 5 2 37" xfId="2677"/>
    <cellStyle name="Normal 37 2 5 2 37 2" xfId="30111"/>
    <cellStyle name="Normal 37 2 5 2 38" xfId="2678"/>
    <cellStyle name="Normal 37 2 5 2 38 2" xfId="30112"/>
    <cellStyle name="Normal 37 2 5 2 39" xfId="2679"/>
    <cellStyle name="Normal 37 2 5 2 39 2" xfId="30113"/>
    <cellStyle name="Normal 37 2 5 2 4" xfId="2680"/>
    <cellStyle name="Normal 37 2 5 2 4 2" xfId="9768"/>
    <cellStyle name="Normal 37 2 5 2 4 2 2" xfId="20832"/>
    <cellStyle name="Normal 37 2 5 2 4 2 2 2" xfId="47081"/>
    <cellStyle name="Normal 37 2 5 2 4 2 3" xfId="36018"/>
    <cellStyle name="Normal 37 2 5 2 4 3" xfId="13371"/>
    <cellStyle name="Normal 37 2 5 2 4 3 2" xfId="24435"/>
    <cellStyle name="Normal 37 2 5 2 4 3 2 2" xfId="50684"/>
    <cellStyle name="Normal 37 2 5 2 4 3 3" xfId="39621"/>
    <cellStyle name="Normal 37 2 5 2 4 4" xfId="17107"/>
    <cellStyle name="Normal 37 2 5 2 4 4 2" xfId="43357"/>
    <cellStyle name="Normal 37 2 5 2 4 5" xfId="5967"/>
    <cellStyle name="Normal 37 2 5 2 4 5 2" xfId="32294"/>
    <cellStyle name="Normal 37 2 5 2 4 6" xfId="30114"/>
    <cellStyle name="Normal 37 2 5 2 40" xfId="2681"/>
    <cellStyle name="Normal 37 2 5 2 40 2" xfId="30115"/>
    <cellStyle name="Normal 37 2 5 2 41" xfId="2646"/>
    <cellStyle name="Normal 37 2 5 2 41 2" xfId="30080"/>
    <cellStyle name="Normal 37 2 5 2 42" xfId="5454"/>
    <cellStyle name="Normal 37 2 5 2 42 2" xfId="31786"/>
    <cellStyle name="Normal 37 2 5 2 43" xfId="27675"/>
    <cellStyle name="Normal 37 2 5 2 5" xfId="2682"/>
    <cellStyle name="Normal 37 2 5 2 5 2" xfId="9883"/>
    <cellStyle name="Normal 37 2 5 2 5 2 2" xfId="20947"/>
    <cellStyle name="Normal 37 2 5 2 5 2 2 2" xfId="47196"/>
    <cellStyle name="Normal 37 2 5 2 5 2 3" xfId="36133"/>
    <cellStyle name="Normal 37 2 5 2 5 3" xfId="13486"/>
    <cellStyle name="Normal 37 2 5 2 5 3 2" xfId="24550"/>
    <cellStyle name="Normal 37 2 5 2 5 3 2 2" xfId="50799"/>
    <cellStyle name="Normal 37 2 5 2 5 3 3" xfId="39736"/>
    <cellStyle name="Normal 37 2 5 2 5 4" xfId="17222"/>
    <cellStyle name="Normal 37 2 5 2 5 4 2" xfId="43472"/>
    <cellStyle name="Normal 37 2 5 2 5 5" xfId="6083"/>
    <cellStyle name="Normal 37 2 5 2 5 5 2" xfId="32409"/>
    <cellStyle name="Normal 37 2 5 2 5 6" xfId="30116"/>
    <cellStyle name="Normal 37 2 5 2 6" xfId="2683"/>
    <cellStyle name="Normal 37 2 5 2 6 2" xfId="9998"/>
    <cellStyle name="Normal 37 2 5 2 6 2 2" xfId="21062"/>
    <cellStyle name="Normal 37 2 5 2 6 2 2 2" xfId="47311"/>
    <cellStyle name="Normal 37 2 5 2 6 2 3" xfId="36248"/>
    <cellStyle name="Normal 37 2 5 2 6 3" xfId="13601"/>
    <cellStyle name="Normal 37 2 5 2 6 3 2" xfId="24665"/>
    <cellStyle name="Normal 37 2 5 2 6 3 2 2" xfId="50914"/>
    <cellStyle name="Normal 37 2 5 2 6 3 3" xfId="39851"/>
    <cellStyle name="Normal 37 2 5 2 6 4" xfId="17337"/>
    <cellStyle name="Normal 37 2 5 2 6 4 2" xfId="43587"/>
    <cellStyle name="Normal 37 2 5 2 6 5" xfId="6199"/>
    <cellStyle name="Normal 37 2 5 2 6 5 2" xfId="32524"/>
    <cellStyle name="Normal 37 2 5 2 6 6" xfId="30117"/>
    <cellStyle name="Normal 37 2 5 2 7" xfId="2684"/>
    <cellStyle name="Normal 37 2 5 2 7 2" xfId="10112"/>
    <cellStyle name="Normal 37 2 5 2 7 2 2" xfId="21176"/>
    <cellStyle name="Normal 37 2 5 2 7 2 2 2" xfId="47425"/>
    <cellStyle name="Normal 37 2 5 2 7 2 3" xfId="36362"/>
    <cellStyle name="Normal 37 2 5 2 7 3" xfId="13715"/>
    <cellStyle name="Normal 37 2 5 2 7 3 2" xfId="24779"/>
    <cellStyle name="Normal 37 2 5 2 7 3 2 2" xfId="51028"/>
    <cellStyle name="Normal 37 2 5 2 7 3 3" xfId="39965"/>
    <cellStyle name="Normal 37 2 5 2 7 4" xfId="17451"/>
    <cellStyle name="Normal 37 2 5 2 7 4 2" xfId="43701"/>
    <cellStyle name="Normal 37 2 5 2 7 5" xfId="6314"/>
    <cellStyle name="Normal 37 2 5 2 7 5 2" xfId="32638"/>
    <cellStyle name="Normal 37 2 5 2 7 6" xfId="30118"/>
    <cellStyle name="Normal 37 2 5 2 8" xfId="2685"/>
    <cellStyle name="Normal 37 2 5 2 8 2" xfId="10226"/>
    <cellStyle name="Normal 37 2 5 2 8 2 2" xfId="21290"/>
    <cellStyle name="Normal 37 2 5 2 8 2 2 2" xfId="47539"/>
    <cellStyle name="Normal 37 2 5 2 8 2 3" xfId="36476"/>
    <cellStyle name="Normal 37 2 5 2 8 3" xfId="13829"/>
    <cellStyle name="Normal 37 2 5 2 8 3 2" xfId="24893"/>
    <cellStyle name="Normal 37 2 5 2 8 3 2 2" xfId="51142"/>
    <cellStyle name="Normal 37 2 5 2 8 3 3" xfId="40079"/>
    <cellStyle name="Normal 37 2 5 2 8 4" xfId="17565"/>
    <cellStyle name="Normal 37 2 5 2 8 4 2" xfId="43815"/>
    <cellStyle name="Normal 37 2 5 2 8 5" xfId="6429"/>
    <cellStyle name="Normal 37 2 5 2 8 5 2" xfId="32752"/>
    <cellStyle name="Normal 37 2 5 2 8 6" xfId="30119"/>
    <cellStyle name="Normal 37 2 5 2 9" xfId="2686"/>
    <cellStyle name="Normal 37 2 5 2 9 2" xfId="10340"/>
    <cellStyle name="Normal 37 2 5 2 9 2 2" xfId="21404"/>
    <cellStyle name="Normal 37 2 5 2 9 2 2 2" xfId="47653"/>
    <cellStyle name="Normal 37 2 5 2 9 2 3" xfId="36590"/>
    <cellStyle name="Normal 37 2 5 2 9 3" xfId="13943"/>
    <cellStyle name="Normal 37 2 5 2 9 3 2" xfId="25007"/>
    <cellStyle name="Normal 37 2 5 2 9 3 2 2" xfId="51256"/>
    <cellStyle name="Normal 37 2 5 2 9 3 3" xfId="40193"/>
    <cellStyle name="Normal 37 2 5 2 9 4" xfId="17679"/>
    <cellStyle name="Normal 37 2 5 2 9 4 2" xfId="43929"/>
    <cellStyle name="Normal 37 2 5 2 9 5" xfId="6544"/>
    <cellStyle name="Normal 37 2 5 2 9 5 2" xfId="32866"/>
    <cellStyle name="Normal 37 2 5 2 9 6" xfId="30120"/>
    <cellStyle name="Normal 37 2 5 20" xfId="2687"/>
    <cellStyle name="Normal 37 2 5 20 2" xfId="11534"/>
    <cellStyle name="Normal 37 2 5 20 2 2" xfId="22598"/>
    <cellStyle name="Normal 37 2 5 20 2 2 2" xfId="48847"/>
    <cellStyle name="Normal 37 2 5 20 2 3" xfId="37784"/>
    <cellStyle name="Normal 37 2 5 20 3" xfId="15137"/>
    <cellStyle name="Normal 37 2 5 20 3 2" xfId="26201"/>
    <cellStyle name="Normal 37 2 5 20 3 2 2" xfId="52450"/>
    <cellStyle name="Normal 37 2 5 20 3 3" xfId="41387"/>
    <cellStyle name="Normal 37 2 5 20 4" xfId="18873"/>
    <cellStyle name="Normal 37 2 5 20 4 2" xfId="45123"/>
    <cellStyle name="Normal 37 2 5 20 5" xfId="7748"/>
    <cellStyle name="Normal 37 2 5 20 5 2" xfId="34060"/>
    <cellStyle name="Normal 37 2 5 20 6" xfId="30121"/>
    <cellStyle name="Normal 37 2 5 21" xfId="2688"/>
    <cellStyle name="Normal 37 2 5 21 2" xfId="11648"/>
    <cellStyle name="Normal 37 2 5 21 2 2" xfId="22712"/>
    <cellStyle name="Normal 37 2 5 21 2 2 2" xfId="48961"/>
    <cellStyle name="Normal 37 2 5 21 2 3" xfId="37898"/>
    <cellStyle name="Normal 37 2 5 21 3" xfId="15251"/>
    <cellStyle name="Normal 37 2 5 21 3 2" xfId="26315"/>
    <cellStyle name="Normal 37 2 5 21 3 2 2" xfId="52564"/>
    <cellStyle name="Normal 37 2 5 21 3 3" xfId="41501"/>
    <cellStyle name="Normal 37 2 5 21 4" xfId="18987"/>
    <cellStyle name="Normal 37 2 5 21 4 2" xfId="45237"/>
    <cellStyle name="Normal 37 2 5 21 5" xfId="7863"/>
    <cellStyle name="Normal 37 2 5 21 5 2" xfId="34174"/>
    <cellStyle name="Normal 37 2 5 21 6" xfId="30122"/>
    <cellStyle name="Normal 37 2 5 22" xfId="2689"/>
    <cellStyle name="Normal 37 2 5 22 2" xfId="11762"/>
    <cellStyle name="Normal 37 2 5 22 2 2" xfId="22826"/>
    <cellStyle name="Normal 37 2 5 22 2 2 2" xfId="49075"/>
    <cellStyle name="Normal 37 2 5 22 2 3" xfId="38012"/>
    <cellStyle name="Normal 37 2 5 22 3" xfId="15365"/>
    <cellStyle name="Normal 37 2 5 22 3 2" xfId="26429"/>
    <cellStyle name="Normal 37 2 5 22 3 2 2" xfId="52678"/>
    <cellStyle name="Normal 37 2 5 22 3 3" xfId="41615"/>
    <cellStyle name="Normal 37 2 5 22 4" xfId="19101"/>
    <cellStyle name="Normal 37 2 5 22 4 2" xfId="45351"/>
    <cellStyle name="Normal 37 2 5 22 5" xfId="7978"/>
    <cellStyle name="Normal 37 2 5 22 5 2" xfId="34288"/>
    <cellStyle name="Normal 37 2 5 22 6" xfId="30123"/>
    <cellStyle name="Normal 37 2 5 23" xfId="2690"/>
    <cellStyle name="Normal 37 2 5 23 2" xfId="11876"/>
    <cellStyle name="Normal 37 2 5 23 2 2" xfId="22940"/>
    <cellStyle name="Normal 37 2 5 23 2 2 2" xfId="49189"/>
    <cellStyle name="Normal 37 2 5 23 2 3" xfId="38126"/>
    <cellStyle name="Normal 37 2 5 23 3" xfId="15479"/>
    <cellStyle name="Normal 37 2 5 23 3 2" xfId="26543"/>
    <cellStyle name="Normal 37 2 5 23 3 2 2" xfId="52792"/>
    <cellStyle name="Normal 37 2 5 23 3 3" xfId="41729"/>
    <cellStyle name="Normal 37 2 5 23 4" xfId="19215"/>
    <cellStyle name="Normal 37 2 5 23 4 2" xfId="45465"/>
    <cellStyle name="Normal 37 2 5 23 5" xfId="8093"/>
    <cellStyle name="Normal 37 2 5 23 5 2" xfId="34402"/>
    <cellStyle name="Normal 37 2 5 23 6" xfId="30124"/>
    <cellStyle name="Normal 37 2 5 24" xfId="2691"/>
    <cellStyle name="Normal 37 2 5 24 2" xfId="11990"/>
    <cellStyle name="Normal 37 2 5 24 2 2" xfId="23054"/>
    <cellStyle name="Normal 37 2 5 24 2 2 2" xfId="49303"/>
    <cellStyle name="Normal 37 2 5 24 2 3" xfId="38240"/>
    <cellStyle name="Normal 37 2 5 24 3" xfId="15593"/>
    <cellStyle name="Normal 37 2 5 24 3 2" xfId="26657"/>
    <cellStyle name="Normal 37 2 5 24 3 2 2" xfId="52906"/>
    <cellStyle name="Normal 37 2 5 24 3 3" xfId="41843"/>
    <cellStyle name="Normal 37 2 5 24 4" xfId="19329"/>
    <cellStyle name="Normal 37 2 5 24 4 2" xfId="45579"/>
    <cellStyle name="Normal 37 2 5 24 5" xfId="8208"/>
    <cellStyle name="Normal 37 2 5 24 5 2" xfId="34516"/>
    <cellStyle name="Normal 37 2 5 24 6" xfId="30125"/>
    <cellStyle name="Normal 37 2 5 25" xfId="2692"/>
    <cellStyle name="Normal 37 2 5 25 2" xfId="12104"/>
    <cellStyle name="Normal 37 2 5 25 2 2" xfId="23168"/>
    <cellStyle name="Normal 37 2 5 25 2 2 2" xfId="49417"/>
    <cellStyle name="Normal 37 2 5 25 2 3" xfId="38354"/>
    <cellStyle name="Normal 37 2 5 25 3" xfId="15707"/>
    <cellStyle name="Normal 37 2 5 25 3 2" xfId="26771"/>
    <cellStyle name="Normal 37 2 5 25 3 2 2" xfId="53020"/>
    <cellStyle name="Normal 37 2 5 25 3 3" xfId="41957"/>
    <cellStyle name="Normal 37 2 5 25 4" xfId="19443"/>
    <cellStyle name="Normal 37 2 5 25 4 2" xfId="45693"/>
    <cellStyle name="Normal 37 2 5 25 5" xfId="8323"/>
    <cellStyle name="Normal 37 2 5 25 5 2" xfId="34630"/>
    <cellStyle name="Normal 37 2 5 25 6" xfId="30126"/>
    <cellStyle name="Normal 37 2 5 26" xfId="2693"/>
    <cellStyle name="Normal 37 2 5 26 2" xfId="12221"/>
    <cellStyle name="Normal 37 2 5 26 2 2" xfId="23285"/>
    <cellStyle name="Normal 37 2 5 26 2 2 2" xfId="49534"/>
    <cellStyle name="Normal 37 2 5 26 2 3" xfId="38471"/>
    <cellStyle name="Normal 37 2 5 26 3" xfId="15824"/>
    <cellStyle name="Normal 37 2 5 26 3 2" xfId="26888"/>
    <cellStyle name="Normal 37 2 5 26 3 2 2" xfId="53137"/>
    <cellStyle name="Normal 37 2 5 26 3 3" xfId="42074"/>
    <cellStyle name="Normal 37 2 5 26 4" xfId="19560"/>
    <cellStyle name="Normal 37 2 5 26 4 2" xfId="45810"/>
    <cellStyle name="Normal 37 2 5 26 5" xfId="8441"/>
    <cellStyle name="Normal 37 2 5 26 5 2" xfId="34747"/>
    <cellStyle name="Normal 37 2 5 26 6" xfId="30127"/>
    <cellStyle name="Normal 37 2 5 27" xfId="2694"/>
    <cellStyle name="Normal 37 2 5 27 2" xfId="12340"/>
    <cellStyle name="Normal 37 2 5 27 2 2" xfId="23404"/>
    <cellStyle name="Normal 37 2 5 27 2 2 2" xfId="49653"/>
    <cellStyle name="Normal 37 2 5 27 2 3" xfId="38590"/>
    <cellStyle name="Normal 37 2 5 27 3" xfId="15943"/>
    <cellStyle name="Normal 37 2 5 27 3 2" xfId="27007"/>
    <cellStyle name="Normal 37 2 5 27 3 2 2" xfId="53256"/>
    <cellStyle name="Normal 37 2 5 27 3 3" xfId="42193"/>
    <cellStyle name="Normal 37 2 5 27 4" xfId="19679"/>
    <cellStyle name="Normal 37 2 5 27 4 2" xfId="45929"/>
    <cellStyle name="Normal 37 2 5 27 5" xfId="8561"/>
    <cellStyle name="Normal 37 2 5 27 5 2" xfId="34866"/>
    <cellStyle name="Normal 37 2 5 27 6" xfId="30128"/>
    <cellStyle name="Normal 37 2 5 28" xfId="2695"/>
    <cellStyle name="Normal 37 2 5 28 2" xfId="12471"/>
    <cellStyle name="Normal 37 2 5 28 2 2" xfId="23535"/>
    <cellStyle name="Normal 37 2 5 28 2 2 2" xfId="49784"/>
    <cellStyle name="Normal 37 2 5 28 2 3" xfId="38721"/>
    <cellStyle name="Normal 37 2 5 28 3" xfId="16074"/>
    <cellStyle name="Normal 37 2 5 28 3 2" xfId="27138"/>
    <cellStyle name="Normal 37 2 5 28 3 2 2" xfId="53387"/>
    <cellStyle name="Normal 37 2 5 28 3 3" xfId="42324"/>
    <cellStyle name="Normal 37 2 5 28 4" xfId="19810"/>
    <cellStyle name="Normal 37 2 5 28 4 2" xfId="46060"/>
    <cellStyle name="Normal 37 2 5 28 5" xfId="8693"/>
    <cellStyle name="Normal 37 2 5 28 5 2" xfId="34997"/>
    <cellStyle name="Normal 37 2 5 28 6" xfId="30129"/>
    <cellStyle name="Normal 37 2 5 29" xfId="2696"/>
    <cellStyle name="Normal 37 2 5 29 2" xfId="12586"/>
    <cellStyle name="Normal 37 2 5 29 2 2" xfId="23650"/>
    <cellStyle name="Normal 37 2 5 29 2 2 2" xfId="49899"/>
    <cellStyle name="Normal 37 2 5 29 2 3" xfId="38836"/>
    <cellStyle name="Normal 37 2 5 29 3" xfId="16189"/>
    <cellStyle name="Normal 37 2 5 29 3 2" xfId="27253"/>
    <cellStyle name="Normal 37 2 5 29 3 2 2" xfId="53502"/>
    <cellStyle name="Normal 37 2 5 29 3 3" xfId="42439"/>
    <cellStyle name="Normal 37 2 5 29 4" xfId="19925"/>
    <cellStyle name="Normal 37 2 5 29 4 2" xfId="46175"/>
    <cellStyle name="Normal 37 2 5 29 5" xfId="8809"/>
    <cellStyle name="Normal 37 2 5 29 5 2" xfId="35112"/>
    <cellStyle name="Normal 37 2 5 29 6" xfId="30130"/>
    <cellStyle name="Normal 37 2 5 3" xfId="197"/>
    <cellStyle name="Normal 37 2 5 3 2" xfId="2698"/>
    <cellStyle name="Normal 37 2 5 3 2 2" xfId="16431"/>
    <cellStyle name="Normal 37 2 5 3 2 2 2" xfId="27495"/>
    <cellStyle name="Normal 37 2 5 3 2 2 2 2" xfId="53744"/>
    <cellStyle name="Normal 37 2 5 3 2 2 3" xfId="42681"/>
    <cellStyle name="Normal 37 2 5 3 2 3" xfId="20167"/>
    <cellStyle name="Normal 37 2 5 3 2 3 2" xfId="46417"/>
    <cellStyle name="Normal 37 2 5 3 2 4" xfId="9095"/>
    <cellStyle name="Normal 37 2 5 3 2 4 2" xfId="35354"/>
    <cellStyle name="Normal 37 2 5 3 2 5" xfId="30132"/>
    <cellStyle name="Normal 37 2 5 3 3" xfId="2697"/>
    <cellStyle name="Normal 37 2 5 3 3 2" xfId="20522"/>
    <cellStyle name="Normal 37 2 5 3 3 2 2" xfId="46771"/>
    <cellStyle name="Normal 37 2 5 3 3 3" xfId="9458"/>
    <cellStyle name="Normal 37 2 5 3 3 3 2" xfId="35708"/>
    <cellStyle name="Normal 37 2 5 3 3 4" xfId="30131"/>
    <cellStyle name="Normal 37 2 5 3 4" xfId="13061"/>
    <cellStyle name="Normal 37 2 5 3 4 2" xfId="24125"/>
    <cellStyle name="Normal 37 2 5 3 4 2 2" xfId="50374"/>
    <cellStyle name="Normal 37 2 5 3 4 3" xfId="39311"/>
    <cellStyle name="Normal 37 2 5 3 5" xfId="16797"/>
    <cellStyle name="Normal 37 2 5 3 5 2" xfId="43047"/>
    <cellStyle name="Normal 37 2 5 3 6" xfId="5654"/>
    <cellStyle name="Normal 37 2 5 3 6 2" xfId="31984"/>
    <cellStyle name="Normal 37 2 5 3 7" xfId="27677"/>
    <cellStyle name="Normal 37 2 5 30" xfId="2699"/>
    <cellStyle name="Normal 37 2 5 30 2" xfId="12700"/>
    <cellStyle name="Normal 37 2 5 30 2 2" xfId="23764"/>
    <cellStyle name="Normal 37 2 5 30 2 2 2" xfId="50013"/>
    <cellStyle name="Normal 37 2 5 30 2 3" xfId="38950"/>
    <cellStyle name="Normal 37 2 5 30 3" xfId="16303"/>
    <cellStyle name="Normal 37 2 5 30 3 2" xfId="27367"/>
    <cellStyle name="Normal 37 2 5 30 3 2 2" xfId="53616"/>
    <cellStyle name="Normal 37 2 5 30 3 3" xfId="42553"/>
    <cellStyle name="Normal 37 2 5 30 4" xfId="20039"/>
    <cellStyle name="Normal 37 2 5 30 4 2" xfId="46289"/>
    <cellStyle name="Normal 37 2 5 30 5" xfId="8924"/>
    <cellStyle name="Normal 37 2 5 30 5 2" xfId="35226"/>
    <cellStyle name="Normal 37 2 5 30 6" xfId="30133"/>
    <cellStyle name="Normal 37 2 5 31" xfId="2700"/>
    <cellStyle name="Normal 37 2 5 31 2" xfId="9338"/>
    <cellStyle name="Normal 37 2 5 31 2 2" xfId="20402"/>
    <cellStyle name="Normal 37 2 5 31 2 2 2" xfId="46651"/>
    <cellStyle name="Normal 37 2 5 31 2 3" xfId="35588"/>
    <cellStyle name="Normal 37 2 5 31 3" xfId="12941"/>
    <cellStyle name="Normal 37 2 5 31 3 2" xfId="24005"/>
    <cellStyle name="Normal 37 2 5 31 3 2 2" xfId="50254"/>
    <cellStyle name="Normal 37 2 5 31 3 3" xfId="39191"/>
    <cellStyle name="Normal 37 2 5 31 4" xfId="16677"/>
    <cellStyle name="Normal 37 2 5 31 4 2" xfId="42927"/>
    <cellStyle name="Normal 37 2 5 31 5" xfId="5533"/>
    <cellStyle name="Normal 37 2 5 31 5 2" xfId="31864"/>
    <cellStyle name="Normal 37 2 5 31 6" xfId="30134"/>
    <cellStyle name="Normal 37 2 5 32" xfId="2701"/>
    <cellStyle name="Normal 37 2 5 32 2" xfId="20282"/>
    <cellStyle name="Normal 37 2 5 32 2 2" xfId="46531"/>
    <cellStyle name="Normal 37 2 5 32 3" xfId="9218"/>
    <cellStyle name="Normal 37 2 5 32 3 2" xfId="35468"/>
    <cellStyle name="Normal 37 2 5 32 4" xfId="30135"/>
    <cellStyle name="Normal 37 2 5 33" xfId="2702"/>
    <cellStyle name="Normal 37 2 5 33 2" xfId="23885"/>
    <cellStyle name="Normal 37 2 5 33 2 2" xfId="50134"/>
    <cellStyle name="Normal 37 2 5 33 3" xfId="12821"/>
    <cellStyle name="Normal 37 2 5 33 3 2" xfId="39071"/>
    <cellStyle name="Normal 37 2 5 33 4" xfId="30136"/>
    <cellStyle name="Normal 37 2 5 34" xfId="2703"/>
    <cellStyle name="Normal 37 2 5 34 2" xfId="16557"/>
    <cellStyle name="Normal 37 2 5 34 2 2" xfId="42807"/>
    <cellStyle name="Normal 37 2 5 34 3" xfId="30137"/>
    <cellStyle name="Normal 37 2 5 35" xfId="2704"/>
    <cellStyle name="Normal 37 2 5 35 2" xfId="30138"/>
    <cellStyle name="Normal 37 2 5 36" xfId="2705"/>
    <cellStyle name="Normal 37 2 5 36 2" xfId="30139"/>
    <cellStyle name="Normal 37 2 5 37" xfId="2706"/>
    <cellStyle name="Normal 37 2 5 37 2" xfId="30140"/>
    <cellStyle name="Normal 37 2 5 38" xfId="2707"/>
    <cellStyle name="Normal 37 2 5 38 2" xfId="30141"/>
    <cellStyle name="Normal 37 2 5 39" xfId="2708"/>
    <cellStyle name="Normal 37 2 5 39 2" xfId="30142"/>
    <cellStyle name="Normal 37 2 5 4" xfId="2709"/>
    <cellStyle name="Normal 37 2 5 4 2" xfId="9610"/>
    <cellStyle name="Normal 37 2 5 4 2 2" xfId="20674"/>
    <cellStyle name="Normal 37 2 5 4 2 2 2" xfId="46923"/>
    <cellStyle name="Normal 37 2 5 4 2 3" xfId="35860"/>
    <cellStyle name="Normal 37 2 5 4 3" xfId="13213"/>
    <cellStyle name="Normal 37 2 5 4 3 2" xfId="24277"/>
    <cellStyle name="Normal 37 2 5 4 3 2 2" xfId="50526"/>
    <cellStyle name="Normal 37 2 5 4 3 3" xfId="39463"/>
    <cellStyle name="Normal 37 2 5 4 4" xfId="16949"/>
    <cellStyle name="Normal 37 2 5 4 4 2" xfId="43199"/>
    <cellStyle name="Normal 37 2 5 4 5" xfId="5808"/>
    <cellStyle name="Normal 37 2 5 4 5 2" xfId="32136"/>
    <cellStyle name="Normal 37 2 5 4 6" xfId="30143"/>
    <cellStyle name="Normal 37 2 5 40" xfId="2710"/>
    <cellStyle name="Normal 37 2 5 40 2" xfId="30144"/>
    <cellStyle name="Normal 37 2 5 41" xfId="2711"/>
    <cellStyle name="Normal 37 2 5 41 2" xfId="30145"/>
    <cellStyle name="Normal 37 2 5 42" xfId="2635"/>
    <cellStyle name="Normal 37 2 5 42 2" xfId="30069"/>
    <cellStyle name="Normal 37 2 5 43" xfId="5412"/>
    <cellStyle name="Normal 37 2 5 43 2" xfId="31744"/>
    <cellStyle name="Normal 37 2 5 44" xfId="27674"/>
    <cellStyle name="Normal 37 2 5 5" xfId="2712"/>
    <cellStyle name="Normal 37 2 5 5 2" xfId="9726"/>
    <cellStyle name="Normal 37 2 5 5 2 2" xfId="20790"/>
    <cellStyle name="Normal 37 2 5 5 2 2 2" xfId="47039"/>
    <cellStyle name="Normal 37 2 5 5 2 3" xfId="35976"/>
    <cellStyle name="Normal 37 2 5 5 3" xfId="13329"/>
    <cellStyle name="Normal 37 2 5 5 3 2" xfId="24393"/>
    <cellStyle name="Normal 37 2 5 5 3 2 2" xfId="50642"/>
    <cellStyle name="Normal 37 2 5 5 3 3" xfId="39579"/>
    <cellStyle name="Normal 37 2 5 5 4" xfId="17065"/>
    <cellStyle name="Normal 37 2 5 5 4 2" xfId="43315"/>
    <cellStyle name="Normal 37 2 5 5 5" xfId="5925"/>
    <cellStyle name="Normal 37 2 5 5 5 2" xfId="32252"/>
    <cellStyle name="Normal 37 2 5 5 6" xfId="30146"/>
    <cellStyle name="Normal 37 2 5 6" xfId="2713"/>
    <cellStyle name="Normal 37 2 5 6 2" xfId="9841"/>
    <cellStyle name="Normal 37 2 5 6 2 2" xfId="20905"/>
    <cellStyle name="Normal 37 2 5 6 2 2 2" xfId="47154"/>
    <cellStyle name="Normal 37 2 5 6 2 3" xfId="36091"/>
    <cellStyle name="Normal 37 2 5 6 3" xfId="13444"/>
    <cellStyle name="Normal 37 2 5 6 3 2" xfId="24508"/>
    <cellStyle name="Normal 37 2 5 6 3 2 2" xfId="50757"/>
    <cellStyle name="Normal 37 2 5 6 3 3" xfId="39694"/>
    <cellStyle name="Normal 37 2 5 6 4" xfId="17180"/>
    <cellStyle name="Normal 37 2 5 6 4 2" xfId="43430"/>
    <cellStyle name="Normal 37 2 5 6 5" xfId="6041"/>
    <cellStyle name="Normal 37 2 5 6 5 2" xfId="32367"/>
    <cellStyle name="Normal 37 2 5 6 6" xfId="30147"/>
    <cellStyle name="Normal 37 2 5 7" xfId="2714"/>
    <cellStyle name="Normal 37 2 5 7 2" xfId="9956"/>
    <cellStyle name="Normal 37 2 5 7 2 2" xfId="21020"/>
    <cellStyle name="Normal 37 2 5 7 2 2 2" xfId="47269"/>
    <cellStyle name="Normal 37 2 5 7 2 3" xfId="36206"/>
    <cellStyle name="Normal 37 2 5 7 3" xfId="13559"/>
    <cellStyle name="Normal 37 2 5 7 3 2" xfId="24623"/>
    <cellStyle name="Normal 37 2 5 7 3 2 2" xfId="50872"/>
    <cellStyle name="Normal 37 2 5 7 3 3" xfId="39809"/>
    <cellStyle name="Normal 37 2 5 7 4" xfId="17295"/>
    <cellStyle name="Normal 37 2 5 7 4 2" xfId="43545"/>
    <cellStyle name="Normal 37 2 5 7 5" xfId="6157"/>
    <cellStyle name="Normal 37 2 5 7 5 2" xfId="32482"/>
    <cellStyle name="Normal 37 2 5 7 6" xfId="30148"/>
    <cellStyle name="Normal 37 2 5 8" xfId="2715"/>
    <cellStyle name="Normal 37 2 5 8 2" xfId="10070"/>
    <cellStyle name="Normal 37 2 5 8 2 2" xfId="21134"/>
    <cellStyle name="Normal 37 2 5 8 2 2 2" xfId="47383"/>
    <cellStyle name="Normal 37 2 5 8 2 3" xfId="36320"/>
    <cellStyle name="Normal 37 2 5 8 3" xfId="13673"/>
    <cellStyle name="Normal 37 2 5 8 3 2" xfId="24737"/>
    <cellStyle name="Normal 37 2 5 8 3 2 2" xfId="50986"/>
    <cellStyle name="Normal 37 2 5 8 3 3" xfId="39923"/>
    <cellStyle name="Normal 37 2 5 8 4" xfId="17409"/>
    <cellStyle name="Normal 37 2 5 8 4 2" xfId="43659"/>
    <cellStyle name="Normal 37 2 5 8 5" xfId="6272"/>
    <cellStyle name="Normal 37 2 5 8 5 2" xfId="32596"/>
    <cellStyle name="Normal 37 2 5 8 6" xfId="30149"/>
    <cellStyle name="Normal 37 2 5 9" xfId="2716"/>
    <cellStyle name="Normal 37 2 5 9 2" xfId="10184"/>
    <cellStyle name="Normal 37 2 5 9 2 2" xfId="21248"/>
    <cellStyle name="Normal 37 2 5 9 2 2 2" xfId="47497"/>
    <cellStyle name="Normal 37 2 5 9 2 3" xfId="36434"/>
    <cellStyle name="Normal 37 2 5 9 3" xfId="13787"/>
    <cellStyle name="Normal 37 2 5 9 3 2" xfId="24851"/>
    <cellStyle name="Normal 37 2 5 9 3 2 2" xfId="51100"/>
    <cellStyle name="Normal 37 2 5 9 3 3" xfId="40037"/>
    <cellStyle name="Normal 37 2 5 9 4" xfId="17523"/>
    <cellStyle name="Normal 37 2 5 9 4 2" xfId="43773"/>
    <cellStyle name="Normal 37 2 5 9 5" xfId="6387"/>
    <cellStyle name="Normal 37 2 5 9 5 2" xfId="32710"/>
    <cellStyle name="Normal 37 2 5 9 6" xfId="30150"/>
    <cellStyle name="Normal 37 2 6" xfId="198"/>
    <cellStyle name="Normal 37 2 6 10" xfId="2718"/>
    <cellStyle name="Normal 37 2 6 10 2" xfId="10308"/>
    <cellStyle name="Normal 37 2 6 10 2 2" xfId="21372"/>
    <cellStyle name="Normal 37 2 6 10 2 2 2" xfId="47621"/>
    <cellStyle name="Normal 37 2 6 10 2 3" xfId="36558"/>
    <cellStyle name="Normal 37 2 6 10 3" xfId="13911"/>
    <cellStyle name="Normal 37 2 6 10 3 2" xfId="24975"/>
    <cellStyle name="Normal 37 2 6 10 3 2 2" xfId="51224"/>
    <cellStyle name="Normal 37 2 6 10 3 3" xfId="40161"/>
    <cellStyle name="Normal 37 2 6 10 4" xfId="17647"/>
    <cellStyle name="Normal 37 2 6 10 4 2" xfId="43897"/>
    <cellStyle name="Normal 37 2 6 10 5" xfId="6512"/>
    <cellStyle name="Normal 37 2 6 10 5 2" xfId="32834"/>
    <cellStyle name="Normal 37 2 6 10 6" xfId="30152"/>
    <cellStyle name="Normal 37 2 6 11" xfId="2719"/>
    <cellStyle name="Normal 37 2 6 11 2" xfId="10435"/>
    <cellStyle name="Normal 37 2 6 11 2 2" xfId="21499"/>
    <cellStyle name="Normal 37 2 6 11 2 2 2" xfId="47748"/>
    <cellStyle name="Normal 37 2 6 11 2 3" xfId="36685"/>
    <cellStyle name="Normal 37 2 6 11 3" xfId="14038"/>
    <cellStyle name="Normal 37 2 6 11 3 2" xfId="25102"/>
    <cellStyle name="Normal 37 2 6 11 3 2 2" xfId="51351"/>
    <cellStyle name="Normal 37 2 6 11 3 3" xfId="40288"/>
    <cellStyle name="Normal 37 2 6 11 4" xfId="17774"/>
    <cellStyle name="Normal 37 2 6 11 4 2" xfId="44024"/>
    <cellStyle name="Normal 37 2 6 11 5" xfId="6640"/>
    <cellStyle name="Normal 37 2 6 11 5 2" xfId="32961"/>
    <cellStyle name="Normal 37 2 6 11 6" xfId="30153"/>
    <cellStyle name="Normal 37 2 6 12" xfId="2720"/>
    <cellStyle name="Normal 37 2 6 12 2" xfId="10550"/>
    <cellStyle name="Normal 37 2 6 12 2 2" xfId="21614"/>
    <cellStyle name="Normal 37 2 6 12 2 2 2" xfId="47863"/>
    <cellStyle name="Normal 37 2 6 12 2 3" xfId="36800"/>
    <cellStyle name="Normal 37 2 6 12 3" xfId="14153"/>
    <cellStyle name="Normal 37 2 6 12 3 2" xfId="25217"/>
    <cellStyle name="Normal 37 2 6 12 3 2 2" xfId="51466"/>
    <cellStyle name="Normal 37 2 6 12 3 3" xfId="40403"/>
    <cellStyle name="Normal 37 2 6 12 4" xfId="17889"/>
    <cellStyle name="Normal 37 2 6 12 4 2" xfId="44139"/>
    <cellStyle name="Normal 37 2 6 12 5" xfId="6756"/>
    <cellStyle name="Normal 37 2 6 12 5 2" xfId="33076"/>
    <cellStyle name="Normal 37 2 6 12 6" xfId="30154"/>
    <cellStyle name="Normal 37 2 6 13" xfId="2721"/>
    <cellStyle name="Normal 37 2 6 13 2" xfId="10723"/>
    <cellStyle name="Normal 37 2 6 13 2 2" xfId="21787"/>
    <cellStyle name="Normal 37 2 6 13 2 2 2" xfId="48036"/>
    <cellStyle name="Normal 37 2 6 13 2 3" xfId="36973"/>
    <cellStyle name="Normal 37 2 6 13 3" xfId="14326"/>
    <cellStyle name="Normal 37 2 6 13 3 2" xfId="25390"/>
    <cellStyle name="Normal 37 2 6 13 3 2 2" xfId="51639"/>
    <cellStyle name="Normal 37 2 6 13 3 3" xfId="40576"/>
    <cellStyle name="Normal 37 2 6 13 4" xfId="18062"/>
    <cellStyle name="Normal 37 2 6 13 4 2" xfId="44312"/>
    <cellStyle name="Normal 37 2 6 13 5" xfId="6930"/>
    <cellStyle name="Normal 37 2 6 13 5 2" xfId="33249"/>
    <cellStyle name="Normal 37 2 6 13 6" xfId="30155"/>
    <cellStyle name="Normal 37 2 6 14" xfId="2722"/>
    <cellStyle name="Normal 37 2 6 14 2" xfId="10840"/>
    <cellStyle name="Normal 37 2 6 14 2 2" xfId="21904"/>
    <cellStyle name="Normal 37 2 6 14 2 2 2" xfId="48153"/>
    <cellStyle name="Normal 37 2 6 14 2 3" xfId="37090"/>
    <cellStyle name="Normal 37 2 6 14 3" xfId="14443"/>
    <cellStyle name="Normal 37 2 6 14 3 2" xfId="25507"/>
    <cellStyle name="Normal 37 2 6 14 3 2 2" xfId="51756"/>
    <cellStyle name="Normal 37 2 6 14 3 3" xfId="40693"/>
    <cellStyle name="Normal 37 2 6 14 4" xfId="18179"/>
    <cellStyle name="Normal 37 2 6 14 4 2" xfId="44429"/>
    <cellStyle name="Normal 37 2 6 14 5" xfId="7048"/>
    <cellStyle name="Normal 37 2 6 14 5 2" xfId="33366"/>
    <cellStyle name="Normal 37 2 6 14 6" xfId="30156"/>
    <cellStyle name="Normal 37 2 6 15" xfId="2723"/>
    <cellStyle name="Normal 37 2 6 15 2" xfId="10956"/>
    <cellStyle name="Normal 37 2 6 15 2 2" xfId="22020"/>
    <cellStyle name="Normal 37 2 6 15 2 2 2" xfId="48269"/>
    <cellStyle name="Normal 37 2 6 15 2 3" xfId="37206"/>
    <cellStyle name="Normal 37 2 6 15 3" xfId="14559"/>
    <cellStyle name="Normal 37 2 6 15 3 2" xfId="25623"/>
    <cellStyle name="Normal 37 2 6 15 3 2 2" xfId="51872"/>
    <cellStyle name="Normal 37 2 6 15 3 3" xfId="40809"/>
    <cellStyle name="Normal 37 2 6 15 4" xfId="18295"/>
    <cellStyle name="Normal 37 2 6 15 4 2" xfId="44545"/>
    <cellStyle name="Normal 37 2 6 15 5" xfId="7165"/>
    <cellStyle name="Normal 37 2 6 15 5 2" xfId="33482"/>
    <cellStyle name="Normal 37 2 6 15 6" xfId="30157"/>
    <cellStyle name="Normal 37 2 6 16" xfId="2724"/>
    <cellStyle name="Normal 37 2 6 16 2" xfId="11074"/>
    <cellStyle name="Normal 37 2 6 16 2 2" xfId="22138"/>
    <cellStyle name="Normal 37 2 6 16 2 2 2" xfId="48387"/>
    <cellStyle name="Normal 37 2 6 16 2 3" xfId="37324"/>
    <cellStyle name="Normal 37 2 6 16 3" xfId="14677"/>
    <cellStyle name="Normal 37 2 6 16 3 2" xfId="25741"/>
    <cellStyle name="Normal 37 2 6 16 3 2 2" xfId="51990"/>
    <cellStyle name="Normal 37 2 6 16 3 3" xfId="40927"/>
    <cellStyle name="Normal 37 2 6 16 4" xfId="18413"/>
    <cellStyle name="Normal 37 2 6 16 4 2" xfId="44663"/>
    <cellStyle name="Normal 37 2 6 16 5" xfId="7284"/>
    <cellStyle name="Normal 37 2 6 16 5 2" xfId="33600"/>
    <cellStyle name="Normal 37 2 6 16 6" xfId="30158"/>
    <cellStyle name="Normal 37 2 6 17" xfId="2725"/>
    <cellStyle name="Normal 37 2 6 17 2" xfId="11192"/>
    <cellStyle name="Normal 37 2 6 17 2 2" xfId="22256"/>
    <cellStyle name="Normal 37 2 6 17 2 2 2" xfId="48505"/>
    <cellStyle name="Normal 37 2 6 17 2 3" xfId="37442"/>
    <cellStyle name="Normal 37 2 6 17 3" xfId="14795"/>
    <cellStyle name="Normal 37 2 6 17 3 2" xfId="25859"/>
    <cellStyle name="Normal 37 2 6 17 3 2 2" xfId="52108"/>
    <cellStyle name="Normal 37 2 6 17 3 3" xfId="41045"/>
    <cellStyle name="Normal 37 2 6 17 4" xfId="18531"/>
    <cellStyle name="Normal 37 2 6 17 4 2" xfId="44781"/>
    <cellStyle name="Normal 37 2 6 17 5" xfId="7403"/>
    <cellStyle name="Normal 37 2 6 17 5 2" xfId="33718"/>
    <cellStyle name="Normal 37 2 6 17 6" xfId="30159"/>
    <cellStyle name="Normal 37 2 6 18" xfId="2726"/>
    <cellStyle name="Normal 37 2 6 18 2" xfId="11308"/>
    <cellStyle name="Normal 37 2 6 18 2 2" xfId="22372"/>
    <cellStyle name="Normal 37 2 6 18 2 2 2" xfId="48621"/>
    <cellStyle name="Normal 37 2 6 18 2 3" xfId="37558"/>
    <cellStyle name="Normal 37 2 6 18 3" xfId="14911"/>
    <cellStyle name="Normal 37 2 6 18 3 2" xfId="25975"/>
    <cellStyle name="Normal 37 2 6 18 3 2 2" xfId="52224"/>
    <cellStyle name="Normal 37 2 6 18 3 3" xfId="41161"/>
    <cellStyle name="Normal 37 2 6 18 4" xfId="18647"/>
    <cellStyle name="Normal 37 2 6 18 4 2" xfId="44897"/>
    <cellStyle name="Normal 37 2 6 18 5" xfId="7520"/>
    <cellStyle name="Normal 37 2 6 18 5 2" xfId="33834"/>
    <cellStyle name="Normal 37 2 6 18 6" xfId="30160"/>
    <cellStyle name="Normal 37 2 6 19" xfId="2727"/>
    <cellStyle name="Normal 37 2 6 19 2" xfId="11425"/>
    <cellStyle name="Normal 37 2 6 19 2 2" xfId="22489"/>
    <cellStyle name="Normal 37 2 6 19 2 2 2" xfId="48738"/>
    <cellStyle name="Normal 37 2 6 19 2 3" xfId="37675"/>
    <cellStyle name="Normal 37 2 6 19 3" xfId="15028"/>
    <cellStyle name="Normal 37 2 6 19 3 2" xfId="26092"/>
    <cellStyle name="Normal 37 2 6 19 3 2 2" xfId="52341"/>
    <cellStyle name="Normal 37 2 6 19 3 3" xfId="41278"/>
    <cellStyle name="Normal 37 2 6 19 4" xfId="18764"/>
    <cellStyle name="Normal 37 2 6 19 4 2" xfId="45014"/>
    <cellStyle name="Normal 37 2 6 19 5" xfId="7638"/>
    <cellStyle name="Normal 37 2 6 19 5 2" xfId="33951"/>
    <cellStyle name="Normal 37 2 6 19 6" xfId="30161"/>
    <cellStyle name="Normal 37 2 6 2" xfId="199"/>
    <cellStyle name="Normal 37 2 6 2 10" xfId="2729"/>
    <cellStyle name="Normal 37 2 6 2 10 2" xfId="10468"/>
    <cellStyle name="Normal 37 2 6 2 10 2 2" xfId="21532"/>
    <cellStyle name="Normal 37 2 6 2 10 2 2 2" xfId="47781"/>
    <cellStyle name="Normal 37 2 6 2 10 2 3" xfId="36718"/>
    <cellStyle name="Normal 37 2 6 2 10 3" xfId="14071"/>
    <cellStyle name="Normal 37 2 6 2 10 3 2" xfId="25135"/>
    <cellStyle name="Normal 37 2 6 2 10 3 2 2" xfId="51384"/>
    <cellStyle name="Normal 37 2 6 2 10 3 3" xfId="40321"/>
    <cellStyle name="Normal 37 2 6 2 10 4" xfId="17807"/>
    <cellStyle name="Normal 37 2 6 2 10 4 2" xfId="44057"/>
    <cellStyle name="Normal 37 2 6 2 10 5" xfId="6673"/>
    <cellStyle name="Normal 37 2 6 2 10 5 2" xfId="32994"/>
    <cellStyle name="Normal 37 2 6 2 10 6" xfId="30163"/>
    <cellStyle name="Normal 37 2 6 2 11" xfId="2730"/>
    <cellStyle name="Normal 37 2 6 2 11 2" xfId="10583"/>
    <cellStyle name="Normal 37 2 6 2 11 2 2" xfId="21647"/>
    <cellStyle name="Normal 37 2 6 2 11 2 2 2" xfId="47896"/>
    <cellStyle name="Normal 37 2 6 2 11 2 3" xfId="36833"/>
    <cellStyle name="Normal 37 2 6 2 11 3" xfId="14186"/>
    <cellStyle name="Normal 37 2 6 2 11 3 2" xfId="25250"/>
    <cellStyle name="Normal 37 2 6 2 11 3 2 2" xfId="51499"/>
    <cellStyle name="Normal 37 2 6 2 11 3 3" xfId="40436"/>
    <cellStyle name="Normal 37 2 6 2 11 4" xfId="17922"/>
    <cellStyle name="Normal 37 2 6 2 11 4 2" xfId="44172"/>
    <cellStyle name="Normal 37 2 6 2 11 5" xfId="6789"/>
    <cellStyle name="Normal 37 2 6 2 11 5 2" xfId="33109"/>
    <cellStyle name="Normal 37 2 6 2 11 6" xfId="30164"/>
    <cellStyle name="Normal 37 2 6 2 12" xfId="2731"/>
    <cellStyle name="Normal 37 2 6 2 12 2" xfId="10756"/>
    <cellStyle name="Normal 37 2 6 2 12 2 2" xfId="21820"/>
    <cellStyle name="Normal 37 2 6 2 12 2 2 2" xfId="48069"/>
    <cellStyle name="Normal 37 2 6 2 12 2 3" xfId="37006"/>
    <cellStyle name="Normal 37 2 6 2 12 3" xfId="14359"/>
    <cellStyle name="Normal 37 2 6 2 12 3 2" xfId="25423"/>
    <cellStyle name="Normal 37 2 6 2 12 3 2 2" xfId="51672"/>
    <cellStyle name="Normal 37 2 6 2 12 3 3" xfId="40609"/>
    <cellStyle name="Normal 37 2 6 2 12 4" xfId="18095"/>
    <cellStyle name="Normal 37 2 6 2 12 4 2" xfId="44345"/>
    <cellStyle name="Normal 37 2 6 2 12 5" xfId="6963"/>
    <cellStyle name="Normal 37 2 6 2 12 5 2" xfId="33282"/>
    <cellStyle name="Normal 37 2 6 2 12 6" xfId="30165"/>
    <cellStyle name="Normal 37 2 6 2 13" xfId="2732"/>
    <cellStyle name="Normal 37 2 6 2 13 2" xfId="10873"/>
    <cellStyle name="Normal 37 2 6 2 13 2 2" xfId="21937"/>
    <cellStyle name="Normal 37 2 6 2 13 2 2 2" xfId="48186"/>
    <cellStyle name="Normal 37 2 6 2 13 2 3" xfId="37123"/>
    <cellStyle name="Normal 37 2 6 2 13 3" xfId="14476"/>
    <cellStyle name="Normal 37 2 6 2 13 3 2" xfId="25540"/>
    <cellStyle name="Normal 37 2 6 2 13 3 2 2" xfId="51789"/>
    <cellStyle name="Normal 37 2 6 2 13 3 3" xfId="40726"/>
    <cellStyle name="Normal 37 2 6 2 13 4" xfId="18212"/>
    <cellStyle name="Normal 37 2 6 2 13 4 2" xfId="44462"/>
    <cellStyle name="Normal 37 2 6 2 13 5" xfId="7081"/>
    <cellStyle name="Normal 37 2 6 2 13 5 2" xfId="33399"/>
    <cellStyle name="Normal 37 2 6 2 13 6" xfId="30166"/>
    <cellStyle name="Normal 37 2 6 2 14" xfId="2733"/>
    <cellStyle name="Normal 37 2 6 2 14 2" xfId="10989"/>
    <cellStyle name="Normal 37 2 6 2 14 2 2" xfId="22053"/>
    <cellStyle name="Normal 37 2 6 2 14 2 2 2" xfId="48302"/>
    <cellStyle name="Normal 37 2 6 2 14 2 3" xfId="37239"/>
    <cellStyle name="Normal 37 2 6 2 14 3" xfId="14592"/>
    <cellStyle name="Normal 37 2 6 2 14 3 2" xfId="25656"/>
    <cellStyle name="Normal 37 2 6 2 14 3 2 2" xfId="51905"/>
    <cellStyle name="Normal 37 2 6 2 14 3 3" xfId="40842"/>
    <cellStyle name="Normal 37 2 6 2 14 4" xfId="18328"/>
    <cellStyle name="Normal 37 2 6 2 14 4 2" xfId="44578"/>
    <cellStyle name="Normal 37 2 6 2 14 5" xfId="7198"/>
    <cellStyle name="Normal 37 2 6 2 14 5 2" xfId="33515"/>
    <cellStyle name="Normal 37 2 6 2 14 6" xfId="30167"/>
    <cellStyle name="Normal 37 2 6 2 15" xfId="2734"/>
    <cellStyle name="Normal 37 2 6 2 15 2" xfId="11107"/>
    <cellStyle name="Normal 37 2 6 2 15 2 2" xfId="22171"/>
    <cellStyle name="Normal 37 2 6 2 15 2 2 2" xfId="48420"/>
    <cellStyle name="Normal 37 2 6 2 15 2 3" xfId="37357"/>
    <cellStyle name="Normal 37 2 6 2 15 3" xfId="14710"/>
    <cellStyle name="Normal 37 2 6 2 15 3 2" xfId="25774"/>
    <cellStyle name="Normal 37 2 6 2 15 3 2 2" xfId="52023"/>
    <cellStyle name="Normal 37 2 6 2 15 3 3" xfId="40960"/>
    <cellStyle name="Normal 37 2 6 2 15 4" xfId="18446"/>
    <cellStyle name="Normal 37 2 6 2 15 4 2" xfId="44696"/>
    <cellStyle name="Normal 37 2 6 2 15 5" xfId="7317"/>
    <cellStyle name="Normal 37 2 6 2 15 5 2" xfId="33633"/>
    <cellStyle name="Normal 37 2 6 2 15 6" xfId="30168"/>
    <cellStyle name="Normal 37 2 6 2 16" xfId="2735"/>
    <cellStyle name="Normal 37 2 6 2 16 2" xfId="11225"/>
    <cellStyle name="Normal 37 2 6 2 16 2 2" xfId="22289"/>
    <cellStyle name="Normal 37 2 6 2 16 2 2 2" xfId="48538"/>
    <cellStyle name="Normal 37 2 6 2 16 2 3" xfId="37475"/>
    <cellStyle name="Normal 37 2 6 2 16 3" xfId="14828"/>
    <cellStyle name="Normal 37 2 6 2 16 3 2" xfId="25892"/>
    <cellStyle name="Normal 37 2 6 2 16 3 2 2" xfId="52141"/>
    <cellStyle name="Normal 37 2 6 2 16 3 3" xfId="41078"/>
    <cellStyle name="Normal 37 2 6 2 16 4" xfId="18564"/>
    <cellStyle name="Normal 37 2 6 2 16 4 2" xfId="44814"/>
    <cellStyle name="Normal 37 2 6 2 16 5" xfId="7436"/>
    <cellStyle name="Normal 37 2 6 2 16 5 2" xfId="33751"/>
    <cellStyle name="Normal 37 2 6 2 16 6" xfId="30169"/>
    <cellStyle name="Normal 37 2 6 2 17" xfId="2736"/>
    <cellStyle name="Normal 37 2 6 2 17 2" xfId="11341"/>
    <cellStyle name="Normal 37 2 6 2 17 2 2" xfId="22405"/>
    <cellStyle name="Normal 37 2 6 2 17 2 2 2" xfId="48654"/>
    <cellStyle name="Normal 37 2 6 2 17 2 3" xfId="37591"/>
    <cellStyle name="Normal 37 2 6 2 17 3" xfId="14944"/>
    <cellStyle name="Normal 37 2 6 2 17 3 2" xfId="26008"/>
    <cellStyle name="Normal 37 2 6 2 17 3 2 2" xfId="52257"/>
    <cellStyle name="Normal 37 2 6 2 17 3 3" xfId="41194"/>
    <cellStyle name="Normal 37 2 6 2 17 4" xfId="18680"/>
    <cellStyle name="Normal 37 2 6 2 17 4 2" xfId="44930"/>
    <cellStyle name="Normal 37 2 6 2 17 5" xfId="7553"/>
    <cellStyle name="Normal 37 2 6 2 17 5 2" xfId="33867"/>
    <cellStyle name="Normal 37 2 6 2 17 6" xfId="30170"/>
    <cellStyle name="Normal 37 2 6 2 18" xfId="2737"/>
    <cellStyle name="Normal 37 2 6 2 18 2" xfId="11458"/>
    <cellStyle name="Normal 37 2 6 2 18 2 2" xfId="22522"/>
    <cellStyle name="Normal 37 2 6 2 18 2 2 2" xfId="48771"/>
    <cellStyle name="Normal 37 2 6 2 18 2 3" xfId="37708"/>
    <cellStyle name="Normal 37 2 6 2 18 3" xfId="15061"/>
    <cellStyle name="Normal 37 2 6 2 18 3 2" xfId="26125"/>
    <cellStyle name="Normal 37 2 6 2 18 3 2 2" xfId="52374"/>
    <cellStyle name="Normal 37 2 6 2 18 3 3" xfId="41311"/>
    <cellStyle name="Normal 37 2 6 2 18 4" xfId="18797"/>
    <cellStyle name="Normal 37 2 6 2 18 4 2" xfId="45047"/>
    <cellStyle name="Normal 37 2 6 2 18 5" xfId="7671"/>
    <cellStyle name="Normal 37 2 6 2 18 5 2" xfId="33984"/>
    <cellStyle name="Normal 37 2 6 2 18 6" xfId="30171"/>
    <cellStyle name="Normal 37 2 6 2 19" xfId="2738"/>
    <cellStyle name="Normal 37 2 6 2 19 2" xfId="11577"/>
    <cellStyle name="Normal 37 2 6 2 19 2 2" xfId="22641"/>
    <cellStyle name="Normal 37 2 6 2 19 2 2 2" xfId="48890"/>
    <cellStyle name="Normal 37 2 6 2 19 2 3" xfId="37827"/>
    <cellStyle name="Normal 37 2 6 2 19 3" xfId="15180"/>
    <cellStyle name="Normal 37 2 6 2 19 3 2" xfId="26244"/>
    <cellStyle name="Normal 37 2 6 2 19 3 2 2" xfId="52493"/>
    <cellStyle name="Normal 37 2 6 2 19 3 3" xfId="41430"/>
    <cellStyle name="Normal 37 2 6 2 19 4" xfId="18916"/>
    <cellStyle name="Normal 37 2 6 2 19 4 2" xfId="45166"/>
    <cellStyle name="Normal 37 2 6 2 19 5" xfId="7791"/>
    <cellStyle name="Normal 37 2 6 2 19 5 2" xfId="34103"/>
    <cellStyle name="Normal 37 2 6 2 19 6" xfId="30172"/>
    <cellStyle name="Normal 37 2 6 2 2" xfId="200"/>
    <cellStyle name="Normal 37 2 6 2 2 2" xfId="2740"/>
    <cellStyle name="Normal 37 2 6 2 2 2 2" xfId="16432"/>
    <cellStyle name="Normal 37 2 6 2 2 2 2 2" xfId="27496"/>
    <cellStyle name="Normal 37 2 6 2 2 2 2 2 2" xfId="53745"/>
    <cellStyle name="Normal 37 2 6 2 2 2 2 3" xfId="42682"/>
    <cellStyle name="Normal 37 2 6 2 2 2 3" xfId="20168"/>
    <cellStyle name="Normal 37 2 6 2 2 2 3 2" xfId="46418"/>
    <cellStyle name="Normal 37 2 6 2 2 2 4" xfId="9096"/>
    <cellStyle name="Normal 37 2 6 2 2 2 4 2" xfId="35355"/>
    <cellStyle name="Normal 37 2 6 2 2 2 5" xfId="30174"/>
    <cellStyle name="Normal 37 2 6 2 2 3" xfId="2739"/>
    <cellStyle name="Normal 37 2 6 2 2 3 2" xfId="20592"/>
    <cellStyle name="Normal 37 2 6 2 2 3 2 2" xfId="46841"/>
    <cellStyle name="Normal 37 2 6 2 2 3 3" xfId="9528"/>
    <cellStyle name="Normal 37 2 6 2 2 3 3 2" xfId="35778"/>
    <cellStyle name="Normal 37 2 6 2 2 3 4" xfId="30173"/>
    <cellStyle name="Normal 37 2 6 2 2 4" xfId="13131"/>
    <cellStyle name="Normal 37 2 6 2 2 4 2" xfId="24195"/>
    <cellStyle name="Normal 37 2 6 2 2 4 2 2" xfId="50444"/>
    <cellStyle name="Normal 37 2 6 2 2 4 3" xfId="39381"/>
    <cellStyle name="Normal 37 2 6 2 2 5" xfId="16867"/>
    <cellStyle name="Normal 37 2 6 2 2 5 2" xfId="43117"/>
    <cellStyle name="Normal 37 2 6 2 2 6" xfId="5725"/>
    <cellStyle name="Normal 37 2 6 2 2 6 2" xfId="32054"/>
    <cellStyle name="Normal 37 2 6 2 2 7" xfId="27680"/>
    <cellStyle name="Normal 37 2 6 2 20" xfId="2741"/>
    <cellStyle name="Normal 37 2 6 2 20 2" xfId="11691"/>
    <cellStyle name="Normal 37 2 6 2 20 2 2" xfId="22755"/>
    <cellStyle name="Normal 37 2 6 2 20 2 2 2" xfId="49004"/>
    <cellStyle name="Normal 37 2 6 2 20 2 3" xfId="37941"/>
    <cellStyle name="Normal 37 2 6 2 20 3" xfId="15294"/>
    <cellStyle name="Normal 37 2 6 2 20 3 2" xfId="26358"/>
    <cellStyle name="Normal 37 2 6 2 20 3 2 2" xfId="52607"/>
    <cellStyle name="Normal 37 2 6 2 20 3 3" xfId="41544"/>
    <cellStyle name="Normal 37 2 6 2 20 4" xfId="19030"/>
    <cellStyle name="Normal 37 2 6 2 20 4 2" xfId="45280"/>
    <cellStyle name="Normal 37 2 6 2 20 5" xfId="7906"/>
    <cellStyle name="Normal 37 2 6 2 20 5 2" xfId="34217"/>
    <cellStyle name="Normal 37 2 6 2 20 6" xfId="30175"/>
    <cellStyle name="Normal 37 2 6 2 21" xfId="2742"/>
    <cellStyle name="Normal 37 2 6 2 21 2" xfId="11805"/>
    <cellStyle name="Normal 37 2 6 2 21 2 2" xfId="22869"/>
    <cellStyle name="Normal 37 2 6 2 21 2 2 2" xfId="49118"/>
    <cellStyle name="Normal 37 2 6 2 21 2 3" xfId="38055"/>
    <cellStyle name="Normal 37 2 6 2 21 3" xfId="15408"/>
    <cellStyle name="Normal 37 2 6 2 21 3 2" xfId="26472"/>
    <cellStyle name="Normal 37 2 6 2 21 3 2 2" xfId="52721"/>
    <cellStyle name="Normal 37 2 6 2 21 3 3" xfId="41658"/>
    <cellStyle name="Normal 37 2 6 2 21 4" xfId="19144"/>
    <cellStyle name="Normal 37 2 6 2 21 4 2" xfId="45394"/>
    <cellStyle name="Normal 37 2 6 2 21 5" xfId="8021"/>
    <cellStyle name="Normal 37 2 6 2 21 5 2" xfId="34331"/>
    <cellStyle name="Normal 37 2 6 2 21 6" xfId="30176"/>
    <cellStyle name="Normal 37 2 6 2 22" xfId="2743"/>
    <cellStyle name="Normal 37 2 6 2 22 2" xfId="11919"/>
    <cellStyle name="Normal 37 2 6 2 22 2 2" xfId="22983"/>
    <cellStyle name="Normal 37 2 6 2 22 2 2 2" xfId="49232"/>
    <cellStyle name="Normal 37 2 6 2 22 2 3" xfId="38169"/>
    <cellStyle name="Normal 37 2 6 2 22 3" xfId="15522"/>
    <cellStyle name="Normal 37 2 6 2 22 3 2" xfId="26586"/>
    <cellStyle name="Normal 37 2 6 2 22 3 2 2" xfId="52835"/>
    <cellStyle name="Normal 37 2 6 2 22 3 3" xfId="41772"/>
    <cellStyle name="Normal 37 2 6 2 22 4" xfId="19258"/>
    <cellStyle name="Normal 37 2 6 2 22 4 2" xfId="45508"/>
    <cellStyle name="Normal 37 2 6 2 22 5" xfId="8136"/>
    <cellStyle name="Normal 37 2 6 2 22 5 2" xfId="34445"/>
    <cellStyle name="Normal 37 2 6 2 22 6" xfId="30177"/>
    <cellStyle name="Normal 37 2 6 2 23" xfId="2744"/>
    <cellStyle name="Normal 37 2 6 2 23 2" xfId="12033"/>
    <cellStyle name="Normal 37 2 6 2 23 2 2" xfId="23097"/>
    <cellStyle name="Normal 37 2 6 2 23 2 2 2" xfId="49346"/>
    <cellStyle name="Normal 37 2 6 2 23 2 3" xfId="38283"/>
    <cellStyle name="Normal 37 2 6 2 23 3" xfId="15636"/>
    <cellStyle name="Normal 37 2 6 2 23 3 2" xfId="26700"/>
    <cellStyle name="Normal 37 2 6 2 23 3 2 2" xfId="52949"/>
    <cellStyle name="Normal 37 2 6 2 23 3 3" xfId="41886"/>
    <cellStyle name="Normal 37 2 6 2 23 4" xfId="19372"/>
    <cellStyle name="Normal 37 2 6 2 23 4 2" xfId="45622"/>
    <cellStyle name="Normal 37 2 6 2 23 5" xfId="8251"/>
    <cellStyle name="Normal 37 2 6 2 23 5 2" xfId="34559"/>
    <cellStyle name="Normal 37 2 6 2 23 6" xfId="30178"/>
    <cellStyle name="Normal 37 2 6 2 24" xfId="2745"/>
    <cellStyle name="Normal 37 2 6 2 24 2" xfId="12147"/>
    <cellStyle name="Normal 37 2 6 2 24 2 2" xfId="23211"/>
    <cellStyle name="Normal 37 2 6 2 24 2 2 2" xfId="49460"/>
    <cellStyle name="Normal 37 2 6 2 24 2 3" xfId="38397"/>
    <cellStyle name="Normal 37 2 6 2 24 3" xfId="15750"/>
    <cellStyle name="Normal 37 2 6 2 24 3 2" xfId="26814"/>
    <cellStyle name="Normal 37 2 6 2 24 3 2 2" xfId="53063"/>
    <cellStyle name="Normal 37 2 6 2 24 3 3" xfId="42000"/>
    <cellStyle name="Normal 37 2 6 2 24 4" xfId="19486"/>
    <cellStyle name="Normal 37 2 6 2 24 4 2" xfId="45736"/>
    <cellStyle name="Normal 37 2 6 2 24 5" xfId="8366"/>
    <cellStyle name="Normal 37 2 6 2 24 5 2" xfId="34673"/>
    <cellStyle name="Normal 37 2 6 2 24 6" xfId="30179"/>
    <cellStyle name="Normal 37 2 6 2 25" xfId="2746"/>
    <cellStyle name="Normal 37 2 6 2 25 2" xfId="12264"/>
    <cellStyle name="Normal 37 2 6 2 25 2 2" xfId="23328"/>
    <cellStyle name="Normal 37 2 6 2 25 2 2 2" xfId="49577"/>
    <cellStyle name="Normal 37 2 6 2 25 2 3" xfId="38514"/>
    <cellStyle name="Normal 37 2 6 2 25 3" xfId="15867"/>
    <cellStyle name="Normal 37 2 6 2 25 3 2" xfId="26931"/>
    <cellStyle name="Normal 37 2 6 2 25 3 2 2" xfId="53180"/>
    <cellStyle name="Normal 37 2 6 2 25 3 3" xfId="42117"/>
    <cellStyle name="Normal 37 2 6 2 25 4" xfId="19603"/>
    <cellStyle name="Normal 37 2 6 2 25 4 2" xfId="45853"/>
    <cellStyle name="Normal 37 2 6 2 25 5" xfId="8484"/>
    <cellStyle name="Normal 37 2 6 2 25 5 2" xfId="34790"/>
    <cellStyle name="Normal 37 2 6 2 25 6" xfId="30180"/>
    <cellStyle name="Normal 37 2 6 2 26" xfId="2747"/>
    <cellStyle name="Normal 37 2 6 2 26 2" xfId="12383"/>
    <cellStyle name="Normal 37 2 6 2 26 2 2" xfId="23447"/>
    <cellStyle name="Normal 37 2 6 2 26 2 2 2" xfId="49696"/>
    <cellStyle name="Normal 37 2 6 2 26 2 3" xfId="38633"/>
    <cellStyle name="Normal 37 2 6 2 26 3" xfId="15986"/>
    <cellStyle name="Normal 37 2 6 2 26 3 2" xfId="27050"/>
    <cellStyle name="Normal 37 2 6 2 26 3 2 2" xfId="53299"/>
    <cellStyle name="Normal 37 2 6 2 26 3 3" xfId="42236"/>
    <cellStyle name="Normal 37 2 6 2 26 4" xfId="19722"/>
    <cellStyle name="Normal 37 2 6 2 26 4 2" xfId="45972"/>
    <cellStyle name="Normal 37 2 6 2 26 5" xfId="8604"/>
    <cellStyle name="Normal 37 2 6 2 26 5 2" xfId="34909"/>
    <cellStyle name="Normal 37 2 6 2 26 6" xfId="30181"/>
    <cellStyle name="Normal 37 2 6 2 27" xfId="2748"/>
    <cellStyle name="Normal 37 2 6 2 27 2" xfId="12514"/>
    <cellStyle name="Normal 37 2 6 2 27 2 2" xfId="23578"/>
    <cellStyle name="Normal 37 2 6 2 27 2 2 2" xfId="49827"/>
    <cellStyle name="Normal 37 2 6 2 27 2 3" xfId="38764"/>
    <cellStyle name="Normal 37 2 6 2 27 3" xfId="16117"/>
    <cellStyle name="Normal 37 2 6 2 27 3 2" xfId="27181"/>
    <cellStyle name="Normal 37 2 6 2 27 3 2 2" xfId="53430"/>
    <cellStyle name="Normal 37 2 6 2 27 3 3" xfId="42367"/>
    <cellStyle name="Normal 37 2 6 2 27 4" xfId="19853"/>
    <cellStyle name="Normal 37 2 6 2 27 4 2" xfId="46103"/>
    <cellStyle name="Normal 37 2 6 2 27 5" xfId="8736"/>
    <cellStyle name="Normal 37 2 6 2 27 5 2" xfId="35040"/>
    <cellStyle name="Normal 37 2 6 2 27 6" xfId="30182"/>
    <cellStyle name="Normal 37 2 6 2 28" xfId="2749"/>
    <cellStyle name="Normal 37 2 6 2 28 2" xfId="12629"/>
    <cellStyle name="Normal 37 2 6 2 28 2 2" xfId="23693"/>
    <cellStyle name="Normal 37 2 6 2 28 2 2 2" xfId="49942"/>
    <cellStyle name="Normal 37 2 6 2 28 2 3" xfId="38879"/>
    <cellStyle name="Normal 37 2 6 2 28 3" xfId="16232"/>
    <cellStyle name="Normal 37 2 6 2 28 3 2" xfId="27296"/>
    <cellStyle name="Normal 37 2 6 2 28 3 2 2" xfId="53545"/>
    <cellStyle name="Normal 37 2 6 2 28 3 3" xfId="42482"/>
    <cellStyle name="Normal 37 2 6 2 28 4" xfId="19968"/>
    <cellStyle name="Normal 37 2 6 2 28 4 2" xfId="46218"/>
    <cellStyle name="Normal 37 2 6 2 28 5" xfId="8852"/>
    <cellStyle name="Normal 37 2 6 2 28 5 2" xfId="35155"/>
    <cellStyle name="Normal 37 2 6 2 28 6" xfId="30183"/>
    <cellStyle name="Normal 37 2 6 2 29" xfId="2750"/>
    <cellStyle name="Normal 37 2 6 2 29 2" xfId="12743"/>
    <cellStyle name="Normal 37 2 6 2 29 2 2" xfId="23807"/>
    <cellStyle name="Normal 37 2 6 2 29 2 2 2" xfId="50056"/>
    <cellStyle name="Normal 37 2 6 2 29 2 3" xfId="38993"/>
    <cellStyle name="Normal 37 2 6 2 29 3" xfId="16346"/>
    <cellStyle name="Normal 37 2 6 2 29 3 2" xfId="27410"/>
    <cellStyle name="Normal 37 2 6 2 29 3 2 2" xfId="53659"/>
    <cellStyle name="Normal 37 2 6 2 29 3 3" xfId="42596"/>
    <cellStyle name="Normal 37 2 6 2 29 4" xfId="20082"/>
    <cellStyle name="Normal 37 2 6 2 29 4 2" xfId="46332"/>
    <cellStyle name="Normal 37 2 6 2 29 5" xfId="8967"/>
    <cellStyle name="Normal 37 2 6 2 29 5 2" xfId="35269"/>
    <cellStyle name="Normal 37 2 6 2 29 6" xfId="30184"/>
    <cellStyle name="Normal 37 2 6 2 3" xfId="2751"/>
    <cellStyle name="Normal 37 2 6 2 3 2" xfId="9653"/>
    <cellStyle name="Normal 37 2 6 2 3 2 2" xfId="20717"/>
    <cellStyle name="Normal 37 2 6 2 3 2 2 2" xfId="46966"/>
    <cellStyle name="Normal 37 2 6 2 3 2 3" xfId="35903"/>
    <cellStyle name="Normal 37 2 6 2 3 3" xfId="13256"/>
    <cellStyle name="Normal 37 2 6 2 3 3 2" xfId="24320"/>
    <cellStyle name="Normal 37 2 6 2 3 3 2 2" xfId="50569"/>
    <cellStyle name="Normal 37 2 6 2 3 3 3" xfId="39506"/>
    <cellStyle name="Normal 37 2 6 2 3 4" xfId="16992"/>
    <cellStyle name="Normal 37 2 6 2 3 4 2" xfId="43242"/>
    <cellStyle name="Normal 37 2 6 2 3 5" xfId="5851"/>
    <cellStyle name="Normal 37 2 6 2 3 5 2" xfId="32179"/>
    <cellStyle name="Normal 37 2 6 2 3 6" xfId="30185"/>
    <cellStyle name="Normal 37 2 6 2 30" xfId="2752"/>
    <cellStyle name="Normal 37 2 6 2 30 2" xfId="9381"/>
    <cellStyle name="Normal 37 2 6 2 30 2 2" xfId="20445"/>
    <cellStyle name="Normal 37 2 6 2 30 2 2 2" xfId="46694"/>
    <cellStyle name="Normal 37 2 6 2 30 2 3" xfId="35631"/>
    <cellStyle name="Normal 37 2 6 2 30 3" xfId="12984"/>
    <cellStyle name="Normal 37 2 6 2 30 3 2" xfId="24048"/>
    <cellStyle name="Normal 37 2 6 2 30 3 2 2" xfId="50297"/>
    <cellStyle name="Normal 37 2 6 2 30 3 3" xfId="39234"/>
    <cellStyle name="Normal 37 2 6 2 30 4" xfId="16720"/>
    <cellStyle name="Normal 37 2 6 2 30 4 2" xfId="42970"/>
    <cellStyle name="Normal 37 2 6 2 30 5" xfId="5576"/>
    <cellStyle name="Normal 37 2 6 2 30 5 2" xfId="31907"/>
    <cellStyle name="Normal 37 2 6 2 30 6" xfId="30186"/>
    <cellStyle name="Normal 37 2 6 2 31" xfId="2753"/>
    <cellStyle name="Normal 37 2 6 2 31 2" xfId="20325"/>
    <cellStyle name="Normal 37 2 6 2 31 2 2" xfId="46574"/>
    <cellStyle name="Normal 37 2 6 2 31 3" xfId="9261"/>
    <cellStyle name="Normal 37 2 6 2 31 3 2" xfId="35511"/>
    <cellStyle name="Normal 37 2 6 2 31 4" xfId="30187"/>
    <cellStyle name="Normal 37 2 6 2 32" xfId="2754"/>
    <cellStyle name="Normal 37 2 6 2 32 2" xfId="23928"/>
    <cellStyle name="Normal 37 2 6 2 32 2 2" xfId="50177"/>
    <cellStyle name="Normal 37 2 6 2 32 3" xfId="12864"/>
    <cellStyle name="Normal 37 2 6 2 32 3 2" xfId="39114"/>
    <cellStyle name="Normal 37 2 6 2 32 4" xfId="30188"/>
    <cellStyle name="Normal 37 2 6 2 33" xfId="2755"/>
    <cellStyle name="Normal 37 2 6 2 33 2" xfId="16600"/>
    <cellStyle name="Normal 37 2 6 2 33 2 2" xfId="42850"/>
    <cellStyle name="Normal 37 2 6 2 33 3" xfId="30189"/>
    <cellStyle name="Normal 37 2 6 2 34" xfId="2756"/>
    <cellStyle name="Normal 37 2 6 2 34 2" xfId="30190"/>
    <cellStyle name="Normal 37 2 6 2 35" xfId="2757"/>
    <cellStyle name="Normal 37 2 6 2 35 2" xfId="30191"/>
    <cellStyle name="Normal 37 2 6 2 36" xfId="2758"/>
    <cellStyle name="Normal 37 2 6 2 36 2" xfId="30192"/>
    <cellStyle name="Normal 37 2 6 2 37" xfId="2759"/>
    <cellStyle name="Normal 37 2 6 2 37 2" xfId="30193"/>
    <cellStyle name="Normal 37 2 6 2 38" xfId="2760"/>
    <cellStyle name="Normal 37 2 6 2 38 2" xfId="30194"/>
    <cellStyle name="Normal 37 2 6 2 39" xfId="2761"/>
    <cellStyle name="Normal 37 2 6 2 39 2" xfId="30195"/>
    <cellStyle name="Normal 37 2 6 2 4" xfId="2762"/>
    <cellStyle name="Normal 37 2 6 2 4 2" xfId="9769"/>
    <cellStyle name="Normal 37 2 6 2 4 2 2" xfId="20833"/>
    <cellStyle name="Normal 37 2 6 2 4 2 2 2" xfId="47082"/>
    <cellStyle name="Normal 37 2 6 2 4 2 3" xfId="36019"/>
    <cellStyle name="Normal 37 2 6 2 4 3" xfId="13372"/>
    <cellStyle name="Normal 37 2 6 2 4 3 2" xfId="24436"/>
    <cellStyle name="Normal 37 2 6 2 4 3 2 2" xfId="50685"/>
    <cellStyle name="Normal 37 2 6 2 4 3 3" xfId="39622"/>
    <cellStyle name="Normal 37 2 6 2 4 4" xfId="17108"/>
    <cellStyle name="Normal 37 2 6 2 4 4 2" xfId="43358"/>
    <cellStyle name="Normal 37 2 6 2 4 5" xfId="5968"/>
    <cellStyle name="Normal 37 2 6 2 4 5 2" xfId="32295"/>
    <cellStyle name="Normal 37 2 6 2 4 6" xfId="30196"/>
    <cellStyle name="Normal 37 2 6 2 40" xfId="2763"/>
    <cellStyle name="Normal 37 2 6 2 40 2" xfId="30197"/>
    <cellStyle name="Normal 37 2 6 2 41" xfId="2728"/>
    <cellStyle name="Normal 37 2 6 2 41 2" xfId="30162"/>
    <cellStyle name="Normal 37 2 6 2 42" xfId="5455"/>
    <cellStyle name="Normal 37 2 6 2 42 2" xfId="31787"/>
    <cellStyle name="Normal 37 2 6 2 43" xfId="27679"/>
    <cellStyle name="Normal 37 2 6 2 5" xfId="2764"/>
    <cellStyle name="Normal 37 2 6 2 5 2" xfId="9884"/>
    <cellStyle name="Normal 37 2 6 2 5 2 2" xfId="20948"/>
    <cellStyle name="Normal 37 2 6 2 5 2 2 2" xfId="47197"/>
    <cellStyle name="Normal 37 2 6 2 5 2 3" xfId="36134"/>
    <cellStyle name="Normal 37 2 6 2 5 3" xfId="13487"/>
    <cellStyle name="Normal 37 2 6 2 5 3 2" xfId="24551"/>
    <cellStyle name="Normal 37 2 6 2 5 3 2 2" xfId="50800"/>
    <cellStyle name="Normal 37 2 6 2 5 3 3" xfId="39737"/>
    <cellStyle name="Normal 37 2 6 2 5 4" xfId="17223"/>
    <cellStyle name="Normal 37 2 6 2 5 4 2" xfId="43473"/>
    <cellStyle name="Normal 37 2 6 2 5 5" xfId="6084"/>
    <cellStyle name="Normal 37 2 6 2 5 5 2" xfId="32410"/>
    <cellStyle name="Normal 37 2 6 2 5 6" xfId="30198"/>
    <cellStyle name="Normal 37 2 6 2 6" xfId="2765"/>
    <cellStyle name="Normal 37 2 6 2 6 2" xfId="9999"/>
    <cellStyle name="Normal 37 2 6 2 6 2 2" xfId="21063"/>
    <cellStyle name="Normal 37 2 6 2 6 2 2 2" xfId="47312"/>
    <cellStyle name="Normal 37 2 6 2 6 2 3" xfId="36249"/>
    <cellStyle name="Normal 37 2 6 2 6 3" xfId="13602"/>
    <cellStyle name="Normal 37 2 6 2 6 3 2" xfId="24666"/>
    <cellStyle name="Normal 37 2 6 2 6 3 2 2" xfId="50915"/>
    <cellStyle name="Normal 37 2 6 2 6 3 3" xfId="39852"/>
    <cellStyle name="Normal 37 2 6 2 6 4" xfId="17338"/>
    <cellStyle name="Normal 37 2 6 2 6 4 2" xfId="43588"/>
    <cellStyle name="Normal 37 2 6 2 6 5" xfId="6200"/>
    <cellStyle name="Normal 37 2 6 2 6 5 2" xfId="32525"/>
    <cellStyle name="Normal 37 2 6 2 6 6" xfId="30199"/>
    <cellStyle name="Normal 37 2 6 2 7" xfId="2766"/>
    <cellStyle name="Normal 37 2 6 2 7 2" xfId="10113"/>
    <cellStyle name="Normal 37 2 6 2 7 2 2" xfId="21177"/>
    <cellStyle name="Normal 37 2 6 2 7 2 2 2" xfId="47426"/>
    <cellStyle name="Normal 37 2 6 2 7 2 3" xfId="36363"/>
    <cellStyle name="Normal 37 2 6 2 7 3" xfId="13716"/>
    <cellStyle name="Normal 37 2 6 2 7 3 2" xfId="24780"/>
    <cellStyle name="Normal 37 2 6 2 7 3 2 2" xfId="51029"/>
    <cellStyle name="Normal 37 2 6 2 7 3 3" xfId="39966"/>
    <cellStyle name="Normal 37 2 6 2 7 4" xfId="17452"/>
    <cellStyle name="Normal 37 2 6 2 7 4 2" xfId="43702"/>
    <cellStyle name="Normal 37 2 6 2 7 5" xfId="6315"/>
    <cellStyle name="Normal 37 2 6 2 7 5 2" xfId="32639"/>
    <cellStyle name="Normal 37 2 6 2 7 6" xfId="30200"/>
    <cellStyle name="Normal 37 2 6 2 8" xfId="2767"/>
    <cellStyle name="Normal 37 2 6 2 8 2" xfId="10227"/>
    <cellStyle name="Normal 37 2 6 2 8 2 2" xfId="21291"/>
    <cellStyle name="Normal 37 2 6 2 8 2 2 2" xfId="47540"/>
    <cellStyle name="Normal 37 2 6 2 8 2 3" xfId="36477"/>
    <cellStyle name="Normal 37 2 6 2 8 3" xfId="13830"/>
    <cellStyle name="Normal 37 2 6 2 8 3 2" xfId="24894"/>
    <cellStyle name="Normal 37 2 6 2 8 3 2 2" xfId="51143"/>
    <cellStyle name="Normal 37 2 6 2 8 3 3" xfId="40080"/>
    <cellStyle name="Normal 37 2 6 2 8 4" xfId="17566"/>
    <cellStyle name="Normal 37 2 6 2 8 4 2" xfId="43816"/>
    <cellStyle name="Normal 37 2 6 2 8 5" xfId="6430"/>
    <cellStyle name="Normal 37 2 6 2 8 5 2" xfId="32753"/>
    <cellStyle name="Normal 37 2 6 2 8 6" xfId="30201"/>
    <cellStyle name="Normal 37 2 6 2 9" xfId="2768"/>
    <cellStyle name="Normal 37 2 6 2 9 2" xfId="10341"/>
    <cellStyle name="Normal 37 2 6 2 9 2 2" xfId="21405"/>
    <cellStyle name="Normal 37 2 6 2 9 2 2 2" xfId="47654"/>
    <cellStyle name="Normal 37 2 6 2 9 2 3" xfId="36591"/>
    <cellStyle name="Normal 37 2 6 2 9 3" xfId="13944"/>
    <cellStyle name="Normal 37 2 6 2 9 3 2" xfId="25008"/>
    <cellStyle name="Normal 37 2 6 2 9 3 2 2" xfId="51257"/>
    <cellStyle name="Normal 37 2 6 2 9 3 3" xfId="40194"/>
    <cellStyle name="Normal 37 2 6 2 9 4" xfId="17680"/>
    <cellStyle name="Normal 37 2 6 2 9 4 2" xfId="43930"/>
    <cellStyle name="Normal 37 2 6 2 9 5" xfId="6545"/>
    <cellStyle name="Normal 37 2 6 2 9 5 2" xfId="32867"/>
    <cellStyle name="Normal 37 2 6 2 9 6" xfId="30202"/>
    <cellStyle name="Normal 37 2 6 20" xfId="2769"/>
    <cellStyle name="Normal 37 2 6 20 2" xfId="11544"/>
    <cellStyle name="Normal 37 2 6 20 2 2" xfId="22608"/>
    <cellStyle name="Normal 37 2 6 20 2 2 2" xfId="48857"/>
    <cellStyle name="Normal 37 2 6 20 2 3" xfId="37794"/>
    <cellStyle name="Normal 37 2 6 20 3" xfId="15147"/>
    <cellStyle name="Normal 37 2 6 20 3 2" xfId="26211"/>
    <cellStyle name="Normal 37 2 6 20 3 2 2" xfId="52460"/>
    <cellStyle name="Normal 37 2 6 20 3 3" xfId="41397"/>
    <cellStyle name="Normal 37 2 6 20 4" xfId="18883"/>
    <cellStyle name="Normal 37 2 6 20 4 2" xfId="45133"/>
    <cellStyle name="Normal 37 2 6 20 5" xfId="7758"/>
    <cellStyle name="Normal 37 2 6 20 5 2" xfId="34070"/>
    <cellStyle name="Normal 37 2 6 20 6" xfId="30203"/>
    <cellStyle name="Normal 37 2 6 21" xfId="2770"/>
    <cellStyle name="Normal 37 2 6 21 2" xfId="11658"/>
    <cellStyle name="Normal 37 2 6 21 2 2" xfId="22722"/>
    <cellStyle name="Normal 37 2 6 21 2 2 2" xfId="48971"/>
    <cellStyle name="Normal 37 2 6 21 2 3" xfId="37908"/>
    <cellStyle name="Normal 37 2 6 21 3" xfId="15261"/>
    <cellStyle name="Normal 37 2 6 21 3 2" xfId="26325"/>
    <cellStyle name="Normal 37 2 6 21 3 2 2" xfId="52574"/>
    <cellStyle name="Normal 37 2 6 21 3 3" xfId="41511"/>
    <cellStyle name="Normal 37 2 6 21 4" xfId="18997"/>
    <cellStyle name="Normal 37 2 6 21 4 2" xfId="45247"/>
    <cellStyle name="Normal 37 2 6 21 5" xfId="7873"/>
    <cellStyle name="Normal 37 2 6 21 5 2" xfId="34184"/>
    <cellStyle name="Normal 37 2 6 21 6" xfId="30204"/>
    <cellStyle name="Normal 37 2 6 22" xfId="2771"/>
    <cellStyle name="Normal 37 2 6 22 2" xfId="11772"/>
    <cellStyle name="Normal 37 2 6 22 2 2" xfId="22836"/>
    <cellStyle name="Normal 37 2 6 22 2 2 2" xfId="49085"/>
    <cellStyle name="Normal 37 2 6 22 2 3" xfId="38022"/>
    <cellStyle name="Normal 37 2 6 22 3" xfId="15375"/>
    <cellStyle name="Normal 37 2 6 22 3 2" xfId="26439"/>
    <cellStyle name="Normal 37 2 6 22 3 2 2" xfId="52688"/>
    <cellStyle name="Normal 37 2 6 22 3 3" xfId="41625"/>
    <cellStyle name="Normal 37 2 6 22 4" xfId="19111"/>
    <cellStyle name="Normal 37 2 6 22 4 2" xfId="45361"/>
    <cellStyle name="Normal 37 2 6 22 5" xfId="7988"/>
    <cellStyle name="Normal 37 2 6 22 5 2" xfId="34298"/>
    <cellStyle name="Normal 37 2 6 22 6" xfId="30205"/>
    <cellStyle name="Normal 37 2 6 23" xfId="2772"/>
    <cellStyle name="Normal 37 2 6 23 2" xfId="11886"/>
    <cellStyle name="Normal 37 2 6 23 2 2" xfId="22950"/>
    <cellStyle name="Normal 37 2 6 23 2 2 2" xfId="49199"/>
    <cellStyle name="Normal 37 2 6 23 2 3" xfId="38136"/>
    <cellStyle name="Normal 37 2 6 23 3" xfId="15489"/>
    <cellStyle name="Normal 37 2 6 23 3 2" xfId="26553"/>
    <cellStyle name="Normal 37 2 6 23 3 2 2" xfId="52802"/>
    <cellStyle name="Normal 37 2 6 23 3 3" xfId="41739"/>
    <cellStyle name="Normal 37 2 6 23 4" xfId="19225"/>
    <cellStyle name="Normal 37 2 6 23 4 2" xfId="45475"/>
    <cellStyle name="Normal 37 2 6 23 5" xfId="8103"/>
    <cellStyle name="Normal 37 2 6 23 5 2" xfId="34412"/>
    <cellStyle name="Normal 37 2 6 23 6" xfId="30206"/>
    <cellStyle name="Normal 37 2 6 24" xfId="2773"/>
    <cellStyle name="Normal 37 2 6 24 2" xfId="12000"/>
    <cellStyle name="Normal 37 2 6 24 2 2" xfId="23064"/>
    <cellStyle name="Normal 37 2 6 24 2 2 2" xfId="49313"/>
    <cellStyle name="Normal 37 2 6 24 2 3" xfId="38250"/>
    <cellStyle name="Normal 37 2 6 24 3" xfId="15603"/>
    <cellStyle name="Normal 37 2 6 24 3 2" xfId="26667"/>
    <cellStyle name="Normal 37 2 6 24 3 2 2" xfId="52916"/>
    <cellStyle name="Normal 37 2 6 24 3 3" xfId="41853"/>
    <cellStyle name="Normal 37 2 6 24 4" xfId="19339"/>
    <cellStyle name="Normal 37 2 6 24 4 2" xfId="45589"/>
    <cellStyle name="Normal 37 2 6 24 5" xfId="8218"/>
    <cellStyle name="Normal 37 2 6 24 5 2" xfId="34526"/>
    <cellStyle name="Normal 37 2 6 24 6" xfId="30207"/>
    <cellStyle name="Normal 37 2 6 25" xfId="2774"/>
    <cellStyle name="Normal 37 2 6 25 2" xfId="12114"/>
    <cellStyle name="Normal 37 2 6 25 2 2" xfId="23178"/>
    <cellStyle name="Normal 37 2 6 25 2 2 2" xfId="49427"/>
    <cellStyle name="Normal 37 2 6 25 2 3" xfId="38364"/>
    <cellStyle name="Normal 37 2 6 25 3" xfId="15717"/>
    <cellStyle name="Normal 37 2 6 25 3 2" xfId="26781"/>
    <cellStyle name="Normal 37 2 6 25 3 2 2" xfId="53030"/>
    <cellStyle name="Normal 37 2 6 25 3 3" xfId="41967"/>
    <cellStyle name="Normal 37 2 6 25 4" xfId="19453"/>
    <cellStyle name="Normal 37 2 6 25 4 2" xfId="45703"/>
    <cellStyle name="Normal 37 2 6 25 5" xfId="8333"/>
    <cellStyle name="Normal 37 2 6 25 5 2" xfId="34640"/>
    <cellStyle name="Normal 37 2 6 25 6" xfId="30208"/>
    <cellStyle name="Normal 37 2 6 26" xfId="2775"/>
    <cellStyle name="Normal 37 2 6 26 2" xfId="12231"/>
    <cellStyle name="Normal 37 2 6 26 2 2" xfId="23295"/>
    <cellStyle name="Normal 37 2 6 26 2 2 2" xfId="49544"/>
    <cellStyle name="Normal 37 2 6 26 2 3" xfId="38481"/>
    <cellStyle name="Normal 37 2 6 26 3" xfId="15834"/>
    <cellStyle name="Normal 37 2 6 26 3 2" xfId="26898"/>
    <cellStyle name="Normal 37 2 6 26 3 2 2" xfId="53147"/>
    <cellStyle name="Normal 37 2 6 26 3 3" xfId="42084"/>
    <cellStyle name="Normal 37 2 6 26 4" xfId="19570"/>
    <cellStyle name="Normal 37 2 6 26 4 2" xfId="45820"/>
    <cellStyle name="Normal 37 2 6 26 5" xfId="8451"/>
    <cellStyle name="Normal 37 2 6 26 5 2" xfId="34757"/>
    <cellStyle name="Normal 37 2 6 26 6" xfId="30209"/>
    <cellStyle name="Normal 37 2 6 27" xfId="2776"/>
    <cellStyle name="Normal 37 2 6 27 2" xfId="12350"/>
    <cellStyle name="Normal 37 2 6 27 2 2" xfId="23414"/>
    <cellStyle name="Normal 37 2 6 27 2 2 2" xfId="49663"/>
    <cellStyle name="Normal 37 2 6 27 2 3" xfId="38600"/>
    <cellStyle name="Normal 37 2 6 27 3" xfId="15953"/>
    <cellStyle name="Normal 37 2 6 27 3 2" xfId="27017"/>
    <cellStyle name="Normal 37 2 6 27 3 2 2" xfId="53266"/>
    <cellStyle name="Normal 37 2 6 27 3 3" xfId="42203"/>
    <cellStyle name="Normal 37 2 6 27 4" xfId="19689"/>
    <cellStyle name="Normal 37 2 6 27 4 2" xfId="45939"/>
    <cellStyle name="Normal 37 2 6 27 5" xfId="8571"/>
    <cellStyle name="Normal 37 2 6 27 5 2" xfId="34876"/>
    <cellStyle name="Normal 37 2 6 27 6" xfId="30210"/>
    <cellStyle name="Normal 37 2 6 28" xfId="2777"/>
    <cellStyle name="Normal 37 2 6 28 2" xfId="12481"/>
    <cellStyle name="Normal 37 2 6 28 2 2" xfId="23545"/>
    <cellStyle name="Normal 37 2 6 28 2 2 2" xfId="49794"/>
    <cellStyle name="Normal 37 2 6 28 2 3" xfId="38731"/>
    <cellStyle name="Normal 37 2 6 28 3" xfId="16084"/>
    <cellStyle name="Normal 37 2 6 28 3 2" xfId="27148"/>
    <cellStyle name="Normal 37 2 6 28 3 2 2" xfId="53397"/>
    <cellStyle name="Normal 37 2 6 28 3 3" xfId="42334"/>
    <cellStyle name="Normal 37 2 6 28 4" xfId="19820"/>
    <cellStyle name="Normal 37 2 6 28 4 2" xfId="46070"/>
    <cellStyle name="Normal 37 2 6 28 5" xfId="8703"/>
    <cellStyle name="Normal 37 2 6 28 5 2" xfId="35007"/>
    <cellStyle name="Normal 37 2 6 28 6" xfId="30211"/>
    <cellStyle name="Normal 37 2 6 29" xfId="2778"/>
    <cellStyle name="Normal 37 2 6 29 2" xfId="12596"/>
    <cellStyle name="Normal 37 2 6 29 2 2" xfId="23660"/>
    <cellStyle name="Normal 37 2 6 29 2 2 2" xfId="49909"/>
    <cellStyle name="Normal 37 2 6 29 2 3" xfId="38846"/>
    <cellStyle name="Normal 37 2 6 29 3" xfId="16199"/>
    <cellStyle name="Normal 37 2 6 29 3 2" xfId="27263"/>
    <cellStyle name="Normal 37 2 6 29 3 2 2" xfId="53512"/>
    <cellStyle name="Normal 37 2 6 29 3 3" xfId="42449"/>
    <cellStyle name="Normal 37 2 6 29 4" xfId="19935"/>
    <cellStyle name="Normal 37 2 6 29 4 2" xfId="46185"/>
    <cellStyle name="Normal 37 2 6 29 5" xfId="8819"/>
    <cellStyle name="Normal 37 2 6 29 5 2" xfId="35122"/>
    <cellStyle name="Normal 37 2 6 29 6" xfId="30212"/>
    <cellStyle name="Normal 37 2 6 3" xfId="201"/>
    <cellStyle name="Normal 37 2 6 3 2" xfId="2780"/>
    <cellStyle name="Normal 37 2 6 3 2 2" xfId="16433"/>
    <cellStyle name="Normal 37 2 6 3 2 2 2" xfId="27497"/>
    <cellStyle name="Normal 37 2 6 3 2 2 2 2" xfId="53746"/>
    <cellStyle name="Normal 37 2 6 3 2 2 3" xfId="42683"/>
    <cellStyle name="Normal 37 2 6 3 2 3" xfId="20169"/>
    <cellStyle name="Normal 37 2 6 3 2 3 2" xfId="46419"/>
    <cellStyle name="Normal 37 2 6 3 2 4" xfId="9097"/>
    <cellStyle name="Normal 37 2 6 3 2 4 2" xfId="35356"/>
    <cellStyle name="Normal 37 2 6 3 2 5" xfId="30214"/>
    <cellStyle name="Normal 37 2 6 3 3" xfId="2779"/>
    <cellStyle name="Normal 37 2 6 3 3 2" xfId="20532"/>
    <cellStyle name="Normal 37 2 6 3 3 2 2" xfId="46781"/>
    <cellStyle name="Normal 37 2 6 3 3 3" xfId="9468"/>
    <cellStyle name="Normal 37 2 6 3 3 3 2" xfId="35718"/>
    <cellStyle name="Normal 37 2 6 3 3 4" xfId="30213"/>
    <cellStyle name="Normal 37 2 6 3 4" xfId="13071"/>
    <cellStyle name="Normal 37 2 6 3 4 2" xfId="24135"/>
    <cellStyle name="Normal 37 2 6 3 4 2 2" xfId="50384"/>
    <cellStyle name="Normal 37 2 6 3 4 3" xfId="39321"/>
    <cellStyle name="Normal 37 2 6 3 5" xfId="16807"/>
    <cellStyle name="Normal 37 2 6 3 5 2" xfId="43057"/>
    <cellStyle name="Normal 37 2 6 3 6" xfId="5664"/>
    <cellStyle name="Normal 37 2 6 3 6 2" xfId="31994"/>
    <cellStyle name="Normal 37 2 6 3 7" xfId="27681"/>
    <cellStyle name="Normal 37 2 6 30" xfId="2781"/>
    <cellStyle name="Normal 37 2 6 30 2" xfId="12710"/>
    <cellStyle name="Normal 37 2 6 30 2 2" xfId="23774"/>
    <cellStyle name="Normal 37 2 6 30 2 2 2" xfId="50023"/>
    <cellStyle name="Normal 37 2 6 30 2 3" xfId="38960"/>
    <cellStyle name="Normal 37 2 6 30 3" xfId="16313"/>
    <cellStyle name="Normal 37 2 6 30 3 2" xfId="27377"/>
    <cellStyle name="Normal 37 2 6 30 3 2 2" xfId="53626"/>
    <cellStyle name="Normal 37 2 6 30 3 3" xfId="42563"/>
    <cellStyle name="Normal 37 2 6 30 4" xfId="20049"/>
    <cellStyle name="Normal 37 2 6 30 4 2" xfId="46299"/>
    <cellStyle name="Normal 37 2 6 30 5" xfId="8934"/>
    <cellStyle name="Normal 37 2 6 30 5 2" xfId="35236"/>
    <cellStyle name="Normal 37 2 6 30 6" xfId="30215"/>
    <cellStyle name="Normal 37 2 6 31" xfId="2782"/>
    <cellStyle name="Normal 37 2 6 31 2" xfId="9348"/>
    <cellStyle name="Normal 37 2 6 31 2 2" xfId="20412"/>
    <cellStyle name="Normal 37 2 6 31 2 2 2" xfId="46661"/>
    <cellStyle name="Normal 37 2 6 31 2 3" xfId="35598"/>
    <cellStyle name="Normal 37 2 6 31 3" xfId="12951"/>
    <cellStyle name="Normal 37 2 6 31 3 2" xfId="24015"/>
    <cellStyle name="Normal 37 2 6 31 3 2 2" xfId="50264"/>
    <cellStyle name="Normal 37 2 6 31 3 3" xfId="39201"/>
    <cellStyle name="Normal 37 2 6 31 4" xfId="16687"/>
    <cellStyle name="Normal 37 2 6 31 4 2" xfId="42937"/>
    <cellStyle name="Normal 37 2 6 31 5" xfId="5543"/>
    <cellStyle name="Normal 37 2 6 31 5 2" xfId="31874"/>
    <cellStyle name="Normal 37 2 6 31 6" xfId="30216"/>
    <cellStyle name="Normal 37 2 6 32" xfId="2783"/>
    <cellStyle name="Normal 37 2 6 32 2" xfId="20292"/>
    <cellStyle name="Normal 37 2 6 32 2 2" xfId="46541"/>
    <cellStyle name="Normal 37 2 6 32 3" xfId="9228"/>
    <cellStyle name="Normal 37 2 6 32 3 2" xfId="35478"/>
    <cellStyle name="Normal 37 2 6 32 4" xfId="30217"/>
    <cellStyle name="Normal 37 2 6 33" xfId="2784"/>
    <cellStyle name="Normal 37 2 6 33 2" xfId="23895"/>
    <cellStyle name="Normal 37 2 6 33 2 2" xfId="50144"/>
    <cellStyle name="Normal 37 2 6 33 3" xfId="12831"/>
    <cellStyle name="Normal 37 2 6 33 3 2" xfId="39081"/>
    <cellStyle name="Normal 37 2 6 33 4" xfId="30218"/>
    <cellStyle name="Normal 37 2 6 34" xfId="2785"/>
    <cellStyle name="Normal 37 2 6 34 2" xfId="16567"/>
    <cellStyle name="Normal 37 2 6 34 2 2" xfId="42817"/>
    <cellStyle name="Normal 37 2 6 34 3" xfId="30219"/>
    <cellStyle name="Normal 37 2 6 35" xfId="2786"/>
    <cellStyle name="Normal 37 2 6 35 2" xfId="30220"/>
    <cellStyle name="Normal 37 2 6 36" xfId="2787"/>
    <cellStyle name="Normal 37 2 6 36 2" xfId="30221"/>
    <cellStyle name="Normal 37 2 6 37" xfId="2788"/>
    <cellStyle name="Normal 37 2 6 37 2" xfId="30222"/>
    <cellStyle name="Normal 37 2 6 38" xfId="2789"/>
    <cellStyle name="Normal 37 2 6 38 2" xfId="30223"/>
    <cellStyle name="Normal 37 2 6 39" xfId="2790"/>
    <cellStyle name="Normal 37 2 6 39 2" xfId="30224"/>
    <cellStyle name="Normal 37 2 6 4" xfId="2791"/>
    <cellStyle name="Normal 37 2 6 4 2" xfId="9620"/>
    <cellStyle name="Normal 37 2 6 4 2 2" xfId="20684"/>
    <cellStyle name="Normal 37 2 6 4 2 2 2" xfId="46933"/>
    <cellStyle name="Normal 37 2 6 4 2 3" xfId="35870"/>
    <cellStyle name="Normal 37 2 6 4 3" xfId="13223"/>
    <cellStyle name="Normal 37 2 6 4 3 2" xfId="24287"/>
    <cellStyle name="Normal 37 2 6 4 3 2 2" xfId="50536"/>
    <cellStyle name="Normal 37 2 6 4 3 3" xfId="39473"/>
    <cellStyle name="Normal 37 2 6 4 4" xfId="16959"/>
    <cellStyle name="Normal 37 2 6 4 4 2" xfId="43209"/>
    <cellStyle name="Normal 37 2 6 4 5" xfId="5818"/>
    <cellStyle name="Normal 37 2 6 4 5 2" xfId="32146"/>
    <cellStyle name="Normal 37 2 6 4 6" xfId="30225"/>
    <cellStyle name="Normal 37 2 6 40" xfId="2792"/>
    <cellStyle name="Normal 37 2 6 40 2" xfId="30226"/>
    <cellStyle name="Normal 37 2 6 41" xfId="2793"/>
    <cellStyle name="Normal 37 2 6 41 2" xfId="30227"/>
    <cellStyle name="Normal 37 2 6 42" xfId="2717"/>
    <cellStyle name="Normal 37 2 6 42 2" xfId="30151"/>
    <cellStyle name="Normal 37 2 6 43" xfId="5422"/>
    <cellStyle name="Normal 37 2 6 43 2" xfId="31754"/>
    <cellStyle name="Normal 37 2 6 44" xfId="27678"/>
    <cellStyle name="Normal 37 2 6 5" xfId="2794"/>
    <cellStyle name="Normal 37 2 6 5 2" xfId="9736"/>
    <cellStyle name="Normal 37 2 6 5 2 2" xfId="20800"/>
    <cellStyle name="Normal 37 2 6 5 2 2 2" xfId="47049"/>
    <cellStyle name="Normal 37 2 6 5 2 3" xfId="35986"/>
    <cellStyle name="Normal 37 2 6 5 3" xfId="13339"/>
    <cellStyle name="Normal 37 2 6 5 3 2" xfId="24403"/>
    <cellStyle name="Normal 37 2 6 5 3 2 2" xfId="50652"/>
    <cellStyle name="Normal 37 2 6 5 3 3" xfId="39589"/>
    <cellStyle name="Normal 37 2 6 5 4" xfId="17075"/>
    <cellStyle name="Normal 37 2 6 5 4 2" xfId="43325"/>
    <cellStyle name="Normal 37 2 6 5 5" xfId="5935"/>
    <cellStyle name="Normal 37 2 6 5 5 2" xfId="32262"/>
    <cellStyle name="Normal 37 2 6 5 6" xfId="30228"/>
    <cellStyle name="Normal 37 2 6 6" xfId="2795"/>
    <cellStyle name="Normal 37 2 6 6 2" xfId="9851"/>
    <cellStyle name="Normal 37 2 6 6 2 2" xfId="20915"/>
    <cellStyle name="Normal 37 2 6 6 2 2 2" xfId="47164"/>
    <cellStyle name="Normal 37 2 6 6 2 3" xfId="36101"/>
    <cellStyle name="Normal 37 2 6 6 3" xfId="13454"/>
    <cellStyle name="Normal 37 2 6 6 3 2" xfId="24518"/>
    <cellStyle name="Normal 37 2 6 6 3 2 2" xfId="50767"/>
    <cellStyle name="Normal 37 2 6 6 3 3" xfId="39704"/>
    <cellStyle name="Normal 37 2 6 6 4" xfId="17190"/>
    <cellStyle name="Normal 37 2 6 6 4 2" xfId="43440"/>
    <cellStyle name="Normal 37 2 6 6 5" xfId="6051"/>
    <cellStyle name="Normal 37 2 6 6 5 2" xfId="32377"/>
    <cellStyle name="Normal 37 2 6 6 6" xfId="30229"/>
    <cellStyle name="Normal 37 2 6 7" xfId="2796"/>
    <cellStyle name="Normal 37 2 6 7 2" xfId="9966"/>
    <cellStyle name="Normal 37 2 6 7 2 2" xfId="21030"/>
    <cellStyle name="Normal 37 2 6 7 2 2 2" xfId="47279"/>
    <cellStyle name="Normal 37 2 6 7 2 3" xfId="36216"/>
    <cellStyle name="Normal 37 2 6 7 3" xfId="13569"/>
    <cellStyle name="Normal 37 2 6 7 3 2" xfId="24633"/>
    <cellStyle name="Normal 37 2 6 7 3 2 2" xfId="50882"/>
    <cellStyle name="Normal 37 2 6 7 3 3" xfId="39819"/>
    <cellStyle name="Normal 37 2 6 7 4" xfId="17305"/>
    <cellStyle name="Normal 37 2 6 7 4 2" xfId="43555"/>
    <cellStyle name="Normal 37 2 6 7 5" xfId="6167"/>
    <cellStyle name="Normal 37 2 6 7 5 2" xfId="32492"/>
    <cellStyle name="Normal 37 2 6 7 6" xfId="30230"/>
    <cellStyle name="Normal 37 2 6 8" xfId="2797"/>
    <cellStyle name="Normal 37 2 6 8 2" xfId="10080"/>
    <cellStyle name="Normal 37 2 6 8 2 2" xfId="21144"/>
    <cellStyle name="Normal 37 2 6 8 2 2 2" xfId="47393"/>
    <cellStyle name="Normal 37 2 6 8 2 3" xfId="36330"/>
    <cellStyle name="Normal 37 2 6 8 3" xfId="13683"/>
    <cellStyle name="Normal 37 2 6 8 3 2" xfId="24747"/>
    <cellStyle name="Normal 37 2 6 8 3 2 2" xfId="50996"/>
    <cellStyle name="Normal 37 2 6 8 3 3" xfId="39933"/>
    <cellStyle name="Normal 37 2 6 8 4" xfId="17419"/>
    <cellStyle name="Normal 37 2 6 8 4 2" xfId="43669"/>
    <cellStyle name="Normal 37 2 6 8 5" xfId="6282"/>
    <cellStyle name="Normal 37 2 6 8 5 2" xfId="32606"/>
    <cellStyle name="Normal 37 2 6 8 6" xfId="30231"/>
    <cellStyle name="Normal 37 2 6 9" xfId="2798"/>
    <cellStyle name="Normal 37 2 6 9 2" xfId="10194"/>
    <cellStyle name="Normal 37 2 6 9 2 2" xfId="21258"/>
    <cellStyle name="Normal 37 2 6 9 2 2 2" xfId="47507"/>
    <cellStyle name="Normal 37 2 6 9 2 3" xfId="36444"/>
    <cellStyle name="Normal 37 2 6 9 3" xfId="13797"/>
    <cellStyle name="Normal 37 2 6 9 3 2" xfId="24861"/>
    <cellStyle name="Normal 37 2 6 9 3 2 2" xfId="51110"/>
    <cellStyle name="Normal 37 2 6 9 3 3" xfId="40047"/>
    <cellStyle name="Normal 37 2 6 9 4" xfId="17533"/>
    <cellStyle name="Normal 37 2 6 9 4 2" xfId="43783"/>
    <cellStyle name="Normal 37 2 6 9 5" xfId="6397"/>
    <cellStyle name="Normal 37 2 6 9 5 2" xfId="32720"/>
    <cellStyle name="Normal 37 2 6 9 6" xfId="30232"/>
    <cellStyle name="Normal 37 2 7" xfId="202"/>
    <cellStyle name="Normal 37 2 7 10" xfId="2800"/>
    <cellStyle name="Normal 37 2 7 10 2" xfId="10463"/>
    <cellStyle name="Normal 37 2 7 10 2 2" xfId="21527"/>
    <cellStyle name="Normal 37 2 7 10 2 2 2" xfId="47776"/>
    <cellStyle name="Normal 37 2 7 10 2 3" xfId="36713"/>
    <cellStyle name="Normal 37 2 7 10 3" xfId="14066"/>
    <cellStyle name="Normal 37 2 7 10 3 2" xfId="25130"/>
    <cellStyle name="Normal 37 2 7 10 3 2 2" xfId="51379"/>
    <cellStyle name="Normal 37 2 7 10 3 3" xfId="40316"/>
    <cellStyle name="Normal 37 2 7 10 4" xfId="17802"/>
    <cellStyle name="Normal 37 2 7 10 4 2" xfId="44052"/>
    <cellStyle name="Normal 37 2 7 10 5" xfId="6668"/>
    <cellStyle name="Normal 37 2 7 10 5 2" xfId="32989"/>
    <cellStyle name="Normal 37 2 7 10 6" xfId="30234"/>
    <cellStyle name="Normal 37 2 7 11" xfId="2801"/>
    <cellStyle name="Normal 37 2 7 11 2" xfId="10578"/>
    <cellStyle name="Normal 37 2 7 11 2 2" xfId="21642"/>
    <cellStyle name="Normal 37 2 7 11 2 2 2" xfId="47891"/>
    <cellStyle name="Normal 37 2 7 11 2 3" xfId="36828"/>
    <cellStyle name="Normal 37 2 7 11 3" xfId="14181"/>
    <cellStyle name="Normal 37 2 7 11 3 2" xfId="25245"/>
    <cellStyle name="Normal 37 2 7 11 3 2 2" xfId="51494"/>
    <cellStyle name="Normal 37 2 7 11 3 3" xfId="40431"/>
    <cellStyle name="Normal 37 2 7 11 4" xfId="17917"/>
    <cellStyle name="Normal 37 2 7 11 4 2" xfId="44167"/>
    <cellStyle name="Normal 37 2 7 11 5" xfId="6784"/>
    <cellStyle name="Normal 37 2 7 11 5 2" xfId="33104"/>
    <cellStyle name="Normal 37 2 7 11 6" xfId="30235"/>
    <cellStyle name="Normal 37 2 7 12" xfId="2802"/>
    <cellStyle name="Normal 37 2 7 12 2" xfId="10751"/>
    <cellStyle name="Normal 37 2 7 12 2 2" xfId="21815"/>
    <cellStyle name="Normal 37 2 7 12 2 2 2" xfId="48064"/>
    <cellStyle name="Normal 37 2 7 12 2 3" xfId="37001"/>
    <cellStyle name="Normal 37 2 7 12 3" xfId="14354"/>
    <cellStyle name="Normal 37 2 7 12 3 2" xfId="25418"/>
    <cellStyle name="Normal 37 2 7 12 3 2 2" xfId="51667"/>
    <cellStyle name="Normal 37 2 7 12 3 3" xfId="40604"/>
    <cellStyle name="Normal 37 2 7 12 4" xfId="18090"/>
    <cellStyle name="Normal 37 2 7 12 4 2" xfId="44340"/>
    <cellStyle name="Normal 37 2 7 12 5" xfId="6958"/>
    <cellStyle name="Normal 37 2 7 12 5 2" xfId="33277"/>
    <cellStyle name="Normal 37 2 7 12 6" xfId="30236"/>
    <cellStyle name="Normal 37 2 7 13" xfId="2803"/>
    <cellStyle name="Normal 37 2 7 13 2" xfId="10868"/>
    <cellStyle name="Normal 37 2 7 13 2 2" xfId="21932"/>
    <cellStyle name="Normal 37 2 7 13 2 2 2" xfId="48181"/>
    <cellStyle name="Normal 37 2 7 13 2 3" xfId="37118"/>
    <cellStyle name="Normal 37 2 7 13 3" xfId="14471"/>
    <cellStyle name="Normal 37 2 7 13 3 2" xfId="25535"/>
    <cellStyle name="Normal 37 2 7 13 3 2 2" xfId="51784"/>
    <cellStyle name="Normal 37 2 7 13 3 3" xfId="40721"/>
    <cellStyle name="Normal 37 2 7 13 4" xfId="18207"/>
    <cellStyle name="Normal 37 2 7 13 4 2" xfId="44457"/>
    <cellStyle name="Normal 37 2 7 13 5" xfId="7076"/>
    <cellStyle name="Normal 37 2 7 13 5 2" xfId="33394"/>
    <cellStyle name="Normal 37 2 7 13 6" xfId="30237"/>
    <cellStyle name="Normal 37 2 7 14" xfId="2804"/>
    <cellStyle name="Normal 37 2 7 14 2" xfId="10984"/>
    <cellStyle name="Normal 37 2 7 14 2 2" xfId="22048"/>
    <cellStyle name="Normal 37 2 7 14 2 2 2" xfId="48297"/>
    <cellStyle name="Normal 37 2 7 14 2 3" xfId="37234"/>
    <cellStyle name="Normal 37 2 7 14 3" xfId="14587"/>
    <cellStyle name="Normal 37 2 7 14 3 2" xfId="25651"/>
    <cellStyle name="Normal 37 2 7 14 3 2 2" xfId="51900"/>
    <cellStyle name="Normal 37 2 7 14 3 3" xfId="40837"/>
    <cellStyle name="Normal 37 2 7 14 4" xfId="18323"/>
    <cellStyle name="Normal 37 2 7 14 4 2" xfId="44573"/>
    <cellStyle name="Normal 37 2 7 14 5" xfId="7193"/>
    <cellStyle name="Normal 37 2 7 14 5 2" xfId="33510"/>
    <cellStyle name="Normal 37 2 7 14 6" xfId="30238"/>
    <cellStyle name="Normal 37 2 7 15" xfId="2805"/>
    <cellStyle name="Normal 37 2 7 15 2" xfId="11102"/>
    <cellStyle name="Normal 37 2 7 15 2 2" xfId="22166"/>
    <cellStyle name="Normal 37 2 7 15 2 2 2" xfId="48415"/>
    <cellStyle name="Normal 37 2 7 15 2 3" xfId="37352"/>
    <cellStyle name="Normal 37 2 7 15 3" xfId="14705"/>
    <cellStyle name="Normal 37 2 7 15 3 2" xfId="25769"/>
    <cellStyle name="Normal 37 2 7 15 3 2 2" xfId="52018"/>
    <cellStyle name="Normal 37 2 7 15 3 3" xfId="40955"/>
    <cellStyle name="Normal 37 2 7 15 4" xfId="18441"/>
    <cellStyle name="Normal 37 2 7 15 4 2" xfId="44691"/>
    <cellStyle name="Normal 37 2 7 15 5" xfId="7312"/>
    <cellStyle name="Normal 37 2 7 15 5 2" xfId="33628"/>
    <cellStyle name="Normal 37 2 7 15 6" xfId="30239"/>
    <cellStyle name="Normal 37 2 7 16" xfId="2806"/>
    <cellStyle name="Normal 37 2 7 16 2" xfId="11220"/>
    <cellStyle name="Normal 37 2 7 16 2 2" xfId="22284"/>
    <cellStyle name="Normal 37 2 7 16 2 2 2" xfId="48533"/>
    <cellStyle name="Normal 37 2 7 16 2 3" xfId="37470"/>
    <cellStyle name="Normal 37 2 7 16 3" xfId="14823"/>
    <cellStyle name="Normal 37 2 7 16 3 2" xfId="25887"/>
    <cellStyle name="Normal 37 2 7 16 3 2 2" xfId="52136"/>
    <cellStyle name="Normal 37 2 7 16 3 3" xfId="41073"/>
    <cellStyle name="Normal 37 2 7 16 4" xfId="18559"/>
    <cellStyle name="Normal 37 2 7 16 4 2" xfId="44809"/>
    <cellStyle name="Normal 37 2 7 16 5" xfId="7431"/>
    <cellStyle name="Normal 37 2 7 16 5 2" xfId="33746"/>
    <cellStyle name="Normal 37 2 7 16 6" xfId="30240"/>
    <cellStyle name="Normal 37 2 7 17" xfId="2807"/>
    <cellStyle name="Normal 37 2 7 17 2" xfId="11336"/>
    <cellStyle name="Normal 37 2 7 17 2 2" xfId="22400"/>
    <cellStyle name="Normal 37 2 7 17 2 2 2" xfId="48649"/>
    <cellStyle name="Normal 37 2 7 17 2 3" xfId="37586"/>
    <cellStyle name="Normal 37 2 7 17 3" xfId="14939"/>
    <cellStyle name="Normal 37 2 7 17 3 2" xfId="26003"/>
    <cellStyle name="Normal 37 2 7 17 3 2 2" xfId="52252"/>
    <cellStyle name="Normal 37 2 7 17 3 3" xfId="41189"/>
    <cellStyle name="Normal 37 2 7 17 4" xfId="18675"/>
    <cellStyle name="Normal 37 2 7 17 4 2" xfId="44925"/>
    <cellStyle name="Normal 37 2 7 17 5" xfId="7548"/>
    <cellStyle name="Normal 37 2 7 17 5 2" xfId="33862"/>
    <cellStyle name="Normal 37 2 7 17 6" xfId="30241"/>
    <cellStyle name="Normal 37 2 7 18" xfId="2808"/>
    <cellStyle name="Normal 37 2 7 18 2" xfId="11453"/>
    <cellStyle name="Normal 37 2 7 18 2 2" xfId="22517"/>
    <cellStyle name="Normal 37 2 7 18 2 2 2" xfId="48766"/>
    <cellStyle name="Normal 37 2 7 18 2 3" xfId="37703"/>
    <cellStyle name="Normal 37 2 7 18 3" xfId="15056"/>
    <cellStyle name="Normal 37 2 7 18 3 2" xfId="26120"/>
    <cellStyle name="Normal 37 2 7 18 3 2 2" xfId="52369"/>
    <cellStyle name="Normal 37 2 7 18 3 3" xfId="41306"/>
    <cellStyle name="Normal 37 2 7 18 4" xfId="18792"/>
    <cellStyle name="Normal 37 2 7 18 4 2" xfId="45042"/>
    <cellStyle name="Normal 37 2 7 18 5" xfId="7666"/>
    <cellStyle name="Normal 37 2 7 18 5 2" xfId="33979"/>
    <cellStyle name="Normal 37 2 7 18 6" xfId="30242"/>
    <cellStyle name="Normal 37 2 7 19" xfId="2809"/>
    <cellStyle name="Normal 37 2 7 19 2" xfId="11572"/>
    <cellStyle name="Normal 37 2 7 19 2 2" xfId="22636"/>
    <cellStyle name="Normal 37 2 7 19 2 2 2" xfId="48885"/>
    <cellStyle name="Normal 37 2 7 19 2 3" xfId="37822"/>
    <cellStyle name="Normal 37 2 7 19 3" xfId="15175"/>
    <cellStyle name="Normal 37 2 7 19 3 2" xfId="26239"/>
    <cellStyle name="Normal 37 2 7 19 3 2 2" xfId="52488"/>
    <cellStyle name="Normal 37 2 7 19 3 3" xfId="41425"/>
    <cellStyle name="Normal 37 2 7 19 4" xfId="18911"/>
    <cellStyle name="Normal 37 2 7 19 4 2" xfId="45161"/>
    <cellStyle name="Normal 37 2 7 19 5" xfId="7786"/>
    <cellStyle name="Normal 37 2 7 19 5 2" xfId="34098"/>
    <cellStyle name="Normal 37 2 7 19 6" xfId="30243"/>
    <cellStyle name="Normal 37 2 7 2" xfId="203"/>
    <cellStyle name="Normal 37 2 7 2 2" xfId="2811"/>
    <cellStyle name="Normal 37 2 7 2 2 2" xfId="16434"/>
    <cellStyle name="Normal 37 2 7 2 2 2 2" xfId="27498"/>
    <cellStyle name="Normal 37 2 7 2 2 2 2 2" xfId="53747"/>
    <cellStyle name="Normal 37 2 7 2 2 2 3" xfId="42684"/>
    <cellStyle name="Normal 37 2 7 2 2 3" xfId="20170"/>
    <cellStyle name="Normal 37 2 7 2 2 3 2" xfId="46420"/>
    <cellStyle name="Normal 37 2 7 2 2 4" xfId="9098"/>
    <cellStyle name="Normal 37 2 7 2 2 4 2" xfId="35357"/>
    <cellStyle name="Normal 37 2 7 2 2 5" xfId="30245"/>
    <cellStyle name="Normal 37 2 7 2 3" xfId="2810"/>
    <cellStyle name="Normal 37 2 7 2 3 2" xfId="20542"/>
    <cellStyle name="Normal 37 2 7 2 3 2 2" xfId="46791"/>
    <cellStyle name="Normal 37 2 7 2 3 3" xfId="9478"/>
    <cellStyle name="Normal 37 2 7 2 3 3 2" xfId="35728"/>
    <cellStyle name="Normal 37 2 7 2 3 4" xfId="30244"/>
    <cellStyle name="Normal 37 2 7 2 4" xfId="13081"/>
    <cellStyle name="Normal 37 2 7 2 4 2" xfId="24145"/>
    <cellStyle name="Normal 37 2 7 2 4 2 2" xfId="50394"/>
    <cellStyle name="Normal 37 2 7 2 4 3" xfId="39331"/>
    <cellStyle name="Normal 37 2 7 2 5" xfId="16817"/>
    <cellStyle name="Normal 37 2 7 2 5 2" xfId="43067"/>
    <cellStyle name="Normal 37 2 7 2 6" xfId="5674"/>
    <cellStyle name="Normal 37 2 7 2 6 2" xfId="32004"/>
    <cellStyle name="Normal 37 2 7 2 7" xfId="27683"/>
    <cellStyle name="Normal 37 2 7 20" xfId="2812"/>
    <cellStyle name="Normal 37 2 7 20 2" xfId="11686"/>
    <cellStyle name="Normal 37 2 7 20 2 2" xfId="22750"/>
    <cellStyle name="Normal 37 2 7 20 2 2 2" xfId="48999"/>
    <cellStyle name="Normal 37 2 7 20 2 3" xfId="37936"/>
    <cellStyle name="Normal 37 2 7 20 3" xfId="15289"/>
    <cellStyle name="Normal 37 2 7 20 3 2" xfId="26353"/>
    <cellStyle name="Normal 37 2 7 20 3 2 2" xfId="52602"/>
    <cellStyle name="Normal 37 2 7 20 3 3" xfId="41539"/>
    <cellStyle name="Normal 37 2 7 20 4" xfId="19025"/>
    <cellStyle name="Normal 37 2 7 20 4 2" xfId="45275"/>
    <cellStyle name="Normal 37 2 7 20 5" xfId="7901"/>
    <cellStyle name="Normal 37 2 7 20 5 2" xfId="34212"/>
    <cellStyle name="Normal 37 2 7 20 6" xfId="30246"/>
    <cellStyle name="Normal 37 2 7 21" xfId="2813"/>
    <cellStyle name="Normal 37 2 7 21 2" xfId="11800"/>
    <cellStyle name="Normal 37 2 7 21 2 2" xfId="22864"/>
    <cellStyle name="Normal 37 2 7 21 2 2 2" xfId="49113"/>
    <cellStyle name="Normal 37 2 7 21 2 3" xfId="38050"/>
    <cellStyle name="Normal 37 2 7 21 3" xfId="15403"/>
    <cellStyle name="Normal 37 2 7 21 3 2" xfId="26467"/>
    <cellStyle name="Normal 37 2 7 21 3 2 2" xfId="52716"/>
    <cellStyle name="Normal 37 2 7 21 3 3" xfId="41653"/>
    <cellStyle name="Normal 37 2 7 21 4" xfId="19139"/>
    <cellStyle name="Normal 37 2 7 21 4 2" xfId="45389"/>
    <cellStyle name="Normal 37 2 7 21 5" xfId="8016"/>
    <cellStyle name="Normal 37 2 7 21 5 2" xfId="34326"/>
    <cellStyle name="Normal 37 2 7 21 6" xfId="30247"/>
    <cellStyle name="Normal 37 2 7 22" xfId="2814"/>
    <cellStyle name="Normal 37 2 7 22 2" xfId="11914"/>
    <cellStyle name="Normal 37 2 7 22 2 2" xfId="22978"/>
    <cellStyle name="Normal 37 2 7 22 2 2 2" xfId="49227"/>
    <cellStyle name="Normal 37 2 7 22 2 3" xfId="38164"/>
    <cellStyle name="Normal 37 2 7 22 3" xfId="15517"/>
    <cellStyle name="Normal 37 2 7 22 3 2" xfId="26581"/>
    <cellStyle name="Normal 37 2 7 22 3 2 2" xfId="52830"/>
    <cellStyle name="Normal 37 2 7 22 3 3" xfId="41767"/>
    <cellStyle name="Normal 37 2 7 22 4" xfId="19253"/>
    <cellStyle name="Normal 37 2 7 22 4 2" xfId="45503"/>
    <cellStyle name="Normal 37 2 7 22 5" xfId="8131"/>
    <cellStyle name="Normal 37 2 7 22 5 2" xfId="34440"/>
    <cellStyle name="Normal 37 2 7 22 6" xfId="30248"/>
    <cellStyle name="Normal 37 2 7 23" xfId="2815"/>
    <cellStyle name="Normal 37 2 7 23 2" xfId="12028"/>
    <cellStyle name="Normal 37 2 7 23 2 2" xfId="23092"/>
    <cellStyle name="Normal 37 2 7 23 2 2 2" xfId="49341"/>
    <cellStyle name="Normal 37 2 7 23 2 3" xfId="38278"/>
    <cellStyle name="Normal 37 2 7 23 3" xfId="15631"/>
    <cellStyle name="Normal 37 2 7 23 3 2" xfId="26695"/>
    <cellStyle name="Normal 37 2 7 23 3 2 2" xfId="52944"/>
    <cellStyle name="Normal 37 2 7 23 3 3" xfId="41881"/>
    <cellStyle name="Normal 37 2 7 23 4" xfId="19367"/>
    <cellStyle name="Normal 37 2 7 23 4 2" xfId="45617"/>
    <cellStyle name="Normal 37 2 7 23 5" xfId="8246"/>
    <cellStyle name="Normal 37 2 7 23 5 2" xfId="34554"/>
    <cellStyle name="Normal 37 2 7 23 6" xfId="30249"/>
    <cellStyle name="Normal 37 2 7 24" xfId="2816"/>
    <cellStyle name="Normal 37 2 7 24 2" xfId="12142"/>
    <cellStyle name="Normal 37 2 7 24 2 2" xfId="23206"/>
    <cellStyle name="Normal 37 2 7 24 2 2 2" xfId="49455"/>
    <cellStyle name="Normal 37 2 7 24 2 3" xfId="38392"/>
    <cellStyle name="Normal 37 2 7 24 3" xfId="15745"/>
    <cellStyle name="Normal 37 2 7 24 3 2" xfId="26809"/>
    <cellStyle name="Normal 37 2 7 24 3 2 2" xfId="53058"/>
    <cellStyle name="Normal 37 2 7 24 3 3" xfId="41995"/>
    <cellStyle name="Normal 37 2 7 24 4" xfId="19481"/>
    <cellStyle name="Normal 37 2 7 24 4 2" xfId="45731"/>
    <cellStyle name="Normal 37 2 7 24 5" xfId="8361"/>
    <cellStyle name="Normal 37 2 7 24 5 2" xfId="34668"/>
    <cellStyle name="Normal 37 2 7 24 6" xfId="30250"/>
    <cellStyle name="Normal 37 2 7 25" xfId="2817"/>
    <cellStyle name="Normal 37 2 7 25 2" xfId="12259"/>
    <cellStyle name="Normal 37 2 7 25 2 2" xfId="23323"/>
    <cellStyle name="Normal 37 2 7 25 2 2 2" xfId="49572"/>
    <cellStyle name="Normal 37 2 7 25 2 3" xfId="38509"/>
    <cellStyle name="Normal 37 2 7 25 3" xfId="15862"/>
    <cellStyle name="Normal 37 2 7 25 3 2" xfId="26926"/>
    <cellStyle name="Normal 37 2 7 25 3 2 2" xfId="53175"/>
    <cellStyle name="Normal 37 2 7 25 3 3" xfId="42112"/>
    <cellStyle name="Normal 37 2 7 25 4" xfId="19598"/>
    <cellStyle name="Normal 37 2 7 25 4 2" xfId="45848"/>
    <cellStyle name="Normal 37 2 7 25 5" xfId="8479"/>
    <cellStyle name="Normal 37 2 7 25 5 2" xfId="34785"/>
    <cellStyle name="Normal 37 2 7 25 6" xfId="30251"/>
    <cellStyle name="Normal 37 2 7 26" xfId="2818"/>
    <cellStyle name="Normal 37 2 7 26 2" xfId="12378"/>
    <cellStyle name="Normal 37 2 7 26 2 2" xfId="23442"/>
    <cellStyle name="Normal 37 2 7 26 2 2 2" xfId="49691"/>
    <cellStyle name="Normal 37 2 7 26 2 3" xfId="38628"/>
    <cellStyle name="Normal 37 2 7 26 3" xfId="15981"/>
    <cellStyle name="Normal 37 2 7 26 3 2" xfId="27045"/>
    <cellStyle name="Normal 37 2 7 26 3 2 2" xfId="53294"/>
    <cellStyle name="Normal 37 2 7 26 3 3" xfId="42231"/>
    <cellStyle name="Normal 37 2 7 26 4" xfId="19717"/>
    <cellStyle name="Normal 37 2 7 26 4 2" xfId="45967"/>
    <cellStyle name="Normal 37 2 7 26 5" xfId="8599"/>
    <cellStyle name="Normal 37 2 7 26 5 2" xfId="34904"/>
    <cellStyle name="Normal 37 2 7 26 6" xfId="30252"/>
    <cellStyle name="Normal 37 2 7 27" xfId="2819"/>
    <cellStyle name="Normal 37 2 7 27 2" xfId="12509"/>
    <cellStyle name="Normal 37 2 7 27 2 2" xfId="23573"/>
    <cellStyle name="Normal 37 2 7 27 2 2 2" xfId="49822"/>
    <cellStyle name="Normal 37 2 7 27 2 3" xfId="38759"/>
    <cellStyle name="Normal 37 2 7 27 3" xfId="16112"/>
    <cellStyle name="Normal 37 2 7 27 3 2" xfId="27176"/>
    <cellStyle name="Normal 37 2 7 27 3 2 2" xfId="53425"/>
    <cellStyle name="Normal 37 2 7 27 3 3" xfId="42362"/>
    <cellStyle name="Normal 37 2 7 27 4" xfId="19848"/>
    <cellStyle name="Normal 37 2 7 27 4 2" xfId="46098"/>
    <cellStyle name="Normal 37 2 7 27 5" xfId="8731"/>
    <cellStyle name="Normal 37 2 7 27 5 2" xfId="35035"/>
    <cellStyle name="Normal 37 2 7 27 6" xfId="30253"/>
    <cellStyle name="Normal 37 2 7 28" xfId="2820"/>
    <cellStyle name="Normal 37 2 7 28 2" xfId="12624"/>
    <cellStyle name="Normal 37 2 7 28 2 2" xfId="23688"/>
    <cellStyle name="Normal 37 2 7 28 2 2 2" xfId="49937"/>
    <cellStyle name="Normal 37 2 7 28 2 3" xfId="38874"/>
    <cellStyle name="Normal 37 2 7 28 3" xfId="16227"/>
    <cellStyle name="Normal 37 2 7 28 3 2" xfId="27291"/>
    <cellStyle name="Normal 37 2 7 28 3 2 2" xfId="53540"/>
    <cellStyle name="Normal 37 2 7 28 3 3" xfId="42477"/>
    <cellStyle name="Normal 37 2 7 28 4" xfId="19963"/>
    <cellStyle name="Normal 37 2 7 28 4 2" xfId="46213"/>
    <cellStyle name="Normal 37 2 7 28 5" xfId="8847"/>
    <cellStyle name="Normal 37 2 7 28 5 2" xfId="35150"/>
    <cellStyle name="Normal 37 2 7 28 6" xfId="30254"/>
    <cellStyle name="Normal 37 2 7 29" xfId="2821"/>
    <cellStyle name="Normal 37 2 7 29 2" xfId="12738"/>
    <cellStyle name="Normal 37 2 7 29 2 2" xfId="23802"/>
    <cellStyle name="Normal 37 2 7 29 2 2 2" xfId="50051"/>
    <cellStyle name="Normal 37 2 7 29 2 3" xfId="38988"/>
    <cellStyle name="Normal 37 2 7 29 3" xfId="16341"/>
    <cellStyle name="Normal 37 2 7 29 3 2" xfId="27405"/>
    <cellStyle name="Normal 37 2 7 29 3 2 2" xfId="53654"/>
    <cellStyle name="Normal 37 2 7 29 3 3" xfId="42591"/>
    <cellStyle name="Normal 37 2 7 29 4" xfId="20077"/>
    <cellStyle name="Normal 37 2 7 29 4 2" xfId="46327"/>
    <cellStyle name="Normal 37 2 7 29 5" xfId="8962"/>
    <cellStyle name="Normal 37 2 7 29 5 2" xfId="35264"/>
    <cellStyle name="Normal 37 2 7 29 6" xfId="30255"/>
    <cellStyle name="Normal 37 2 7 3" xfId="2822"/>
    <cellStyle name="Normal 37 2 7 3 2" xfId="9648"/>
    <cellStyle name="Normal 37 2 7 3 2 2" xfId="20712"/>
    <cellStyle name="Normal 37 2 7 3 2 2 2" xfId="46961"/>
    <cellStyle name="Normal 37 2 7 3 2 3" xfId="35898"/>
    <cellStyle name="Normal 37 2 7 3 3" xfId="13251"/>
    <cellStyle name="Normal 37 2 7 3 3 2" xfId="24315"/>
    <cellStyle name="Normal 37 2 7 3 3 2 2" xfId="50564"/>
    <cellStyle name="Normal 37 2 7 3 3 3" xfId="39501"/>
    <cellStyle name="Normal 37 2 7 3 4" xfId="16987"/>
    <cellStyle name="Normal 37 2 7 3 4 2" xfId="43237"/>
    <cellStyle name="Normal 37 2 7 3 5" xfId="5846"/>
    <cellStyle name="Normal 37 2 7 3 5 2" xfId="32174"/>
    <cellStyle name="Normal 37 2 7 3 6" xfId="30256"/>
    <cellStyle name="Normal 37 2 7 30" xfId="2823"/>
    <cellStyle name="Normal 37 2 7 30 2" xfId="9376"/>
    <cellStyle name="Normal 37 2 7 30 2 2" xfId="20440"/>
    <cellStyle name="Normal 37 2 7 30 2 2 2" xfId="46689"/>
    <cellStyle name="Normal 37 2 7 30 2 3" xfId="35626"/>
    <cellStyle name="Normal 37 2 7 30 3" xfId="12979"/>
    <cellStyle name="Normal 37 2 7 30 3 2" xfId="24043"/>
    <cellStyle name="Normal 37 2 7 30 3 2 2" xfId="50292"/>
    <cellStyle name="Normal 37 2 7 30 3 3" xfId="39229"/>
    <cellStyle name="Normal 37 2 7 30 4" xfId="16715"/>
    <cellStyle name="Normal 37 2 7 30 4 2" xfId="42965"/>
    <cellStyle name="Normal 37 2 7 30 5" xfId="5571"/>
    <cellStyle name="Normal 37 2 7 30 5 2" xfId="31902"/>
    <cellStyle name="Normal 37 2 7 30 6" xfId="30257"/>
    <cellStyle name="Normal 37 2 7 31" xfId="2824"/>
    <cellStyle name="Normal 37 2 7 31 2" xfId="20320"/>
    <cellStyle name="Normal 37 2 7 31 2 2" xfId="46569"/>
    <cellStyle name="Normal 37 2 7 31 3" xfId="9256"/>
    <cellStyle name="Normal 37 2 7 31 3 2" xfId="35506"/>
    <cellStyle name="Normal 37 2 7 31 4" xfId="30258"/>
    <cellStyle name="Normal 37 2 7 32" xfId="2825"/>
    <cellStyle name="Normal 37 2 7 32 2" xfId="23923"/>
    <cellStyle name="Normal 37 2 7 32 2 2" xfId="50172"/>
    <cellStyle name="Normal 37 2 7 32 3" xfId="12859"/>
    <cellStyle name="Normal 37 2 7 32 3 2" xfId="39109"/>
    <cellStyle name="Normal 37 2 7 32 4" xfId="30259"/>
    <cellStyle name="Normal 37 2 7 33" xfId="2826"/>
    <cellStyle name="Normal 37 2 7 33 2" xfId="16595"/>
    <cellStyle name="Normal 37 2 7 33 2 2" xfId="42845"/>
    <cellStyle name="Normal 37 2 7 33 3" xfId="30260"/>
    <cellStyle name="Normal 37 2 7 34" xfId="2827"/>
    <cellStyle name="Normal 37 2 7 34 2" xfId="30261"/>
    <cellStyle name="Normal 37 2 7 35" xfId="2828"/>
    <cellStyle name="Normal 37 2 7 35 2" xfId="30262"/>
    <cellStyle name="Normal 37 2 7 36" xfId="2829"/>
    <cellStyle name="Normal 37 2 7 36 2" xfId="30263"/>
    <cellStyle name="Normal 37 2 7 37" xfId="2830"/>
    <cellStyle name="Normal 37 2 7 37 2" xfId="30264"/>
    <cellStyle name="Normal 37 2 7 38" xfId="2831"/>
    <cellStyle name="Normal 37 2 7 38 2" xfId="30265"/>
    <cellStyle name="Normal 37 2 7 39" xfId="2832"/>
    <cellStyle name="Normal 37 2 7 39 2" xfId="30266"/>
    <cellStyle name="Normal 37 2 7 4" xfId="2833"/>
    <cellStyle name="Normal 37 2 7 4 2" xfId="9764"/>
    <cellStyle name="Normal 37 2 7 4 2 2" xfId="20828"/>
    <cellStyle name="Normal 37 2 7 4 2 2 2" xfId="47077"/>
    <cellStyle name="Normal 37 2 7 4 2 3" xfId="36014"/>
    <cellStyle name="Normal 37 2 7 4 3" xfId="13367"/>
    <cellStyle name="Normal 37 2 7 4 3 2" xfId="24431"/>
    <cellStyle name="Normal 37 2 7 4 3 2 2" xfId="50680"/>
    <cellStyle name="Normal 37 2 7 4 3 3" xfId="39617"/>
    <cellStyle name="Normal 37 2 7 4 4" xfId="17103"/>
    <cellStyle name="Normal 37 2 7 4 4 2" xfId="43353"/>
    <cellStyle name="Normal 37 2 7 4 5" xfId="5963"/>
    <cellStyle name="Normal 37 2 7 4 5 2" xfId="32290"/>
    <cellStyle name="Normal 37 2 7 4 6" xfId="30267"/>
    <cellStyle name="Normal 37 2 7 40" xfId="2834"/>
    <cellStyle name="Normal 37 2 7 40 2" xfId="30268"/>
    <cellStyle name="Normal 37 2 7 41" xfId="2799"/>
    <cellStyle name="Normal 37 2 7 41 2" xfId="30233"/>
    <cellStyle name="Normal 37 2 7 42" xfId="5450"/>
    <cellStyle name="Normal 37 2 7 42 2" xfId="31782"/>
    <cellStyle name="Normal 37 2 7 43" xfId="27682"/>
    <cellStyle name="Normal 37 2 7 5" xfId="2835"/>
    <cellStyle name="Normal 37 2 7 5 2" xfId="9879"/>
    <cellStyle name="Normal 37 2 7 5 2 2" xfId="20943"/>
    <cellStyle name="Normal 37 2 7 5 2 2 2" xfId="47192"/>
    <cellStyle name="Normal 37 2 7 5 2 3" xfId="36129"/>
    <cellStyle name="Normal 37 2 7 5 3" xfId="13482"/>
    <cellStyle name="Normal 37 2 7 5 3 2" xfId="24546"/>
    <cellStyle name="Normal 37 2 7 5 3 2 2" xfId="50795"/>
    <cellStyle name="Normal 37 2 7 5 3 3" xfId="39732"/>
    <cellStyle name="Normal 37 2 7 5 4" xfId="17218"/>
    <cellStyle name="Normal 37 2 7 5 4 2" xfId="43468"/>
    <cellStyle name="Normal 37 2 7 5 5" xfId="6079"/>
    <cellStyle name="Normal 37 2 7 5 5 2" xfId="32405"/>
    <cellStyle name="Normal 37 2 7 5 6" xfId="30269"/>
    <cellStyle name="Normal 37 2 7 6" xfId="2836"/>
    <cellStyle name="Normal 37 2 7 6 2" xfId="9994"/>
    <cellStyle name="Normal 37 2 7 6 2 2" xfId="21058"/>
    <cellStyle name="Normal 37 2 7 6 2 2 2" xfId="47307"/>
    <cellStyle name="Normal 37 2 7 6 2 3" xfId="36244"/>
    <cellStyle name="Normal 37 2 7 6 3" xfId="13597"/>
    <cellStyle name="Normal 37 2 7 6 3 2" xfId="24661"/>
    <cellStyle name="Normal 37 2 7 6 3 2 2" xfId="50910"/>
    <cellStyle name="Normal 37 2 7 6 3 3" xfId="39847"/>
    <cellStyle name="Normal 37 2 7 6 4" xfId="17333"/>
    <cellStyle name="Normal 37 2 7 6 4 2" xfId="43583"/>
    <cellStyle name="Normal 37 2 7 6 5" xfId="6195"/>
    <cellStyle name="Normal 37 2 7 6 5 2" xfId="32520"/>
    <cellStyle name="Normal 37 2 7 6 6" xfId="30270"/>
    <cellStyle name="Normal 37 2 7 7" xfId="2837"/>
    <cellStyle name="Normal 37 2 7 7 2" xfId="10108"/>
    <cellStyle name="Normal 37 2 7 7 2 2" xfId="21172"/>
    <cellStyle name="Normal 37 2 7 7 2 2 2" xfId="47421"/>
    <cellStyle name="Normal 37 2 7 7 2 3" xfId="36358"/>
    <cellStyle name="Normal 37 2 7 7 3" xfId="13711"/>
    <cellStyle name="Normal 37 2 7 7 3 2" xfId="24775"/>
    <cellStyle name="Normal 37 2 7 7 3 2 2" xfId="51024"/>
    <cellStyle name="Normal 37 2 7 7 3 3" xfId="39961"/>
    <cellStyle name="Normal 37 2 7 7 4" xfId="17447"/>
    <cellStyle name="Normal 37 2 7 7 4 2" xfId="43697"/>
    <cellStyle name="Normal 37 2 7 7 5" xfId="6310"/>
    <cellStyle name="Normal 37 2 7 7 5 2" xfId="32634"/>
    <cellStyle name="Normal 37 2 7 7 6" xfId="30271"/>
    <cellStyle name="Normal 37 2 7 8" xfId="2838"/>
    <cellStyle name="Normal 37 2 7 8 2" xfId="10222"/>
    <cellStyle name="Normal 37 2 7 8 2 2" xfId="21286"/>
    <cellStyle name="Normal 37 2 7 8 2 2 2" xfId="47535"/>
    <cellStyle name="Normal 37 2 7 8 2 3" xfId="36472"/>
    <cellStyle name="Normal 37 2 7 8 3" xfId="13825"/>
    <cellStyle name="Normal 37 2 7 8 3 2" xfId="24889"/>
    <cellStyle name="Normal 37 2 7 8 3 2 2" xfId="51138"/>
    <cellStyle name="Normal 37 2 7 8 3 3" xfId="40075"/>
    <cellStyle name="Normal 37 2 7 8 4" xfId="17561"/>
    <cellStyle name="Normal 37 2 7 8 4 2" xfId="43811"/>
    <cellStyle name="Normal 37 2 7 8 5" xfId="6425"/>
    <cellStyle name="Normal 37 2 7 8 5 2" xfId="32748"/>
    <cellStyle name="Normal 37 2 7 8 6" xfId="30272"/>
    <cellStyle name="Normal 37 2 7 9" xfId="2839"/>
    <cellStyle name="Normal 37 2 7 9 2" xfId="10336"/>
    <cellStyle name="Normal 37 2 7 9 2 2" xfId="21400"/>
    <cellStyle name="Normal 37 2 7 9 2 2 2" xfId="47649"/>
    <cellStyle name="Normal 37 2 7 9 2 3" xfId="36586"/>
    <cellStyle name="Normal 37 2 7 9 3" xfId="13939"/>
    <cellStyle name="Normal 37 2 7 9 3 2" xfId="25003"/>
    <cellStyle name="Normal 37 2 7 9 3 2 2" xfId="51252"/>
    <cellStyle name="Normal 37 2 7 9 3 3" xfId="40189"/>
    <cellStyle name="Normal 37 2 7 9 4" xfId="17675"/>
    <cellStyle name="Normal 37 2 7 9 4 2" xfId="43925"/>
    <cellStyle name="Normal 37 2 7 9 5" xfId="6540"/>
    <cellStyle name="Normal 37 2 7 9 5 2" xfId="32862"/>
    <cellStyle name="Normal 37 2 7 9 6" xfId="30273"/>
    <cellStyle name="Normal 37 2 8" xfId="204"/>
    <cellStyle name="Normal 37 2 8 2" xfId="2841"/>
    <cellStyle name="Normal 37 2 8 2 2" xfId="16435"/>
    <cellStyle name="Normal 37 2 8 2 2 2" xfId="27499"/>
    <cellStyle name="Normal 37 2 8 2 2 2 2" xfId="53748"/>
    <cellStyle name="Normal 37 2 8 2 2 3" xfId="42685"/>
    <cellStyle name="Normal 37 2 8 2 3" xfId="20171"/>
    <cellStyle name="Normal 37 2 8 2 3 2" xfId="46421"/>
    <cellStyle name="Normal 37 2 8 2 4" xfId="9099"/>
    <cellStyle name="Normal 37 2 8 2 4 2" xfId="35358"/>
    <cellStyle name="Normal 37 2 8 2 5" xfId="30275"/>
    <cellStyle name="Normal 37 2 8 3" xfId="2840"/>
    <cellStyle name="Normal 37 2 8 3 2" xfId="20482"/>
    <cellStyle name="Normal 37 2 8 3 2 2" xfId="46731"/>
    <cellStyle name="Normal 37 2 8 3 3" xfId="9418"/>
    <cellStyle name="Normal 37 2 8 3 3 2" xfId="35668"/>
    <cellStyle name="Normal 37 2 8 3 4" xfId="30274"/>
    <cellStyle name="Normal 37 2 8 4" xfId="13021"/>
    <cellStyle name="Normal 37 2 8 4 2" xfId="24085"/>
    <cellStyle name="Normal 37 2 8 4 2 2" xfId="50334"/>
    <cellStyle name="Normal 37 2 8 4 3" xfId="39271"/>
    <cellStyle name="Normal 37 2 8 5" xfId="16757"/>
    <cellStyle name="Normal 37 2 8 5 2" xfId="43007"/>
    <cellStyle name="Normal 37 2 8 6" xfId="5613"/>
    <cellStyle name="Normal 37 2 8 6 2" xfId="31944"/>
    <cellStyle name="Normal 37 2 8 7" xfId="27684"/>
    <cellStyle name="Normal 37 2 9" xfId="2842"/>
    <cellStyle name="Normal 37 2 9 2" xfId="9570"/>
    <cellStyle name="Normal 37 2 9 2 2" xfId="20634"/>
    <cellStyle name="Normal 37 2 9 2 2 2" xfId="46883"/>
    <cellStyle name="Normal 37 2 9 2 3" xfId="35820"/>
    <cellStyle name="Normal 37 2 9 3" xfId="13173"/>
    <cellStyle name="Normal 37 2 9 3 2" xfId="24237"/>
    <cellStyle name="Normal 37 2 9 3 2 2" xfId="50486"/>
    <cellStyle name="Normal 37 2 9 3 3" xfId="39423"/>
    <cellStyle name="Normal 37 2 9 4" xfId="16909"/>
    <cellStyle name="Normal 37 2 9 4 2" xfId="43159"/>
    <cellStyle name="Normal 37 2 9 5" xfId="5767"/>
    <cellStyle name="Normal 37 2 9 5 2" xfId="32096"/>
    <cellStyle name="Normal 37 2 9 6" xfId="30276"/>
    <cellStyle name="Normal 37 20" xfId="2843"/>
    <cellStyle name="Normal 37 20 2" xfId="10630"/>
    <cellStyle name="Normal 37 20 2 2" xfId="21694"/>
    <cellStyle name="Normal 37 20 2 2 2" xfId="47943"/>
    <cellStyle name="Normal 37 20 2 3" xfId="36880"/>
    <cellStyle name="Normal 37 20 3" xfId="14233"/>
    <cellStyle name="Normal 37 20 3 2" xfId="25297"/>
    <cellStyle name="Normal 37 20 3 2 2" xfId="51546"/>
    <cellStyle name="Normal 37 20 3 3" xfId="40483"/>
    <cellStyle name="Normal 37 20 4" xfId="17969"/>
    <cellStyle name="Normal 37 20 4 2" xfId="44219"/>
    <cellStyle name="Normal 37 20 5" xfId="6836"/>
    <cellStyle name="Normal 37 20 5 2" xfId="33156"/>
    <cellStyle name="Normal 37 20 6" xfId="30277"/>
    <cellStyle name="Normal 37 21" xfId="2844"/>
    <cellStyle name="Normal 37 21 2" xfId="10652"/>
    <cellStyle name="Normal 37 21 2 2" xfId="21716"/>
    <cellStyle name="Normal 37 21 2 2 2" xfId="47965"/>
    <cellStyle name="Normal 37 21 2 3" xfId="36902"/>
    <cellStyle name="Normal 37 21 3" xfId="14255"/>
    <cellStyle name="Normal 37 21 3 2" xfId="25319"/>
    <cellStyle name="Normal 37 21 3 2 2" xfId="51568"/>
    <cellStyle name="Normal 37 21 3 3" xfId="40505"/>
    <cellStyle name="Normal 37 21 4" xfId="17991"/>
    <cellStyle name="Normal 37 21 4 2" xfId="44241"/>
    <cellStyle name="Normal 37 21 5" xfId="6858"/>
    <cellStyle name="Normal 37 21 5 2" xfId="33178"/>
    <cellStyle name="Normal 37 21 6" xfId="30278"/>
    <cellStyle name="Normal 37 22" xfId="2845"/>
    <cellStyle name="Normal 37 22 2" xfId="10644"/>
    <cellStyle name="Normal 37 22 2 2" xfId="21708"/>
    <cellStyle name="Normal 37 22 2 2 2" xfId="47957"/>
    <cellStyle name="Normal 37 22 2 3" xfId="36894"/>
    <cellStyle name="Normal 37 22 3" xfId="14247"/>
    <cellStyle name="Normal 37 22 3 2" xfId="25311"/>
    <cellStyle name="Normal 37 22 3 2 2" xfId="51560"/>
    <cellStyle name="Normal 37 22 3 3" xfId="40497"/>
    <cellStyle name="Normal 37 22 4" xfId="17983"/>
    <cellStyle name="Normal 37 22 4 2" xfId="44233"/>
    <cellStyle name="Normal 37 22 5" xfId="6850"/>
    <cellStyle name="Normal 37 22 5 2" xfId="33170"/>
    <cellStyle name="Normal 37 22 6" xfId="30279"/>
    <cellStyle name="Normal 37 23" xfId="2846"/>
    <cellStyle name="Normal 37 23 2" xfId="10617"/>
    <cellStyle name="Normal 37 23 2 2" xfId="21681"/>
    <cellStyle name="Normal 37 23 2 2 2" xfId="47930"/>
    <cellStyle name="Normal 37 23 2 3" xfId="36867"/>
    <cellStyle name="Normal 37 23 3" xfId="14220"/>
    <cellStyle name="Normal 37 23 3 2" xfId="25284"/>
    <cellStyle name="Normal 37 23 3 2 2" xfId="51533"/>
    <cellStyle name="Normal 37 23 3 3" xfId="40470"/>
    <cellStyle name="Normal 37 23 4" xfId="17956"/>
    <cellStyle name="Normal 37 23 4 2" xfId="44206"/>
    <cellStyle name="Normal 37 23 5" xfId="6823"/>
    <cellStyle name="Normal 37 23 5 2" xfId="33143"/>
    <cellStyle name="Normal 37 23 6" xfId="30280"/>
    <cellStyle name="Normal 37 24" xfId="2847"/>
    <cellStyle name="Normal 37 24 2" xfId="10622"/>
    <cellStyle name="Normal 37 24 2 2" xfId="21686"/>
    <cellStyle name="Normal 37 24 2 2 2" xfId="47935"/>
    <cellStyle name="Normal 37 24 2 3" xfId="36872"/>
    <cellStyle name="Normal 37 24 3" xfId="14225"/>
    <cellStyle name="Normal 37 24 3 2" xfId="25289"/>
    <cellStyle name="Normal 37 24 3 2 2" xfId="51538"/>
    <cellStyle name="Normal 37 24 3 3" xfId="40475"/>
    <cellStyle name="Normal 37 24 4" xfId="17961"/>
    <cellStyle name="Normal 37 24 4 2" xfId="44211"/>
    <cellStyle name="Normal 37 24 5" xfId="6828"/>
    <cellStyle name="Normal 37 24 5 2" xfId="33148"/>
    <cellStyle name="Normal 37 24 6" xfId="30281"/>
    <cellStyle name="Normal 37 25" xfId="2848"/>
    <cellStyle name="Normal 37 25 2" xfId="10651"/>
    <cellStyle name="Normal 37 25 2 2" xfId="21715"/>
    <cellStyle name="Normal 37 25 2 2 2" xfId="47964"/>
    <cellStyle name="Normal 37 25 2 3" xfId="36901"/>
    <cellStyle name="Normal 37 25 3" xfId="14254"/>
    <cellStyle name="Normal 37 25 3 2" xfId="25318"/>
    <cellStyle name="Normal 37 25 3 2 2" xfId="51567"/>
    <cellStyle name="Normal 37 25 3 3" xfId="40504"/>
    <cellStyle name="Normal 37 25 4" xfId="17990"/>
    <cellStyle name="Normal 37 25 4 2" xfId="44240"/>
    <cellStyle name="Normal 37 25 5" xfId="6857"/>
    <cellStyle name="Normal 37 25 5 2" xfId="33177"/>
    <cellStyle name="Normal 37 25 6" xfId="30282"/>
    <cellStyle name="Normal 37 26" xfId="2849"/>
    <cellStyle name="Normal 37 26 2" xfId="10620"/>
    <cellStyle name="Normal 37 26 2 2" xfId="21684"/>
    <cellStyle name="Normal 37 26 2 2 2" xfId="47933"/>
    <cellStyle name="Normal 37 26 2 3" xfId="36870"/>
    <cellStyle name="Normal 37 26 3" xfId="14223"/>
    <cellStyle name="Normal 37 26 3 2" xfId="25287"/>
    <cellStyle name="Normal 37 26 3 2 2" xfId="51536"/>
    <cellStyle name="Normal 37 26 3 3" xfId="40473"/>
    <cellStyle name="Normal 37 26 4" xfId="17959"/>
    <cellStyle name="Normal 37 26 4 2" xfId="44209"/>
    <cellStyle name="Normal 37 26 5" xfId="6826"/>
    <cellStyle name="Normal 37 26 5 2" xfId="33146"/>
    <cellStyle name="Normal 37 26 6" xfId="30283"/>
    <cellStyle name="Normal 37 27" xfId="2850"/>
    <cellStyle name="Normal 37 27 2" xfId="10792"/>
    <cellStyle name="Normal 37 27 2 2" xfId="21856"/>
    <cellStyle name="Normal 37 27 2 2 2" xfId="48105"/>
    <cellStyle name="Normal 37 27 2 3" xfId="37042"/>
    <cellStyle name="Normal 37 27 3" xfId="14395"/>
    <cellStyle name="Normal 37 27 3 2" xfId="25459"/>
    <cellStyle name="Normal 37 27 3 2 2" xfId="51708"/>
    <cellStyle name="Normal 37 27 3 3" xfId="40645"/>
    <cellStyle name="Normal 37 27 4" xfId="18131"/>
    <cellStyle name="Normal 37 27 4 2" xfId="44381"/>
    <cellStyle name="Normal 37 27 5" xfId="6999"/>
    <cellStyle name="Normal 37 27 5 2" xfId="33318"/>
    <cellStyle name="Normal 37 27 6" xfId="30284"/>
    <cellStyle name="Normal 37 28" xfId="2851"/>
    <cellStyle name="Normal 37 28 2" xfId="10624"/>
    <cellStyle name="Normal 37 28 2 2" xfId="21688"/>
    <cellStyle name="Normal 37 28 2 2 2" xfId="47937"/>
    <cellStyle name="Normal 37 28 2 3" xfId="36874"/>
    <cellStyle name="Normal 37 28 3" xfId="14227"/>
    <cellStyle name="Normal 37 28 3 2" xfId="25291"/>
    <cellStyle name="Normal 37 28 3 2 2" xfId="51540"/>
    <cellStyle name="Normal 37 28 3 3" xfId="40477"/>
    <cellStyle name="Normal 37 28 4" xfId="17963"/>
    <cellStyle name="Normal 37 28 4 2" xfId="44213"/>
    <cellStyle name="Normal 37 28 5" xfId="6830"/>
    <cellStyle name="Normal 37 28 5 2" xfId="33150"/>
    <cellStyle name="Normal 37 28 6" xfId="30285"/>
    <cellStyle name="Normal 37 29" xfId="2852"/>
    <cellStyle name="Normal 37 29 2" xfId="10615"/>
    <cellStyle name="Normal 37 29 2 2" xfId="21679"/>
    <cellStyle name="Normal 37 29 2 2 2" xfId="47928"/>
    <cellStyle name="Normal 37 29 2 3" xfId="36865"/>
    <cellStyle name="Normal 37 29 3" xfId="14218"/>
    <cellStyle name="Normal 37 29 3 2" xfId="25282"/>
    <cellStyle name="Normal 37 29 3 2 2" xfId="51531"/>
    <cellStyle name="Normal 37 29 3 3" xfId="40468"/>
    <cellStyle name="Normal 37 29 4" xfId="17954"/>
    <cellStyle name="Normal 37 29 4 2" xfId="44204"/>
    <cellStyle name="Normal 37 29 5" xfId="6821"/>
    <cellStyle name="Normal 37 29 5 2" xfId="33141"/>
    <cellStyle name="Normal 37 29 6" xfId="30286"/>
    <cellStyle name="Normal 37 3" xfId="205"/>
    <cellStyle name="Normal 37 3 10" xfId="2854"/>
    <cellStyle name="Normal 37 3 10 2" xfId="10271"/>
    <cellStyle name="Normal 37 3 10 2 2" xfId="21335"/>
    <cellStyle name="Normal 37 3 10 2 2 2" xfId="47584"/>
    <cellStyle name="Normal 37 3 10 2 3" xfId="36521"/>
    <cellStyle name="Normal 37 3 10 3" xfId="13874"/>
    <cellStyle name="Normal 37 3 10 3 2" xfId="24938"/>
    <cellStyle name="Normal 37 3 10 3 2 2" xfId="51187"/>
    <cellStyle name="Normal 37 3 10 3 3" xfId="40124"/>
    <cellStyle name="Normal 37 3 10 4" xfId="17610"/>
    <cellStyle name="Normal 37 3 10 4 2" xfId="43860"/>
    <cellStyle name="Normal 37 3 10 5" xfId="6475"/>
    <cellStyle name="Normal 37 3 10 5 2" xfId="32797"/>
    <cellStyle name="Normal 37 3 10 6" xfId="30288"/>
    <cellStyle name="Normal 37 3 11" xfId="2855"/>
    <cellStyle name="Normal 37 3 11 2" xfId="10398"/>
    <cellStyle name="Normal 37 3 11 2 2" xfId="21462"/>
    <cellStyle name="Normal 37 3 11 2 2 2" xfId="47711"/>
    <cellStyle name="Normal 37 3 11 2 3" xfId="36648"/>
    <cellStyle name="Normal 37 3 11 3" xfId="14001"/>
    <cellStyle name="Normal 37 3 11 3 2" xfId="25065"/>
    <cellStyle name="Normal 37 3 11 3 2 2" xfId="51314"/>
    <cellStyle name="Normal 37 3 11 3 3" xfId="40251"/>
    <cellStyle name="Normal 37 3 11 4" xfId="17737"/>
    <cellStyle name="Normal 37 3 11 4 2" xfId="43987"/>
    <cellStyle name="Normal 37 3 11 5" xfId="6603"/>
    <cellStyle name="Normal 37 3 11 5 2" xfId="32924"/>
    <cellStyle name="Normal 37 3 11 6" xfId="30289"/>
    <cellStyle name="Normal 37 3 12" xfId="2856"/>
    <cellStyle name="Normal 37 3 12 2" xfId="10513"/>
    <cellStyle name="Normal 37 3 12 2 2" xfId="21577"/>
    <cellStyle name="Normal 37 3 12 2 2 2" xfId="47826"/>
    <cellStyle name="Normal 37 3 12 2 3" xfId="36763"/>
    <cellStyle name="Normal 37 3 12 3" xfId="14116"/>
    <cellStyle name="Normal 37 3 12 3 2" xfId="25180"/>
    <cellStyle name="Normal 37 3 12 3 2 2" xfId="51429"/>
    <cellStyle name="Normal 37 3 12 3 3" xfId="40366"/>
    <cellStyle name="Normal 37 3 12 4" xfId="17852"/>
    <cellStyle name="Normal 37 3 12 4 2" xfId="44102"/>
    <cellStyle name="Normal 37 3 12 5" xfId="6719"/>
    <cellStyle name="Normal 37 3 12 5 2" xfId="33039"/>
    <cellStyle name="Normal 37 3 12 6" xfId="30290"/>
    <cellStyle name="Normal 37 3 13" xfId="2857"/>
    <cellStyle name="Normal 37 3 13 2" xfId="10686"/>
    <cellStyle name="Normal 37 3 13 2 2" xfId="21750"/>
    <cellStyle name="Normal 37 3 13 2 2 2" xfId="47999"/>
    <cellStyle name="Normal 37 3 13 2 3" xfId="36936"/>
    <cellStyle name="Normal 37 3 13 3" xfId="14289"/>
    <cellStyle name="Normal 37 3 13 3 2" xfId="25353"/>
    <cellStyle name="Normal 37 3 13 3 2 2" xfId="51602"/>
    <cellStyle name="Normal 37 3 13 3 3" xfId="40539"/>
    <cellStyle name="Normal 37 3 13 4" xfId="18025"/>
    <cellStyle name="Normal 37 3 13 4 2" xfId="44275"/>
    <cellStyle name="Normal 37 3 13 5" xfId="6893"/>
    <cellStyle name="Normal 37 3 13 5 2" xfId="33212"/>
    <cellStyle name="Normal 37 3 13 6" xfId="30291"/>
    <cellStyle name="Normal 37 3 14" xfId="2858"/>
    <cellStyle name="Normal 37 3 14 2" xfId="10803"/>
    <cellStyle name="Normal 37 3 14 2 2" xfId="21867"/>
    <cellStyle name="Normal 37 3 14 2 2 2" xfId="48116"/>
    <cellStyle name="Normal 37 3 14 2 3" xfId="37053"/>
    <cellStyle name="Normal 37 3 14 3" xfId="14406"/>
    <cellStyle name="Normal 37 3 14 3 2" xfId="25470"/>
    <cellStyle name="Normal 37 3 14 3 2 2" xfId="51719"/>
    <cellStyle name="Normal 37 3 14 3 3" xfId="40656"/>
    <cellStyle name="Normal 37 3 14 4" xfId="18142"/>
    <cellStyle name="Normal 37 3 14 4 2" xfId="44392"/>
    <cellStyle name="Normal 37 3 14 5" xfId="7011"/>
    <cellStyle name="Normal 37 3 14 5 2" xfId="33329"/>
    <cellStyle name="Normal 37 3 14 6" xfId="30292"/>
    <cellStyle name="Normal 37 3 15" xfId="2859"/>
    <cellStyle name="Normal 37 3 15 2" xfId="10919"/>
    <cellStyle name="Normal 37 3 15 2 2" xfId="21983"/>
    <cellStyle name="Normal 37 3 15 2 2 2" xfId="48232"/>
    <cellStyle name="Normal 37 3 15 2 3" xfId="37169"/>
    <cellStyle name="Normal 37 3 15 3" xfId="14522"/>
    <cellStyle name="Normal 37 3 15 3 2" xfId="25586"/>
    <cellStyle name="Normal 37 3 15 3 2 2" xfId="51835"/>
    <cellStyle name="Normal 37 3 15 3 3" xfId="40772"/>
    <cellStyle name="Normal 37 3 15 4" xfId="18258"/>
    <cellStyle name="Normal 37 3 15 4 2" xfId="44508"/>
    <cellStyle name="Normal 37 3 15 5" xfId="7128"/>
    <cellStyle name="Normal 37 3 15 5 2" xfId="33445"/>
    <cellStyle name="Normal 37 3 15 6" xfId="30293"/>
    <cellStyle name="Normal 37 3 16" xfId="2860"/>
    <cellStyle name="Normal 37 3 16 2" xfId="11037"/>
    <cellStyle name="Normal 37 3 16 2 2" xfId="22101"/>
    <cellStyle name="Normal 37 3 16 2 2 2" xfId="48350"/>
    <cellStyle name="Normal 37 3 16 2 3" xfId="37287"/>
    <cellStyle name="Normal 37 3 16 3" xfId="14640"/>
    <cellStyle name="Normal 37 3 16 3 2" xfId="25704"/>
    <cellStyle name="Normal 37 3 16 3 2 2" xfId="51953"/>
    <cellStyle name="Normal 37 3 16 3 3" xfId="40890"/>
    <cellStyle name="Normal 37 3 16 4" xfId="18376"/>
    <cellStyle name="Normal 37 3 16 4 2" xfId="44626"/>
    <cellStyle name="Normal 37 3 16 5" xfId="7247"/>
    <cellStyle name="Normal 37 3 16 5 2" xfId="33563"/>
    <cellStyle name="Normal 37 3 16 6" xfId="30294"/>
    <cellStyle name="Normal 37 3 17" xfId="2861"/>
    <cellStyle name="Normal 37 3 17 2" xfId="11155"/>
    <cellStyle name="Normal 37 3 17 2 2" xfId="22219"/>
    <cellStyle name="Normal 37 3 17 2 2 2" xfId="48468"/>
    <cellStyle name="Normal 37 3 17 2 3" xfId="37405"/>
    <cellStyle name="Normal 37 3 17 3" xfId="14758"/>
    <cellStyle name="Normal 37 3 17 3 2" xfId="25822"/>
    <cellStyle name="Normal 37 3 17 3 2 2" xfId="52071"/>
    <cellStyle name="Normal 37 3 17 3 3" xfId="41008"/>
    <cellStyle name="Normal 37 3 17 4" xfId="18494"/>
    <cellStyle name="Normal 37 3 17 4 2" xfId="44744"/>
    <cellStyle name="Normal 37 3 17 5" xfId="7366"/>
    <cellStyle name="Normal 37 3 17 5 2" xfId="33681"/>
    <cellStyle name="Normal 37 3 17 6" xfId="30295"/>
    <cellStyle name="Normal 37 3 18" xfId="2862"/>
    <cellStyle name="Normal 37 3 18 2" xfId="11271"/>
    <cellStyle name="Normal 37 3 18 2 2" xfId="22335"/>
    <cellStyle name="Normal 37 3 18 2 2 2" xfId="48584"/>
    <cellStyle name="Normal 37 3 18 2 3" xfId="37521"/>
    <cellStyle name="Normal 37 3 18 3" xfId="14874"/>
    <cellStyle name="Normal 37 3 18 3 2" xfId="25938"/>
    <cellStyle name="Normal 37 3 18 3 2 2" xfId="52187"/>
    <cellStyle name="Normal 37 3 18 3 3" xfId="41124"/>
    <cellStyle name="Normal 37 3 18 4" xfId="18610"/>
    <cellStyle name="Normal 37 3 18 4 2" xfId="44860"/>
    <cellStyle name="Normal 37 3 18 5" xfId="7483"/>
    <cellStyle name="Normal 37 3 18 5 2" xfId="33797"/>
    <cellStyle name="Normal 37 3 18 6" xfId="30296"/>
    <cellStyle name="Normal 37 3 19" xfId="2863"/>
    <cellStyle name="Normal 37 3 19 2" xfId="11388"/>
    <cellStyle name="Normal 37 3 19 2 2" xfId="22452"/>
    <cellStyle name="Normal 37 3 19 2 2 2" xfId="48701"/>
    <cellStyle name="Normal 37 3 19 2 3" xfId="37638"/>
    <cellStyle name="Normal 37 3 19 3" xfId="14991"/>
    <cellStyle name="Normal 37 3 19 3 2" xfId="26055"/>
    <cellStyle name="Normal 37 3 19 3 2 2" xfId="52304"/>
    <cellStyle name="Normal 37 3 19 3 3" xfId="41241"/>
    <cellStyle name="Normal 37 3 19 4" xfId="18727"/>
    <cellStyle name="Normal 37 3 19 4 2" xfId="44977"/>
    <cellStyle name="Normal 37 3 19 5" xfId="7601"/>
    <cellStyle name="Normal 37 3 19 5 2" xfId="33914"/>
    <cellStyle name="Normal 37 3 19 6" xfId="30297"/>
    <cellStyle name="Normal 37 3 2" xfId="206"/>
    <cellStyle name="Normal 37 3 2 10" xfId="2865"/>
    <cellStyle name="Normal 37 3 2 10 2" xfId="10469"/>
    <cellStyle name="Normal 37 3 2 10 2 2" xfId="21533"/>
    <cellStyle name="Normal 37 3 2 10 2 2 2" xfId="47782"/>
    <cellStyle name="Normal 37 3 2 10 2 3" xfId="36719"/>
    <cellStyle name="Normal 37 3 2 10 3" xfId="14072"/>
    <cellStyle name="Normal 37 3 2 10 3 2" xfId="25136"/>
    <cellStyle name="Normal 37 3 2 10 3 2 2" xfId="51385"/>
    <cellStyle name="Normal 37 3 2 10 3 3" xfId="40322"/>
    <cellStyle name="Normal 37 3 2 10 4" xfId="17808"/>
    <cellStyle name="Normal 37 3 2 10 4 2" xfId="44058"/>
    <cellStyle name="Normal 37 3 2 10 5" xfId="6674"/>
    <cellStyle name="Normal 37 3 2 10 5 2" xfId="32995"/>
    <cellStyle name="Normal 37 3 2 10 6" xfId="30299"/>
    <cellStyle name="Normal 37 3 2 11" xfId="2866"/>
    <cellStyle name="Normal 37 3 2 11 2" xfId="10584"/>
    <cellStyle name="Normal 37 3 2 11 2 2" xfId="21648"/>
    <cellStyle name="Normal 37 3 2 11 2 2 2" xfId="47897"/>
    <cellStyle name="Normal 37 3 2 11 2 3" xfId="36834"/>
    <cellStyle name="Normal 37 3 2 11 3" xfId="14187"/>
    <cellStyle name="Normal 37 3 2 11 3 2" xfId="25251"/>
    <cellStyle name="Normal 37 3 2 11 3 2 2" xfId="51500"/>
    <cellStyle name="Normal 37 3 2 11 3 3" xfId="40437"/>
    <cellStyle name="Normal 37 3 2 11 4" xfId="17923"/>
    <cellStyle name="Normal 37 3 2 11 4 2" xfId="44173"/>
    <cellStyle name="Normal 37 3 2 11 5" xfId="6790"/>
    <cellStyle name="Normal 37 3 2 11 5 2" xfId="33110"/>
    <cellStyle name="Normal 37 3 2 11 6" xfId="30300"/>
    <cellStyle name="Normal 37 3 2 12" xfId="2867"/>
    <cellStyle name="Normal 37 3 2 12 2" xfId="10757"/>
    <cellStyle name="Normal 37 3 2 12 2 2" xfId="21821"/>
    <cellStyle name="Normal 37 3 2 12 2 2 2" xfId="48070"/>
    <cellStyle name="Normal 37 3 2 12 2 3" xfId="37007"/>
    <cellStyle name="Normal 37 3 2 12 3" xfId="14360"/>
    <cellStyle name="Normal 37 3 2 12 3 2" xfId="25424"/>
    <cellStyle name="Normal 37 3 2 12 3 2 2" xfId="51673"/>
    <cellStyle name="Normal 37 3 2 12 3 3" xfId="40610"/>
    <cellStyle name="Normal 37 3 2 12 4" xfId="18096"/>
    <cellStyle name="Normal 37 3 2 12 4 2" xfId="44346"/>
    <cellStyle name="Normal 37 3 2 12 5" xfId="6964"/>
    <cellStyle name="Normal 37 3 2 12 5 2" xfId="33283"/>
    <cellStyle name="Normal 37 3 2 12 6" xfId="30301"/>
    <cellStyle name="Normal 37 3 2 13" xfId="2868"/>
    <cellStyle name="Normal 37 3 2 13 2" xfId="10874"/>
    <cellStyle name="Normal 37 3 2 13 2 2" xfId="21938"/>
    <cellStyle name="Normal 37 3 2 13 2 2 2" xfId="48187"/>
    <cellStyle name="Normal 37 3 2 13 2 3" xfId="37124"/>
    <cellStyle name="Normal 37 3 2 13 3" xfId="14477"/>
    <cellStyle name="Normal 37 3 2 13 3 2" xfId="25541"/>
    <cellStyle name="Normal 37 3 2 13 3 2 2" xfId="51790"/>
    <cellStyle name="Normal 37 3 2 13 3 3" xfId="40727"/>
    <cellStyle name="Normal 37 3 2 13 4" xfId="18213"/>
    <cellStyle name="Normal 37 3 2 13 4 2" xfId="44463"/>
    <cellStyle name="Normal 37 3 2 13 5" xfId="7082"/>
    <cellStyle name="Normal 37 3 2 13 5 2" xfId="33400"/>
    <cellStyle name="Normal 37 3 2 13 6" xfId="30302"/>
    <cellStyle name="Normal 37 3 2 14" xfId="2869"/>
    <cellStyle name="Normal 37 3 2 14 2" xfId="10990"/>
    <cellStyle name="Normal 37 3 2 14 2 2" xfId="22054"/>
    <cellStyle name="Normal 37 3 2 14 2 2 2" xfId="48303"/>
    <cellStyle name="Normal 37 3 2 14 2 3" xfId="37240"/>
    <cellStyle name="Normal 37 3 2 14 3" xfId="14593"/>
    <cellStyle name="Normal 37 3 2 14 3 2" xfId="25657"/>
    <cellStyle name="Normal 37 3 2 14 3 2 2" xfId="51906"/>
    <cellStyle name="Normal 37 3 2 14 3 3" xfId="40843"/>
    <cellStyle name="Normal 37 3 2 14 4" xfId="18329"/>
    <cellStyle name="Normal 37 3 2 14 4 2" xfId="44579"/>
    <cellStyle name="Normal 37 3 2 14 5" xfId="7199"/>
    <cellStyle name="Normal 37 3 2 14 5 2" xfId="33516"/>
    <cellStyle name="Normal 37 3 2 14 6" xfId="30303"/>
    <cellStyle name="Normal 37 3 2 15" xfId="2870"/>
    <cellStyle name="Normal 37 3 2 15 2" xfId="11108"/>
    <cellStyle name="Normal 37 3 2 15 2 2" xfId="22172"/>
    <cellStyle name="Normal 37 3 2 15 2 2 2" xfId="48421"/>
    <cellStyle name="Normal 37 3 2 15 2 3" xfId="37358"/>
    <cellStyle name="Normal 37 3 2 15 3" xfId="14711"/>
    <cellStyle name="Normal 37 3 2 15 3 2" xfId="25775"/>
    <cellStyle name="Normal 37 3 2 15 3 2 2" xfId="52024"/>
    <cellStyle name="Normal 37 3 2 15 3 3" xfId="40961"/>
    <cellStyle name="Normal 37 3 2 15 4" xfId="18447"/>
    <cellStyle name="Normal 37 3 2 15 4 2" xfId="44697"/>
    <cellStyle name="Normal 37 3 2 15 5" xfId="7318"/>
    <cellStyle name="Normal 37 3 2 15 5 2" xfId="33634"/>
    <cellStyle name="Normal 37 3 2 15 6" xfId="30304"/>
    <cellStyle name="Normal 37 3 2 16" xfId="2871"/>
    <cellStyle name="Normal 37 3 2 16 2" xfId="11226"/>
    <cellStyle name="Normal 37 3 2 16 2 2" xfId="22290"/>
    <cellStyle name="Normal 37 3 2 16 2 2 2" xfId="48539"/>
    <cellStyle name="Normal 37 3 2 16 2 3" xfId="37476"/>
    <cellStyle name="Normal 37 3 2 16 3" xfId="14829"/>
    <cellStyle name="Normal 37 3 2 16 3 2" xfId="25893"/>
    <cellStyle name="Normal 37 3 2 16 3 2 2" xfId="52142"/>
    <cellStyle name="Normal 37 3 2 16 3 3" xfId="41079"/>
    <cellStyle name="Normal 37 3 2 16 4" xfId="18565"/>
    <cellStyle name="Normal 37 3 2 16 4 2" xfId="44815"/>
    <cellStyle name="Normal 37 3 2 16 5" xfId="7437"/>
    <cellStyle name="Normal 37 3 2 16 5 2" xfId="33752"/>
    <cellStyle name="Normal 37 3 2 16 6" xfId="30305"/>
    <cellStyle name="Normal 37 3 2 17" xfId="2872"/>
    <cellStyle name="Normal 37 3 2 17 2" xfId="11342"/>
    <cellStyle name="Normal 37 3 2 17 2 2" xfId="22406"/>
    <cellStyle name="Normal 37 3 2 17 2 2 2" xfId="48655"/>
    <cellStyle name="Normal 37 3 2 17 2 3" xfId="37592"/>
    <cellStyle name="Normal 37 3 2 17 3" xfId="14945"/>
    <cellStyle name="Normal 37 3 2 17 3 2" xfId="26009"/>
    <cellStyle name="Normal 37 3 2 17 3 2 2" xfId="52258"/>
    <cellStyle name="Normal 37 3 2 17 3 3" xfId="41195"/>
    <cellStyle name="Normal 37 3 2 17 4" xfId="18681"/>
    <cellStyle name="Normal 37 3 2 17 4 2" xfId="44931"/>
    <cellStyle name="Normal 37 3 2 17 5" xfId="7554"/>
    <cellStyle name="Normal 37 3 2 17 5 2" xfId="33868"/>
    <cellStyle name="Normal 37 3 2 17 6" xfId="30306"/>
    <cellStyle name="Normal 37 3 2 18" xfId="2873"/>
    <cellStyle name="Normal 37 3 2 18 2" xfId="11459"/>
    <cellStyle name="Normal 37 3 2 18 2 2" xfId="22523"/>
    <cellStyle name="Normal 37 3 2 18 2 2 2" xfId="48772"/>
    <cellStyle name="Normal 37 3 2 18 2 3" xfId="37709"/>
    <cellStyle name="Normal 37 3 2 18 3" xfId="15062"/>
    <cellStyle name="Normal 37 3 2 18 3 2" xfId="26126"/>
    <cellStyle name="Normal 37 3 2 18 3 2 2" xfId="52375"/>
    <cellStyle name="Normal 37 3 2 18 3 3" xfId="41312"/>
    <cellStyle name="Normal 37 3 2 18 4" xfId="18798"/>
    <cellStyle name="Normal 37 3 2 18 4 2" xfId="45048"/>
    <cellStyle name="Normal 37 3 2 18 5" xfId="7672"/>
    <cellStyle name="Normal 37 3 2 18 5 2" xfId="33985"/>
    <cellStyle name="Normal 37 3 2 18 6" xfId="30307"/>
    <cellStyle name="Normal 37 3 2 19" xfId="2874"/>
    <cellStyle name="Normal 37 3 2 19 2" xfId="11578"/>
    <cellStyle name="Normal 37 3 2 19 2 2" xfId="22642"/>
    <cellStyle name="Normal 37 3 2 19 2 2 2" xfId="48891"/>
    <cellStyle name="Normal 37 3 2 19 2 3" xfId="37828"/>
    <cellStyle name="Normal 37 3 2 19 3" xfId="15181"/>
    <cellStyle name="Normal 37 3 2 19 3 2" xfId="26245"/>
    <cellStyle name="Normal 37 3 2 19 3 2 2" xfId="52494"/>
    <cellStyle name="Normal 37 3 2 19 3 3" xfId="41431"/>
    <cellStyle name="Normal 37 3 2 19 4" xfId="18917"/>
    <cellStyle name="Normal 37 3 2 19 4 2" xfId="45167"/>
    <cellStyle name="Normal 37 3 2 19 5" xfId="7792"/>
    <cellStyle name="Normal 37 3 2 19 5 2" xfId="34104"/>
    <cellStyle name="Normal 37 3 2 19 6" xfId="30308"/>
    <cellStyle name="Normal 37 3 2 2" xfId="207"/>
    <cellStyle name="Normal 37 3 2 2 2" xfId="2876"/>
    <cellStyle name="Normal 37 3 2 2 2 2" xfId="16436"/>
    <cellStyle name="Normal 37 3 2 2 2 2 2" xfId="27500"/>
    <cellStyle name="Normal 37 3 2 2 2 2 2 2" xfId="53749"/>
    <cellStyle name="Normal 37 3 2 2 2 2 3" xfId="42686"/>
    <cellStyle name="Normal 37 3 2 2 2 3" xfId="20172"/>
    <cellStyle name="Normal 37 3 2 2 2 3 2" xfId="46422"/>
    <cellStyle name="Normal 37 3 2 2 2 4" xfId="9100"/>
    <cellStyle name="Normal 37 3 2 2 2 4 2" xfId="35359"/>
    <cellStyle name="Normal 37 3 2 2 2 5" xfId="30310"/>
    <cellStyle name="Normal 37 3 2 2 3" xfId="2875"/>
    <cellStyle name="Normal 37 3 2 2 3 2" xfId="20555"/>
    <cellStyle name="Normal 37 3 2 2 3 2 2" xfId="46804"/>
    <cellStyle name="Normal 37 3 2 2 3 3" xfId="9491"/>
    <cellStyle name="Normal 37 3 2 2 3 3 2" xfId="35741"/>
    <cellStyle name="Normal 37 3 2 2 3 4" xfId="30309"/>
    <cellStyle name="Normal 37 3 2 2 4" xfId="13094"/>
    <cellStyle name="Normal 37 3 2 2 4 2" xfId="24158"/>
    <cellStyle name="Normal 37 3 2 2 4 2 2" xfId="50407"/>
    <cellStyle name="Normal 37 3 2 2 4 3" xfId="39344"/>
    <cellStyle name="Normal 37 3 2 2 5" xfId="16830"/>
    <cellStyle name="Normal 37 3 2 2 5 2" xfId="43080"/>
    <cellStyle name="Normal 37 3 2 2 6" xfId="5688"/>
    <cellStyle name="Normal 37 3 2 2 6 2" xfId="32017"/>
    <cellStyle name="Normal 37 3 2 2 7" xfId="27687"/>
    <cellStyle name="Normal 37 3 2 20" xfId="2877"/>
    <cellStyle name="Normal 37 3 2 20 2" xfId="11692"/>
    <cellStyle name="Normal 37 3 2 20 2 2" xfId="22756"/>
    <cellStyle name="Normal 37 3 2 20 2 2 2" xfId="49005"/>
    <cellStyle name="Normal 37 3 2 20 2 3" xfId="37942"/>
    <cellStyle name="Normal 37 3 2 20 3" xfId="15295"/>
    <cellStyle name="Normal 37 3 2 20 3 2" xfId="26359"/>
    <cellStyle name="Normal 37 3 2 20 3 2 2" xfId="52608"/>
    <cellStyle name="Normal 37 3 2 20 3 3" xfId="41545"/>
    <cellStyle name="Normal 37 3 2 20 4" xfId="19031"/>
    <cellStyle name="Normal 37 3 2 20 4 2" xfId="45281"/>
    <cellStyle name="Normal 37 3 2 20 5" xfId="7907"/>
    <cellStyle name="Normal 37 3 2 20 5 2" xfId="34218"/>
    <cellStyle name="Normal 37 3 2 20 6" xfId="30311"/>
    <cellStyle name="Normal 37 3 2 21" xfId="2878"/>
    <cellStyle name="Normal 37 3 2 21 2" xfId="11806"/>
    <cellStyle name="Normal 37 3 2 21 2 2" xfId="22870"/>
    <cellStyle name="Normal 37 3 2 21 2 2 2" xfId="49119"/>
    <cellStyle name="Normal 37 3 2 21 2 3" xfId="38056"/>
    <cellStyle name="Normal 37 3 2 21 3" xfId="15409"/>
    <cellStyle name="Normal 37 3 2 21 3 2" xfId="26473"/>
    <cellStyle name="Normal 37 3 2 21 3 2 2" xfId="52722"/>
    <cellStyle name="Normal 37 3 2 21 3 3" xfId="41659"/>
    <cellStyle name="Normal 37 3 2 21 4" xfId="19145"/>
    <cellStyle name="Normal 37 3 2 21 4 2" xfId="45395"/>
    <cellStyle name="Normal 37 3 2 21 5" xfId="8022"/>
    <cellStyle name="Normal 37 3 2 21 5 2" xfId="34332"/>
    <cellStyle name="Normal 37 3 2 21 6" xfId="30312"/>
    <cellStyle name="Normal 37 3 2 22" xfId="2879"/>
    <cellStyle name="Normal 37 3 2 22 2" xfId="11920"/>
    <cellStyle name="Normal 37 3 2 22 2 2" xfId="22984"/>
    <cellStyle name="Normal 37 3 2 22 2 2 2" xfId="49233"/>
    <cellStyle name="Normal 37 3 2 22 2 3" xfId="38170"/>
    <cellStyle name="Normal 37 3 2 22 3" xfId="15523"/>
    <cellStyle name="Normal 37 3 2 22 3 2" xfId="26587"/>
    <cellStyle name="Normal 37 3 2 22 3 2 2" xfId="52836"/>
    <cellStyle name="Normal 37 3 2 22 3 3" xfId="41773"/>
    <cellStyle name="Normal 37 3 2 22 4" xfId="19259"/>
    <cellStyle name="Normal 37 3 2 22 4 2" xfId="45509"/>
    <cellStyle name="Normal 37 3 2 22 5" xfId="8137"/>
    <cellStyle name="Normal 37 3 2 22 5 2" xfId="34446"/>
    <cellStyle name="Normal 37 3 2 22 6" xfId="30313"/>
    <cellStyle name="Normal 37 3 2 23" xfId="2880"/>
    <cellStyle name="Normal 37 3 2 23 2" xfId="12034"/>
    <cellStyle name="Normal 37 3 2 23 2 2" xfId="23098"/>
    <cellStyle name="Normal 37 3 2 23 2 2 2" xfId="49347"/>
    <cellStyle name="Normal 37 3 2 23 2 3" xfId="38284"/>
    <cellStyle name="Normal 37 3 2 23 3" xfId="15637"/>
    <cellStyle name="Normal 37 3 2 23 3 2" xfId="26701"/>
    <cellStyle name="Normal 37 3 2 23 3 2 2" xfId="52950"/>
    <cellStyle name="Normal 37 3 2 23 3 3" xfId="41887"/>
    <cellStyle name="Normal 37 3 2 23 4" xfId="19373"/>
    <cellStyle name="Normal 37 3 2 23 4 2" xfId="45623"/>
    <cellStyle name="Normal 37 3 2 23 5" xfId="8252"/>
    <cellStyle name="Normal 37 3 2 23 5 2" xfId="34560"/>
    <cellStyle name="Normal 37 3 2 23 6" xfId="30314"/>
    <cellStyle name="Normal 37 3 2 24" xfId="2881"/>
    <cellStyle name="Normal 37 3 2 24 2" xfId="12148"/>
    <cellStyle name="Normal 37 3 2 24 2 2" xfId="23212"/>
    <cellStyle name="Normal 37 3 2 24 2 2 2" xfId="49461"/>
    <cellStyle name="Normal 37 3 2 24 2 3" xfId="38398"/>
    <cellStyle name="Normal 37 3 2 24 3" xfId="15751"/>
    <cellStyle name="Normal 37 3 2 24 3 2" xfId="26815"/>
    <cellStyle name="Normal 37 3 2 24 3 2 2" xfId="53064"/>
    <cellStyle name="Normal 37 3 2 24 3 3" xfId="42001"/>
    <cellStyle name="Normal 37 3 2 24 4" xfId="19487"/>
    <cellStyle name="Normal 37 3 2 24 4 2" xfId="45737"/>
    <cellStyle name="Normal 37 3 2 24 5" xfId="8367"/>
    <cellStyle name="Normal 37 3 2 24 5 2" xfId="34674"/>
    <cellStyle name="Normal 37 3 2 24 6" xfId="30315"/>
    <cellStyle name="Normal 37 3 2 25" xfId="2882"/>
    <cellStyle name="Normal 37 3 2 25 2" xfId="12265"/>
    <cellStyle name="Normal 37 3 2 25 2 2" xfId="23329"/>
    <cellStyle name="Normal 37 3 2 25 2 2 2" xfId="49578"/>
    <cellStyle name="Normal 37 3 2 25 2 3" xfId="38515"/>
    <cellStyle name="Normal 37 3 2 25 3" xfId="15868"/>
    <cellStyle name="Normal 37 3 2 25 3 2" xfId="26932"/>
    <cellStyle name="Normal 37 3 2 25 3 2 2" xfId="53181"/>
    <cellStyle name="Normal 37 3 2 25 3 3" xfId="42118"/>
    <cellStyle name="Normal 37 3 2 25 4" xfId="19604"/>
    <cellStyle name="Normal 37 3 2 25 4 2" xfId="45854"/>
    <cellStyle name="Normal 37 3 2 25 5" xfId="8485"/>
    <cellStyle name="Normal 37 3 2 25 5 2" xfId="34791"/>
    <cellStyle name="Normal 37 3 2 25 6" xfId="30316"/>
    <cellStyle name="Normal 37 3 2 26" xfId="2883"/>
    <cellStyle name="Normal 37 3 2 26 2" xfId="12384"/>
    <cellStyle name="Normal 37 3 2 26 2 2" xfId="23448"/>
    <cellStyle name="Normal 37 3 2 26 2 2 2" xfId="49697"/>
    <cellStyle name="Normal 37 3 2 26 2 3" xfId="38634"/>
    <cellStyle name="Normal 37 3 2 26 3" xfId="15987"/>
    <cellStyle name="Normal 37 3 2 26 3 2" xfId="27051"/>
    <cellStyle name="Normal 37 3 2 26 3 2 2" xfId="53300"/>
    <cellStyle name="Normal 37 3 2 26 3 3" xfId="42237"/>
    <cellStyle name="Normal 37 3 2 26 4" xfId="19723"/>
    <cellStyle name="Normal 37 3 2 26 4 2" xfId="45973"/>
    <cellStyle name="Normal 37 3 2 26 5" xfId="8605"/>
    <cellStyle name="Normal 37 3 2 26 5 2" xfId="34910"/>
    <cellStyle name="Normal 37 3 2 26 6" xfId="30317"/>
    <cellStyle name="Normal 37 3 2 27" xfId="2884"/>
    <cellStyle name="Normal 37 3 2 27 2" xfId="12515"/>
    <cellStyle name="Normal 37 3 2 27 2 2" xfId="23579"/>
    <cellStyle name="Normal 37 3 2 27 2 2 2" xfId="49828"/>
    <cellStyle name="Normal 37 3 2 27 2 3" xfId="38765"/>
    <cellStyle name="Normal 37 3 2 27 3" xfId="16118"/>
    <cellStyle name="Normal 37 3 2 27 3 2" xfId="27182"/>
    <cellStyle name="Normal 37 3 2 27 3 2 2" xfId="53431"/>
    <cellStyle name="Normal 37 3 2 27 3 3" xfId="42368"/>
    <cellStyle name="Normal 37 3 2 27 4" xfId="19854"/>
    <cellStyle name="Normal 37 3 2 27 4 2" xfId="46104"/>
    <cellStyle name="Normal 37 3 2 27 5" xfId="8737"/>
    <cellStyle name="Normal 37 3 2 27 5 2" xfId="35041"/>
    <cellStyle name="Normal 37 3 2 27 6" xfId="30318"/>
    <cellStyle name="Normal 37 3 2 28" xfId="2885"/>
    <cellStyle name="Normal 37 3 2 28 2" xfId="12630"/>
    <cellStyle name="Normal 37 3 2 28 2 2" xfId="23694"/>
    <cellStyle name="Normal 37 3 2 28 2 2 2" xfId="49943"/>
    <cellStyle name="Normal 37 3 2 28 2 3" xfId="38880"/>
    <cellStyle name="Normal 37 3 2 28 3" xfId="16233"/>
    <cellStyle name="Normal 37 3 2 28 3 2" xfId="27297"/>
    <cellStyle name="Normal 37 3 2 28 3 2 2" xfId="53546"/>
    <cellStyle name="Normal 37 3 2 28 3 3" xfId="42483"/>
    <cellStyle name="Normal 37 3 2 28 4" xfId="19969"/>
    <cellStyle name="Normal 37 3 2 28 4 2" xfId="46219"/>
    <cellStyle name="Normal 37 3 2 28 5" xfId="8853"/>
    <cellStyle name="Normal 37 3 2 28 5 2" xfId="35156"/>
    <cellStyle name="Normal 37 3 2 28 6" xfId="30319"/>
    <cellStyle name="Normal 37 3 2 29" xfId="2886"/>
    <cellStyle name="Normal 37 3 2 29 2" xfId="12744"/>
    <cellStyle name="Normal 37 3 2 29 2 2" xfId="23808"/>
    <cellStyle name="Normal 37 3 2 29 2 2 2" xfId="50057"/>
    <cellStyle name="Normal 37 3 2 29 2 3" xfId="38994"/>
    <cellStyle name="Normal 37 3 2 29 3" xfId="16347"/>
    <cellStyle name="Normal 37 3 2 29 3 2" xfId="27411"/>
    <cellStyle name="Normal 37 3 2 29 3 2 2" xfId="53660"/>
    <cellStyle name="Normal 37 3 2 29 3 3" xfId="42597"/>
    <cellStyle name="Normal 37 3 2 29 4" xfId="20083"/>
    <cellStyle name="Normal 37 3 2 29 4 2" xfId="46333"/>
    <cellStyle name="Normal 37 3 2 29 5" xfId="8968"/>
    <cellStyle name="Normal 37 3 2 29 5 2" xfId="35270"/>
    <cellStyle name="Normal 37 3 2 29 6" xfId="30320"/>
    <cellStyle name="Normal 37 3 2 3" xfId="2887"/>
    <cellStyle name="Normal 37 3 2 3 2" xfId="9654"/>
    <cellStyle name="Normal 37 3 2 3 2 2" xfId="20718"/>
    <cellStyle name="Normal 37 3 2 3 2 2 2" xfId="46967"/>
    <cellStyle name="Normal 37 3 2 3 2 3" xfId="35904"/>
    <cellStyle name="Normal 37 3 2 3 3" xfId="13257"/>
    <cellStyle name="Normal 37 3 2 3 3 2" xfId="24321"/>
    <cellStyle name="Normal 37 3 2 3 3 2 2" xfId="50570"/>
    <cellStyle name="Normal 37 3 2 3 3 3" xfId="39507"/>
    <cellStyle name="Normal 37 3 2 3 4" xfId="16993"/>
    <cellStyle name="Normal 37 3 2 3 4 2" xfId="43243"/>
    <cellStyle name="Normal 37 3 2 3 5" xfId="5852"/>
    <cellStyle name="Normal 37 3 2 3 5 2" xfId="32180"/>
    <cellStyle name="Normal 37 3 2 3 6" xfId="30321"/>
    <cellStyle name="Normal 37 3 2 30" xfId="2888"/>
    <cellStyle name="Normal 37 3 2 30 2" xfId="9382"/>
    <cellStyle name="Normal 37 3 2 30 2 2" xfId="20446"/>
    <cellStyle name="Normal 37 3 2 30 2 2 2" xfId="46695"/>
    <cellStyle name="Normal 37 3 2 30 2 3" xfId="35632"/>
    <cellStyle name="Normal 37 3 2 30 3" xfId="12985"/>
    <cellStyle name="Normal 37 3 2 30 3 2" xfId="24049"/>
    <cellStyle name="Normal 37 3 2 30 3 2 2" xfId="50298"/>
    <cellStyle name="Normal 37 3 2 30 3 3" xfId="39235"/>
    <cellStyle name="Normal 37 3 2 30 4" xfId="16721"/>
    <cellStyle name="Normal 37 3 2 30 4 2" xfId="42971"/>
    <cellStyle name="Normal 37 3 2 30 5" xfId="5577"/>
    <cellStyle name="Normal 37 3 2 30 5 2" xfId="31908"/>
    <cellStyle name="Normal 37 3 2 30 6" xfId="30322"/>
    <cellStyle name="Normal 37 3 2 31" xfId="2889"/>
    <cellStyle name="Normal 37 3 2 31 2" xfId="20326"/>
    <cellStyle name="Normal 37 3 2 31 2 2" xfId="46575"/>
    <cellStyle name="Normal 37 3 2 31 3" xfId="9262"/>
    <cellStyle name="Normal 37 3 2 31 3 2" xfId="35512"/>
    <cellStyle name="Normal 37 3 2 31 4" xfId="30323"/>
    <cellStyle name="Normal 37 3 2 32" xfId="2890"/>
    <cellStyle name="Normal 37 3 2 32 2" xfId="23929"/>
    <cellStyle name="Normal 37 3 2 32 2 2" xfId="50178"/>
    <cellStyle name="Normal 37 3 2 32 3" xfId="12865"/>
    <cellStyle name="Normal 37 3 2 32 3 2" xfId="39115"/>
    <cellStyle name="Normal 37 3 2 32 4" xfId="30324"/>
    <cellStyle name="Normal 37 3 2 33" xfId="2891"/>
    <cellStyle name="Normal 37 3 2 33 2" xfId="16601"/>
    <cellStyle name="Normal 37 3 2 33 2 2" xfId="42851"/>
    <cellStyle name="Normal 37 3 2 33 3" xfId="30325"/>
    <cellStyle name="Normal 37 3 2 34" xfId="2892"/>
    <cellStyle name="Normal 37 3 2 34 2" xfId="30326"/>
    <cellStyle name="Normal 37 3 2 35" xfId="2893"/>
    <cellStyle name="Normal 37 3 2 35 2" xfId="30327"/>
    <cellStyle name="Normal 37 3 2 36" xfId="2894"/>
    <cellStyle name="Normal 37 3 2 36 2" xfId="30328"/>
    <cellStyle name="Normal 37 3 2 37" xfId="2895"/>
    <cellStyle name="Normal 37 3 2 37 2" xfId="30329"/>
    <cellStyle name="Normal 37 3 2 38" xfId="2896"/>
    <cellStyle name="Normal 37 3 2 38 2" xfId="30330"/>
    <cellStyle name="Normal 37 3 2 39" xfId="2897"/>
    <cellStyle name="Normal 37 3 2 39 2" xfId="30331"/>
    <cellStyle name="Normal 37 3 2 4" xfId="2898"/>
    <cellStyle name="Normal 37 3 2 4 2" xfId="9770"/>
    <cellStyle name="Normal 37 3 2 4 2 2" xfId="20834"/>
    <cellStyle name="Normal 37 3 2 4 2 2 2" xfId="47083"/>
    <cellStyle name="Normal 37 3 2 4 2 3" xfId="36020"/>
    <cellStyle name="Normal 37 3 2 4 3" xfId="13373"/>
    <cellStyle name="Normal 37 3 2 4 3 2" xfId="24437"/>
    <cellStyle name="Normal 37 3 2 4 3 2 2" xfId="50686"/>
    <cellStyle name="Normal 37 3 2 4 3 3" xfId="39623"/>
    <cellStyle name="Normal 37 3 2 4 4" xfId="17109"/>
    <cellStyle name="Normal 37 3 2 4 4 2" xfId="43359"/>
    <cellStyle name="Normal 37 3 2 4 5" xfId="5969"/>
    <cellStyle name="Normal 37 3 2 4 5 2" xfId="32296"/>
    <cellStyle name="Normal 37 3 2 4 6" xfId="30332"/>
    <cellStyle name="Normal 37 3 2 40" xfId="2899"/>
    <cellStyle name="Normal 37 3 2 40 2" xfId="30333"/>
    <cellStyle name="Normal 37 3 2 41" xfId="2864"/>
    <cellStyle name="Normal 37 3 2 41 2" xfId="30298"/>
    <cellStyle name="Normal 37 3 2 42" xfId="5456"/>
    <cellStyle name="Normal 37 3 2 42 2" xfId="31788"/>
    <cellStyle name="Normal 37 3 2 43" xfId="27686"/>
    <cellStyle name="Normal 37 3 2 5" xfId="2900"/>
    <cellStyle name="Normal 37 3 2 5 2" xfId="9885"/>
    <cellStyle name="Normal 37 3 2 5 2 2" xfId="20949"/>
    <cellStyle name="Normal 37 3 2 5 2 2 2" xfId="47198"/>
    <cellStyle name="Normal 37 3 2 5 2 3" xfId="36135"/>
    <cellStyle name="Normal 37 3 2 5 3" xfId="13488"/>
    <cellStyle name="Normal 37 3 2 5 3 2" xfId="24552"/>
    <cellStyle name="Normal 37 3 2 5 3 2 2" xfId="50801"/>
    <cellStyle name="Normal 37 3 2 5 3 3" xfId="39738"/>
    <cellStyle name="Normal 37 3 2 5 4" xfId="17224"/>
    <cellStyle name="Normal 37 3 2 5 4 2" xfId="43474"/>
    <cellStyle name="Normal 37 3 2 5 5" xfId="6085"/>
    <cellStyle name="Normal 37 3 2 5 5 2" xfId="32411"/>
    <cellStyle name="Normal 37 3 2 5 6" xfId="30334"/>
    <cellStyle name="Normal 37 3 2 6" xfId="2901"/>
    <cellStyle name="Normal 37 3 2 6 2" xfId="10000"/>
    <cellStyle name="Normal 37 3 2 6 2 2" xfId="21064"/>
    <cellStyle name="Normal 37 3 2 6 2 2 2" xfId="47313"/>
    <cellStyle name="Normal 37 3 2 6 2 3" xfId="36250"/>
    <cellStyle name="Normal 37 3 2 6 3" xfId="13603"/>
    <cellStyle name="Normal 37 3 2 6 3 2" xfId="24667"/>
    <cellStyle name="Normal 37 3 2 6 3 2 2" xfId="50916"/>
    <cellStyle name="Normal 37 3 2 6 3 3" xfId="39853"/>
    <cellStyle name="Normal 37 3 2 6 4" xfId="17339"/>
    <cellStyle name="Normal 37 3 2 6 4 2" xfId="43589"/>
    <cellStyle name="Normal 37 3 2 6 5" xfId="6201"/>
    <cellStyle name="Normal 37 3 2 6 5 2" xfId="32526"/>
    <cellStyle name="Normal 37 3 2 6 6" xfId="30335"/>
    <cellStyle name="Normal 37 3 2 7" xfId="2902"/>
    <cellStyle name="Normal 37 3 2 7 2" xfId="10114"/>
    <cellStyle name="Normal 37 3 2 7 2 2" xfId="21178"/>
    <cellStyle name="Normal 37 3 2 7 2 2 2" xfId="47427"/>
    <cellStyle name="Normal 37 3 2 7 2 3" xfId="36364"/>
    <cellStyle name="Normal 37 3 2 7 3" xfId="13717"/>
    <cellStyle name="Normal 37 3 2 7 3 2" xfId="24781"/>
    <cellStyle name="Normal 37 3 2 7 3 2 2" xfId="51030"/>
    <cellStyle name="Normal 37 3 2 7 3 3" xfId="39967"/>
    <cellStyle name="Normal 37 3 2 7 4" xfId="17453"/>
    <cellStyle name="Normal 37 3 2 7 4 2" xfId="43703"/>
    <cellStyle name="Normal 37 3 2 7 5" xfId="6316"/>
    <cellStyle name="Normal 37 3 2 7 5 2" xfId="32640"/>
    <cellStyle name="Normal 37 3 2 7 6" xfId="30336"/>
    <cellStyle name="Normal 37 3 2 8" xfId="2903"/>
    <cellStyle name="Normal 37 3 2 8 2" xfId="10228"/>
    <cellStyle name="Normal 37 3 2 8 2 2" xfId="21292"/>
    <cellStyle name="Normal 37 3 2 8 2 2 2" xfId="47541"/>
    <cellStyle name="Normal 37 3 2 8 2 3" xfId="36478"/>
    <cellStyle name="Normal 37 3 2 8 3" xfId="13831"/>
    <cellStyle name="Normal 37 3 2 8 3 2" xfId="24895"/>
    <cellStyle name="Normal 37 3 2 8 3 2 2" xfId="51144"/>
    <cellStyle name="Normal 37 3 2 8 3 3" xfId="40081"/>
    <cellStyle name="Normal 37 3 2 8 4" xfId="17567"/>
    <cellStyle name="Normal 37 3 2 8 4 2" xfId="43817"/>
    <cellStyle name="Normal 37 3 2 8 5" xfId="6431"/>
    <cellStyle name="Normal 37 3 2 8 5 2" xfId="32754"/>
    <cellStyle name="Normal 37 3 2 8 6" xfId="30337"/>
    <cellStyle name="Normal 37 3 2 9" xfId="2904"/>
    <cellStyle name="Normal 37 3 2 9 2" xfId="10342"/>
    <cellStyle name="Normal 37 3 2 9 2 2" xfId="21406"/>
    <cellStyle name="Normal 37 3 2 9 2 2 2" xfId="47655"/>
    <cellStyle name="Normal 37 3 2 9 2 3" xfId="36592"/>
    <cellStyle name="Normal 37 3 2 9 3" xfId="13945"/>
    <cellStyle name="Normal 37 3 2 9 3 2" xfId="25009"/>
    <cellStyle name="Normal 37 3 2 9 3 2 2" xfId="51258"/>
    <cellStyle name="Normal 37 3 2 9 3 3" xfId="40195"/>
    <cellStyle name="Normal 37 3 2 9 4" xfId="17681"/>
    <cellStyle name="Normal 37 3 2 9 4 2" xfId="43931"/>
    <cellStyle name="Normal 37 3 2 9 5" xfId="6546"/>
    <cellStyle name="Normal 37 3 2 9 5 2" xfId="32868"/>
    <cellStyle name="Normal 37 3 2 9 6" xfId="30338"/>
    <cellStyle name="Normal 37 3 20" xfId="2905"/>
    <cellStyle name="Normal 37 3 20 2" xfId="11507"/>
    <cellStyle name="Normal 37 3 20 2 2" xfId="22571"/>
    <cellStyle name="Normal 37 3 20 2 2 2" xfId="48820"/>
    <cellStyle name="Normal 37 3 20 2 3" xfId="37757"/>
    <cellStyle name="Normal 37 3 20 3" xfId="15110"/>
    <cellStyle name="Normal 37 3 20 3 2" xfId="26174"/>
    <cellStyle name="Normal 37 3 20 3 2 2" xfId="52423"/>
    <cellStyle name="Normal 37 3 20 3 3" xfId="41360"/>
    <cellStyle name="Normal 37 3 20 4" xfId="18846"/>
    <cellStyle name="Normal 37 3 20 4 2" xfId="45096"/>
    <cellStyle name="Normal 37 3 20 5" xfId="7721"/>
    <cellStyle name="Normal 37 3 20 5 2" xfId="34033"/>
    <cellStyle name="Normal 37 3 20 6" xfId="30339"/>
    <cellStyle name="Normal 37 3 21" xfId="2906"/>
    <cellStyle name="Normal 37 3 21 2" xfId="11621"/>
    <cellStyle name="Normal 37 3 21 2 2" xfId="22685"/>
    <cellStyle name="Normal 37 3 21 2 2 2" xfId="48934"/>
    <cellStyle name="Normal 37 3 21 2 3" xfId="37871"/>
    <cellStyle name="Normal 37 3 21 3" xfId="15224"/>
    <cellStyle name="Normal 37 3 21 3 2" xfId="26288"/>
    <cellStyle name="Normal 37 3 21 3 2 2" xfId="52537"/>
    <cellStyle name="Normal 37 3 21 3 3" xfId="41474"/>
    <cellStyle name="Normal 37 3 21 4" xfId="18960"/>
    <cellStyle name="Normal 37 3 21 4 2" xfId="45210"/>
    <cellStyle name="Normal 37 3 21 5" xfId="7836"/>
    <cellStyle name="Normal 37 3 21 5 2" xfId="34147"/>
    <cellStyle name="Normal 37 3 21 6" xfId="30340"/>
    <cellStyle name="Normal 37 3 22" xfId="2907"/>
    <cellStyle name="Normal 37 3 22 2" xfId="11735"/>
    <cellStyle name="Normal 37 3 22 2 2" xfId="22799"/>
    <cellStyle name="Normal 37 3 22 2 2 2" xfId="49048"/>
    <cellStyle name="Normal 37 3 22 2 3" xfId="37985"/>
    <cellStyle name="Normal 37 3 22 3" xfId="15338"/>
    <cellStyle name="Normal 37 3 22 3 2" xfId="26402"/>
    <cellStyle name="Normal 37 3 22 3 2 2" xfId="52651"/>
    <cellStyle name="Normal 37 3 22 3 3" xfId="41588"/>
    <cellStyle name="Normal 37 3 22 4" xfId="19074"/>
    <cellStyle name="Normal 37 3 22 4 2" xfId="45324"/>
    <cellStyle name="Normal 37 3 22 5" xfId="7951"/>
    <cellStyle name="Normal 37 3 22 5 2" xfId="34261"/>
    <cellStyle name="Normal 37 3 22 6" xfId="30341"/>
    <cellStyle name="Normal 37 3 23" xfId="2908"/>
    <cellStyle name="Normal 37 3 23 2" xfId="11849"/>
    <cellStyle name="Normal 37 3 23 2 2" xfId="22913"/>
    <cellStyle name="Normal 37 3 23 2 2 2" xfId="49162"/>
    <cellStyle name="Normal 37 3 23 2 3" xfId="38099"/>
    <cellStyle name="Normal 37 3 23 3" xfId="15452"/>
    <cellStyle name="Normal 37 3 23 3 2" xfId="26516"/>
    <cellStyle name="Normal 37 3 23 3 2 2" xfId="52765"/>
    <cellStyle name="Normal 37 3 23 3 3" xfId="41702"/>
    <cellStyle name="Normal 37 3 23 4" xfId="19188"/>
    <cellStyle name="Normal 37 3 23 4 2" xfId="45438"/>
    <cellStyle name="Normal 37 3 23 5" xfId="8066"/>
    <cellStyle name="Normal 37 3 23 5 2" xfId="34375"/>
    <cellStyle name="Normal 37 3 23 6" xfId="30342"/>
    <cellStyle name="Normal 37 3 24" xfId="2909"/>
    <cellStyle name="Normal 37 3 24 2" xfId="11963"/>
    <cellStyle name="Normal 37 3 24 2 2" xfId="23027"/>
    <cellStyle name="Normal 37 3 24 2 2 2" xfId="49276"/>
    <cellStyle name="Normal 37 3 24 2 3" xfId="38213"/>
    <cellStyle name="Normal 37 3 24 3" xfId="15566"/>
    <cellStyle name="Normal 37 3 24 3 2" xfId="26630"/>
    <cellStyle name="Normal 37 3 24 3 2 2" xfId="52879"/>
    <cellStyle name="Normal 37 3 24 3 3" xfId="41816"/>
    <cellStyle name="Normal 37 3 24 4" xfId="19302"/>
    <cellStyle name="Normal 37 3 24 4 2" xfId="45552"/>
    <cellStyle name="Normal 37 3 24 5" xfId="8181"/>
    <cellStyle name="Normal 37 3 24 5 2" xfId="34489"/>
    <cellStyle name="Normal 37 3 24 6" xfId="30343"/>
    <cellStyle name="Normal 37 3 25" xfId="2910"/>
    <cellStyle name="Normal 37 3 25 2" xfId="12077"/>
    <cellStyle name="Normal 37 3 25 2 2" xfId="23141"/>
    <cellStyle name="Normal 37 3 25 2 2 2" xfId="49390"/>
    <cellStyle name="Normal 37 3 25 2 3" xfId="38327"/>
    <cellStyle name="Normal 37 3 25 3" xfId="15680"/>
    <cellStyle name="Normal 37 3 25 3 2" xfId="26744"/>
    <cellStyle name="Normal 37 3 25 3 2 2" xfId="52993"/>
    <cellStyle name="Normal 37 3 25 3 3" xfId="41930"/>
    <cellStyle name="Normal 37 3 25 4" xfId="19416"/>
    <cellStyle name="Normal 37 3 25 4 2" xfId="45666"/>
    <cellStyle name="Normal 37 3 25 5" xfId="8296"/>
    <cellStyle name="Normal 37 3 25 5 2" xfId="34603"/>
    <cellStyle name="Normal 37 3 25 6" xfId="30344"/>
    <cellStyle name="Normal 37 3 26" xfId="2911"/>
    <cellStyle name="Normal 37 3 26 2" xfId="12194"/>
    <cellStyle name="Normal 37 3 26 2 2" xfId="23258"/>
    <cellStyle name="Normal 37 3 26 2 2 2" xfId="49507"/>
    <cellStyle name="Normal 37 3 26 2 3" xfId="38444"/>
    <cellStyle name="Normal 37 3 26 3" xfId="15797"/>
    <cellStyle name="Normal 37 3 26 3 2" xfId="26861"/>
    <cellStyle name="Normal 37 3 26 3 2 2" xfId="53110"/>
    <cellStyle name="Normal 37 3 26 3 3" xfId="42047"/>
    <cellStyle name="Normal 37 3 26 4" xfId="19533"/>
    <cellStyle name="Normal 37 3 26 4 2" xfId="45783"/>
    <cellStyle name="Normal 37 3 26 5" xfId="8414"/>
    <cellStyle name="Normal 37 3 26 5 2" xfId="34720"/>
    <cellStyle name="Normal 37 3 26 6" xfId="30345"/>
    <cellStyle name="Normal 37 3 27" xfId="2912"/>
    <cellStyle name="Normal 37 3 27 2" xfId="12313"/>
    <cellStyle name="Normal 37 3 27 2 2" xfId="23377"/>
    <cellStyle name="Normal 37 3 27 2 2 2" xfId="49626"/>
    <cellStyle name="Normal 37 3 27 2 3" xfId="38563"/>
    <cellStyle name="Normal 37 3 27 3" xfId="15916"/>
    <cellStyle name="Normal 37 3 27 3 2" xfId="26980"/>
    <cellStyle name="Normal 37 3 27 3 2 2" xfId="53229"/>
    <cellStyle name="Normal 37 3 27 3 3" xfId="42166"/>
    <cellStyle name="Normal 37 3 27 4" xfId="19652"/>
    <cellStyle name="Normal 37 3 27 4 2" xfId="45902"/>
    <cellStyle name="Normal 37 3 27 5" xfId="8534"/>
    <cellStyle name="Normal 37 3 27 5 2" xfId="34839"/>
    <cellStyle name="Normal 37 3 27 6" xfId="30346"/>
    <cellStyle name="Normal 37 3 28" xfId="2913"/>
    <cellStyle name="Normal 37 3 28 2" xfId="12444"/>
    <cellStyle name="Normal 37 3 28 2 2" xfId="23508"/>
    <cellStyle name="Normal 37 3 28 2 2 2" xfId="49757"/>
    <cellStyle name="Normal 37 3 28 2 3" xfId="38694"/>
    <cellStyle name="Normal 37 3 28 3" xfId="16047"/>
    <cellStyle name="Normal 37 3 28 3 2" xfId="27111"/>
    <cellStyle name="Normal 37 3 28 3 2 2" xfId="53360"/>
    <cellStyle name="Normal 37 3 28 3 3" xfId="42297"/>
    <cellStyle name="Normal 37 3 28 4" xfId="19783"/>
    <cellStyle name="Normal 37 3 28 4 2" xfId="46033"/>
    <cellStyle name="Normal 37 3 28 5" xfId="8666"/>
    <cellStyle name="Normal 37 3 28 5 2" xfId="34970"/>
    <cellStyle name="Normal 37 3 28 6" xfId="30347"/>
    <cellStyle name="Normal 37 3 29" xfId="2914"/>
    <cellStyle name="Normal 37 3 29 2" xfId="12559"/>
    <cellStyle name="Normal 37 3 29 2 2" xfId="23623"/>
    <cellStyle name="Normal 37 3 29 2 2 2" xfId="49872"/>
    <cellStyle name="Normal 37 3 29 2 3" xfId="38809"/>
    <cellStyle name="Normal 37 3 29 3" xfId="16162"/>
    <cellStyle name="Normal 37 3 29 3 2" xfId="27226"/>
    <cellStyle name="Normal 37 3 29 3 2 2" xfId="53475"/>
    <cellStyle name="Normal 37 3 29 3 3" xfId="42412"/>
    <cellStyle name="Normal 37 3 29 4" xfId="19898"/>
    <cellStyle name="Normal 37 3 29 4 2" xfId="46148"/>
    <cellStyle name="Normal 37 3 29 5" xfId="8782"/>
    <cellStyle name="Normal 37 3 29 5 2" xfId="35085"/>
    <cellStyle name="Normal 37 3 29 6" xfId="30348"/>
    <cellStyle name="Normal 37 3 3" xfId="208"/>
    <cellStyle name="Normal 37 3 3 2" xfId="2916"/>
    <cellStyle name="Normal 37 3 3 2 2" xfId="16437"/>
    <cellStyle name="Normal 37 3 3 2 2 2" xfId="27501"/>
    <cellStyle name="Normal 37 3 3 2 2 2 2" xfId="53750"/>
    <cellStyle name="Normal 37 3 3 2 2 3" xfId="42687"/>
    <cellStyle name="Normal 37 3 3 2 3" xfId="20173"/>
    <cellStyle name="Normal 37 3 3 2 3 2" xfId="46423"/>
    <cellStyle name="Normal 37 3 3 2 4" xfId="9101"/>
    <cellStyle name="Normal 37 3 3 2 4 2" xfId="35360"/>
    <cellStyle name="Normal 37 3 3 2 5" xfId="30350"/>
    <cellStyle name="Normal 37 3 3 3" xfId="2915"/>
    <cellStyle name="Normal 37 3 3 3 2" xfId="20487"/>
    <cellStyle name="Normal 37 3 3 3 2 2" xfId="46736"/>
    <cellStyle name="Normal 37 3 3 3 3" xfId="9423"/>
    <cellStyle name="Normal 37 3 3 3 3 2" xfId="35673"/>
    <cellStyle name="Normal 37 3 3 3 4" xfId="30349"/>
    <cellStyle name="Normal 37 3 3 4" xfId="13026"/>
    <cellStyle name="Normal 37 3 3 4 2" xfId="24090"/>
    <cellStyle name="Normal 37 3 3 4 2 2" xfId="50339"/>
    <cellStyle name="Normal 37 3 3 4 3" xfId="39276"/>
    <cellStyle name="Normal 37 3 3 5" xfId="16762"/>
    <cellStyle name="Normal 37 3 3 5 2" xfId="43012"/>
    <cellStyle name="Normal 37 3 3 6" xfId="5618"/>
    <cellStyle name="Normal 37 3 3 6 2" xfId="31949"/>
    <cellStyle name="Normal 37 3 3 7" xfId="27688"/>
    <cellStyle name="Normal 37 3 30" xfId="2917"/>
    <cellStyle name="Normal 37 3 30 2" xfId="12673"/>
    <cellStyle name="Normal 37 3 30 2 2" xfId="23737"/>
    <cellStyle name="Normal 37 3 30 2 2 2" xfId="49986"/>
    <cellStyle name="Normal 37 3 30 2 3" xfId="38923"/>
    <cellStyle name="Normal 37 3 30 3" xfId="16276"/>
    <cellStyle name="Normal 37 3 30 3 2" xfId="27340"/>
    <cellStyle name="Normal 37 3 30 3 2 2" xfId="53589"/>
    <cellStyle name="Normal 37 3 30 3 3" xfId="42526"/>
    <cellStyle name="Normal 37 3 30 4" xfId="20012"/>
    <cellStyle name="Normal 37 3 30 4 2" xfId="46262"/>
    <cellStyle name="Normal 37 3 30 5" xfId="8897"/>
    <cellStyle name="Normal 37 3 30 5 2" xfId="35199"/>
    <cellStyle name="Normal 37 3 30 6" xfId="30351"/>
    <cellStyle name="Normal 37 3 31" xfId="2918"/>
    <cellStyle name="Normal 37 3 31 2" xfId="9311"/>
    <cellStyle name="Normal 37 3 31 2 2" xfId="20375"/>
    <cellStyle name="Normal 37 3 31 2 2 2" xfId="46624"/>
    <cellStyle name="Normal 37 3 31 2 3" xfId="35561"/>
    <cellStyle name="Normal 37 3 31 3" xfId="12914"/>
    <cellStyle name="Normal 37 3 31 3 2" xfId="23978"/>
    <cellStyle name="Normal 37 3 31 3 2 2" xfId="50227"/>
    <cellStyle name="Normal 37 3 31 3 3" xfId="39164"/>
    <cellStyle name="Normal 37 3 31 4" xfId="16650"/>
    <cellStyle name="Normal 37 3 31 4 2" xfId="42900"/>
    <cellStyle name="Normal 37 3 31 5" xfId="5506"/>
    <cellStyle name="Normal 37 3 31 5 2" xfId="31837"/>
    <cellStyle name="Normal 37 3 31 6" xfId="30352"/>
    <cellStyle name="Normal 37 3 32" xfId="2919"/>
    <cellStyle name="Normal 37 3 32 2" xfId="20255"/>
    <cellStyle name="Normal 37 3 32 2 2" xfId="46504"/>
    <cellStyle name="Normal 37 3 32 3" xfId="9191"/>
    <cellStyle name="Normal 37 3 32 3 2" xfId="35441"/>
    <cellStyle name="Normal 37 3 32 4" xfId="30353"/>
    <cellStyle name="Normal 37 3 33" xfId="2920"/>
    <cellStyle name="Normal 37 3 33 2" xfId="23858"/>
    <cellStyle name="Normal 37 3 33 2 2" xfId="50107"/>
    <cellStyle name="Normal 37 3 33 3" xfId="12794"/>
    <cellStyle name="Normal 37 3 33 3 2" xfId="39044"/>
    <cellStyle name="Normal 37 3 33 4" xfId="30354"/>
    <cellStyle name="Normal 37 3 34" xfId="2921"/>
    <cellStyle name="Normal 37 3 34 2" xfId="16530"/>
    <cellStyle name="Normal 37 3 34 2 2" xfId="42780"/>
    <cellStyle name="Normal 37 3 34 3" xfId="30355"/>
    <cellStyle name="Normal 37 3 35" xfId="2922"/>
    <cellStyle name="Normal 37 3 35 2" xfId="30356"/>
    <cellStyle name="Normal 37 3 36" xfId="2923"/>
    <cellStyle name="Normal 37 3 36 2" xfId="30357"/>
    <cellStyle name="Normal 37 3 37" xfId="2924"/>
    <cellStyle name="Normal 37 3 37 2" xfId="30358"/>
    <cellStyle name="Normal 37 3 38" xfId="2925"/>
    <cellStyle name="Normal 37 3 38 2" xfId="30359"/>
    <cellStyle name="Normal 37 3 39" xfId="2926"/>
    <cellStyle name="Normal 37 3 39 2" xfId="30360"/>
    <cellStyle name="Normal 37 3 4" xfId="2927"/>
    <cellStyle name="Normal 37 3 4 2" xfId="9583"/>
    <cellStyle name="Normal 37 3 4 2 2" xfId="20647"/>
    <cellStyle name="Normal 37 3 4 2 2 2" xfId="46896"/>
    <cellStyle name="Normal 37 3 4 2 3" xfId="35833"/>
    <cellStyle name="Normal 37 3 4 3" xfId="13186"/>
    <cellStyle name="Normal 37 3 4 3 2" xfId="24250"/>
    <cellStyle name="Normal 37 3 4 3 2 2" xfId="50499"/>
    <cellStyle name="Normal 37 3 4 3 3" xfId="39436"/>
    <cellStyle name="Normal 37 3 4 4" xfId="16922"/>
    <cellStyle name="Normal 37 3 4 4 2" xfId="43172"/>
    <cellStyle name="Normal 37 3 4 5" xfId="5781"/>
    <cellStyle name="Normal 37 3 4 5 2" xfId="32109"/>
    <cellStyle name="Normal 37 3 4 6" xfId="30361"/>
    <cellStyle name="Normal 37 3 40" xfId="2928"/>
    <cellStyle name="Normal 37 3 40 2" xfId="30362"/>
    <cellStyle name="Normal 37 3 41" xfId="2929"/>
    <cellStyle name="Normal 37 3 41 2" xfId="30363"/>
    <cellStyle name="Normal 37 3 42" xfId="2853"/>
    <cellStyle name="Normal 37 3 42 2" xfId="30287"/>
    <cellStyle name="Normal 37 3 43" xfId="5385"/>
    <cellStyle name="Normal 37 3 43 2" xfId="31717"/>
    <cellStyle name="Normal 37 3 44" xfId="27685"/>
    <cellStyle name="Normal 37 3 5" xfId="2930"/>
    <cellStyle name="Normal 37 3 5 2" xfId="9699"/>
    <cellStyle name="Normal 37 3 5 2 2" xfId="20763"/>
    <cellStyle name="Normal 37 3 5 2 2 2" xfId="47012"/>
    <cellStyle name="Normal 37 3 5 2 3" xfId="35949"/>
    <cellStyle name="Normal 37 3 5 3" xfId="13302"/>
    <cellStyle name="Normal 37 3 5 3 2" xfId="24366"/>
    <cellStyle name="Normal 37 3 5 3 2 2" xfId="50615"/>
    <cellStyle name="Normal 37 3 5 3 3" xfId="39552"/>
    <cellStyle name="Normal 37 3 5 4" xfId="17038"/>
    <cellStyle name="Normal 37 3 5 4 2" xfId="43288"/>
    <cellStyle name="Normal 37 3 5 5" xfId="5898"/>
    <cellStyle name="Normal 37 3 5 5 2" xfId="32225"/>
    <cellStyle name="Normal 37 3 5 6" xfId="30364"/>
    <cellStyle name="Normal 37 3 6" xfId="2931"/>
    <cellStyle name="Normal 37 3 6 2" xfId="9814"/>
    <cellStyle name="Normal 37 3 6 2 2" xfId="20878"/>
    <cellStyle name="Normal 37 3 6 2 2 2" xfId="47127"/>
    <cellStyle name="Normal 37 3 6 2 3" xfId="36064"/>
    <cellStyle name="Normal 37 3 6 3" xfId="13417"/>
    <cellStyle name="Normal 37 3 6 3 2" xfId="24481"/>
    <cellStyle name="Normal 37 3 6 3 2 2" xfId="50730"/>
    <cellStyle name="Normal 37 3 6 3 3" xfId="39667"/>
    <cellStyle name="Normal 37 3 6 4" xfId="17153"/>
    <cellStyle name="Normal 37 3 6 4 2" xfId="43403"/>
    <cellStyle name="Normal 37 3 6 5" xfId="6014"/>
    <cellStyle name="Normal 37 3 6 5 2" xfId="32340"/>
    <cellStyle name="Normal 37 3 6 6" xfId="30365"/>
    <cellStyle name="Normal 37 3 7" xfId="2932"/>
    <cellStyle name="Normal 37 3 7 2" xfId="9929"/>
    <cellStyle name="Normal 37 3 7 2 2" xfId="20993"/>
    <cellStyle name="Normal 37 3 7 2 2 2" xfId="47242"/>
    <cellStyle name="Normal 37 3 7 2 3" xfId="36179"/>
    <cellStyle name="Normal 37 3 7 3" xfId="13532"/>
    <cellStyle name="Normal 37 3 7 3 2" xfId="24596"/>
    <cellStyle name="Normal 37 3 7 3 2 2" xfId="50845"/>
    <cellStyle name="Normal 37 3 7 3 3" xfId="39782"/>
    <cellStyle name="Normal 37 3 7 4" xfId="17268"/>
    <cellStyle name="Normal 37 3 7 4 2" xfId="43518"/>
    <cellStyle name="Normal 37 3 7 5" xfId="6130"/>
    <cellStyle name="Normal 37 3 7 5 2" xfId="32455"/>
    <cellStyle name="Normal 37 3 7 6" xfId="30366"/>
    <cellStyle name="Normal 37 3 8" xfId="2933"/>
    <cellStyle name="Normal 37 3 8 2" xfId="10043"/>
    <cellStyle name="Normal 37 3 8 2 2" xfId="21107"/>
    <cellStyle name="Normal 37 3 8 2 2 2" xfId="47356"/>
    <cellStyle name="Normal 37 3 8 2 3" xfId="36293"/>
    <cellStyle name="Normal 37 3 8 3" xfId="13646"/>
    <cellStyle name="Normal 37 3 8 3 2" xfId="24710"/>
    <cellStyle name="Normal 37 3 8 3 2 2" xfId="50959"/>
    <cellStyle name="Normal 37 3 8 3 3" xfId="39896"/>
    <cellStyle name="Normal 37 3 8 4" xfId="17382"/>
    <cellStyle name="Normal 37 3 8 4 2" xfId="43632"/>
    <cellStyle name="Normal 37 3 8 5" xfId="6245"/>
    <cellStyle name="Normal 37 3 8 5 2" xfId="32569"/>
    <cellStyle name="Normal 37 3 8 6" xfId="30367"/>
    <cellStyle name="Normal 37 3 9" xfId="2934"/>
    <cellStyle name="Normal 37 3 9 2" xfId="10157"/>
    <cellStyle name="Normal 37 3 9 2 2" xfId="21221"/>
    <cellStyle name="Normal 37 3 9 2 2 2" xfId="47470"/>
    <cellStyle name="Normal 37 3 9 2 3" xfId="36407"/>
    <cellStyle name="Normal 37 3 9 3" xfId="13760"/>
    <cellStyle name="Normal 37 3 9 3 2" xfId="24824"/>
    <cellStyle name="Normal 37 3 9 3 2 2" xfId="51073"/>
    <cellStyle name="Normal 37 3 9 3 3" xfId="40010"/>
    <cellStyle name="Normal 37 3 9 4" xfId="17496"/>
    <cellStyle name="Normal 37 3 9 4 2" xfId="43746"/>
    <cellStyle name="Normal 37 3 9 5" xfId="6360"/>
    <cellStyle name="Normal 37 3 9 5 2" xfId="32683"/>
    <cellStyle name="Normal 37 3 9 6" xfId="30368"/>
    <cellStyle name="Normal 37 30" xfId="2935"/>
    <cellStyle name="Normal 37 30 2" xfId="10667"/>
    <cellStyle name="Normal 37 30 2 2" xfId="21731"/>
    <cellStyle name="Normal 37 30 2 2 2" xfId="47980"/>
    <cellStyle name="Normal 37 30 2 3" xfId="36917"/>
    <cellStyle name="Normal 37 30 3" xfId="14270"/>
    <cellStyle name="Normal 37 30 3 2" xfId="25334"/>
    <cellStyle name="Normal 37 30 3 2 2" xfId="51583"/>
    <cellStyle name="Normal 37 30 3 3" xfId="40520"/>
    <cellStyle name="Normal 37 30 4" xfId="18006"/>
    <cellStyle name="Normal 37 30 4 2" xfId="44256"/>
    <cellStyle name="Normal 37 30 5" xfId="6873"/>
    <cellStyle name="Normal 37 30 5 2" xfId="33193"/>
    <cellStyle name="Normal 37 30 6" xfId="30369"/>
    <cellStyle name="Normal 37 31" xfId="2936"/>
    <cellStyle name="Normal 37 31 2" xfId="10643"/>
    <cellStyle name="Normal 37 31 2 2" xfId="21707"/>
    <cellStyle name="Normal 37 31 2 2 2" xfId="47956"/>
    <cellStyle name="Normal 37 31 2 3" xfId="36893"/>
    <cellStyle name="Normal 37 31 3" xfId="14246"/>
    <cellStyle name="Normal 37 31 3 2" xfId="25310"/>
    <cellStyle name="Normal 37 31 3 2 2" xfId="51559"/>
    <cellStyle name="Normal 37 31 3 3" xfId="40496"/>
    <cellStyle name="Normal 37 31 4" xfId="17982"/>
    <cellStyle name="Normal 37 31 4 2" xfId="44232"/>
    <cellStyle name="Normal 37 31 5" xfId="6849"/>
    <cellStyle name="Normal 37 31 5 2" xfId="33169"/>
    <cellStyle name="Normal 37 31 6" xfId="30370"/>
    <cellStyle name="Normal 37 32" xfId="2937"/>
    <cellStyle name="Normal 37 32 2" xfId="10675"/>
    <cellStyle name="Normal 37 32 2 2" xfId="21739"/>
    <cellStyle name="Normal 37 32 2 2 2" xfId="47988"/>
    <cellStyle name="Normal 37 32 2 3" xfId="36925"/>
    <cellStyle name="Normal 37 32 3" xfId="14278"/>
    <cellStyle name="Normal 37 32 3 2" xfId="25342"/>
    <cellStyle name="Normal 37 32 3 2 2" xfId="51591"/>
    <cellStyle name="Normal 37 32 3 3" xfId="40528"/>
    <cellStyle name="Normal 37 32 4" xfId="18014"/>
    <cellStyle name="Normal 37 32 4 2" xfId="44264"/>
    <cellStyle name="Normal 37 32 5" xfId="6881"/>
    <cellStyle name="Normal 37 32 5 2" xfId="33201"/>
    <cellStyle name="Normal 37 32 6" xfId="30371"/>
    <cellStyle name="Normal 37 33" xfId="2938"/>
    <cellStyle name="Normal 37 33 2" xfId="12295"/>
    <cellStyle name="Normal 37 33 2 2" xfId="23359"/>
    <cellStyle name="Normal 37 33 2 2 2" xfId="49608"/>
    <cellStyle name="Normal 37 33 2 3" xfId="38545"/>
    <cellStyle name="Normal 37 33 3" xfId="15898"/>
    <cellStyle name="Normal 37 33 3 2" xfId="26962"/>
    <cellStyle name="Normal 37 33 3 2 2" xfId="53211"/>
    <cellStyle name="Normal 37 33 3 3" xfId="42148"/>
    <cellStyle name="Normal 37 33 4" xfId="19634"/>
    <cellStyle name="Normal 37 33 4 2" xfId="45884"/>
    <cellStyle name="Normal 37 33 5" xfId="8515"/>
    <cellStyle name="Normal 37 33 5 2" xfId="34821"/>
    <cellStyle name="Normal 37 33 6" xfId="30372"/>
    <cellStyle name="Normal 37 34" xfId="2939"/>
    <cellStyle name="Normal 37 34 2" xfId="12426"/>
    <cellStyle name="Normal 37 34 2 2" xfId="23490"/>
    <cellStyle name="Normal 37 34 2 2 2" xfId="49739"/>
    <cellStyle name="Normal 37 34 2 3" xfId="38676"/>
    <cellStyle name="Normal 37 34 3" xfId="16029"/>
    <cellStyle name="Normal 37 34 3 2" xfId="27093"/>
    <cellStyle name="Normal 37 34 3 2 2" xfId="53342"/>
    <cellStyle name="Normal 37 34 3 3" xfId="42279"/>
    <cellStyle name="Normal 37 34 4" xfId="19765"/>
    <cellStyle name="Normal 37 34 4 2" xfId="46015"/>
    <cellStyle name="Normal 37 34 5" xfId="8647"/>
    <cellStyle name="Normal 37 34 5 2" xfId="34952"/>
    <cellStyle name="Normal 37 34 6" xfId="30373"/>
    <cellStyle name="Normal 37 35" xfId="2940"/>
    <cellStyle name="Normal 37 35 2" xfId="12416"/>
    <cellStyle name="Normal 37 35 2 2" xfId="23480"/>
    <cellStyle name="Normal 37 35 2 2 2" xfId="49729"/>
    <cellStyle name="Normal 37 35 2 3" xfId="38666"/>
    <cellStyle name="Normal 37 35 3" xfId="16019"/>
    <cellStyle name="Normal 37 35 3 2" xfId="27083"/>
    <cellStyle name="Normal 37 35 3 2 2" xfId="53332"/>
    <cellStyle name="Normal 37 35 3 3" xfId="42269"/>
    <cellStyle name="Normal 37 35 4" xfId="19755"/>
    <cellStyle name="Normal 37 35 4 2" xfId="46005"/>
    <cellStyle name="Normal 37 35 5" xfId="8637"/>
    <cellStyle name="Normal 37 35 5 2" xfId="34942"/>
    <cellStyle name="Normal 37 35 6" xfId="30374"/>
    <cellStyle name="Normal 37 36" xfId="2941"/>
    <cellStyle name="Normal 37 36 2" xfId="12420"/>
    <cellStyle name="Normal 37 36 2 2" xfId="23484"/>
    <cellStyle name="Normal 37 36 2 2 2" xfId="49733"/>
    <cellStyle name="Normal 37 36 2 3" xfId="38670"/>
    <cellStyle name="Normal 37 36 3" xfId="16023"/>
    <cellStyle name="Normal 37 36 3 2" xfId="27087"/>
    <cellStyle name="Normal 37 36 3 2 2" xfId="53336"/>
    <cellStyle name="Normal 37 36 3 3" xfId="42273"/>
    <cellStyle name="Normal 37 36 4" xfId="19759"/>
    <cellStyle name="Normal 37 36 4 2" xfId="46009"/>
    <cellStyle name="Normal 37 36 5" xfId="8641"/>
    <cellStyle name="Normal 37 36 5 2" xfId="34946"/>
    <cellStyle name="Normal 37 36 6" xfId="30375"/>
    <cellStyle name="Normal 37 37" xfId="2942"/>
    <cellStyle name="Normal 37 37 2" xfId="9293"/>
    <cellStyle name="Normal 37 37 2 2" xfId="20357"/>
    <cellStyle name="Normal 37 37 2 2 2" xfId="46606"/>
    <cellStyle name="Normal 37 37 2 3" xfId="35543"/>
    <cellStyle name="Normal 37 37 3" xfId="12896"/>
    <cellStyle name="Normal 37 37 3 2" xfId="23960"/>
    <cellStyle name="Normal 37 37 3 2 2" xfId="50209"/>
    <cellStyle name="Normal 37 37 3 3" xfId="39146"/>
    <cellStyle name="Normal 37 37 4" xfId="16632"/>
    <cellStyle name="Normal 37 37 4 2" xfId="42882"/>
    <cellStyle name="Normal 37 37 5" xfId="5488"/>
    <cellStyle name="Normal 37 37 5 2" xfId="31819"/>
    <cellStyle name="Normal 37 37 6" xfId="30376"/>
    <cellStyle name="Normal 37 38" xfId="2943"/>
    <cellStyle name="Normal 37 38 2" xfId="20237"/>
    <cellStyle name="Normal 37 38 2 2" xfId="46486"/>
    <cellStyle name="Normal 37 38 3" xfId="9173"/>
    <cellStyle name="Normal 37 38 3 2" xfId="35423"/>
    <cellStyle name="Normal 37 38 4" xfId="30377"/>
    <cellStyle name="Normal 37 39" xfId="2944"/>
    <cellStyle name="Normal 37 39 2" xfId="23840"/>
    <cellStyle name="Normal 37 39 2 2" xfId="50089"/>
    <cellStyle name="Normal 37 39 3" xfId="12776"/>
    <cellStyle name="Normal 37 39 3 2" xfId="39026"/>
    <cellStyle name="Normal 37 39 4" xfId="30378"/>
    <cellStyle name="Normal 37 4" xfId="209"/>
    <cellStyle name="Normal 37 4 10" xfId="2946"/>
    <cellStyle name="Normal 37 4 10 2" xfId="10261"/>
    <cellStyle name="Normal 37 4 10 2 2" xfId="21325"/>
    <cellStyle name="Normal 37 4 10 2 2 2" xfId="47574"/>
    <cellStyle name="Normal 37 4 10 2 3" xfId="36511"/>
    <cellStyle name="Normal 37 4 10 3" xfId="13864"/>
    <cellStyle name="Normal 37 4 10 3 2" xfId="24928"/>
    <cellStyle name="Normal 37 4 10 3 2 2" xfId="51177"/>
    <cellStyle name="Normal 37 4 10 3 3" xfId="40114"/>
    <cellStyle name="Normal 37 4 10 4" xfId="17600"/>
    <cellStyle name="Normal 37 4 10 4 2" xfId="43850"/>
    <cellStyle name="Normal 37 4 10 5" xfId="6465"/>
    <cellStyle name="Normal 37 4 10 5 2" xfId="32787"/>
    <cellStyle name="Normal 37 4 10 6" xfId="30380"/>
    <cellStyle name="Normal 37 4 11" xfId="2947"/>
    <cellStyle name="Normal 37 4 11 2" xfId="10388"/>
    <cellStyle name="Normal 37 4 11 2 2" xfId="21452"/>
    <cellStyle name="Normal 37 4 11 2 2 2" xfId="47701"/>
    <cellStyle name="Normal 37 4 11 2 3" xfId="36638"/>
    <cellStyle name="Normal 37 4 11 3" xfId="13991"/>
    <cellStyle name="Normal 37 4 11 3 2" xfId="25055"/>
    <cellStyle name="Normal 37 4 11 3 2 2" xfId="51304"/>
    <cellStyle name="Normal 37 4 11 3 3" xfId="40241"/>
    <cellStyle name="Normal 37 4 11 4" xfId="17727"/>
    <cellStyle name="Normal 37 4 11 4 2" xfId="43977"/>
    <cellStyle name="Normal 37 4 11 5" xfId="6593"/>
    <cellStyle name="Normal 37 4 11 5 2" xfId="32914"/>
    <cellStyle name="Normal 37 4 11 6" xfId="30381"/>
    <cellStyle name="Normal 37 4 12" xfId="2948"/>
    <cellStyle name="Normal 37 4 12 2" xfId="10503"/>
    <cellStyle name="Normal 37 4 12 2 2" xfId="21567"/>
    <cellStyle name="Normal 37 4 12 2 2 2" xfId="47816"/>
    <cellStyle name="Normal 37 4 12 2 3" xfId="36753"/>
    <cellStyle name="Normal 37 4 12 3" xfId="14106"/>
    <cellStyle name="Normal 37 4 12 3 2" xfId="25170"/>
    <cellStyle name="Normal 37 4 12 3 2 2" xfId="51419"/>
    <cellStyle name="Normal 37 4 12 3 3" xfId="40356"/>
    <cellStyle name="Normal 37 4 12 4" xfId="17842"/>
    <cellStyle name="Normal 37 4 12 4 2" xfId="44092"/>
    <cellStyle name="Normal 37 4 12 5" xfId="6709"/>
    <cellStyle name="Normal 37 4 12 5 2" xfId="33029"/>
    <cellStyle name="Normal 37 4 12 6" xfId="30382"/>
    <cellStyle name="Normal 37 4 13" xfId="2949"/>
    <cellStyle name="Normal 37 4 13 2" xfId="10676"/>
    <cellStyle name="Normal 37 4 13 2 2" xfId="21740"/>
    <cellStyle name="Normal 37 4 13 2 2 2" xfId="47989"/>
    <cellStyle name="Normal 37 4 13 2 3" xfId="36926"/>
    <cellStyle name="Normal 37 4 13 3" xfId="14279"/>
    <cellStyle name="Normal 37 4 13 3 2" xfId="25343"/>
    <cellStyle name="Normal 37 4 13 3 2 2" xfId="51592"/>
    <cellStyle name="Normal 37 4 13 3 3" xfId="40529"/>
    <cellStyle name="Normal 37 4 13 4" xfId="18015"/>
    <cellStyle name="Normal 37 4 13 4 2" xfId="44265"/>
    <cellStyle name="Normal 37 4 13 5" xfId="6883"/>
    <cellStyle name="Normal 37 4 13 5 2" xfId="33202"/>
    <cellStyle name="Normal 37 4 13 6" xfId="30383"/>
    <cellStyle name="Normal 37 4 14" xfId="2950"/>
    <cellStyle name="Normal 37 4 14 2" xfId="10793"/>
    <cellStyle name="Normal 37 4 14 2 2" xfId="21857"/>
    <cellStyle name="Normal 37 4 14 2 2 2" xfId="48106"/>
    <cellStyle name="Normal 37 4 14 2 3" xfId="37043"/>
    <cellStyle name="Normal 37 4 14 3" xfId="14396"/>
    <cellStyle name="Normal 37 4 14 3 2" xfId="25460"/>
    <cellStyle name="Normal 37 4 14 3 2 2" xfId="51709"/>
    <cellStyle name="Normal 37 4 14 3 3" xfId="40646"/>
    <cellStyle name="Normal 37 4 14 4" xfId="18132"/>
    <cellStyle name="Normal 37 4 14 4 2" xfId="44382"/>
    <cellStyle name="Normal 37 4 14 5" xfId="7001"/>
    <cellStyle name="Normal 37 4 14 5 2" xfId="33319"/>
    <cellStyle name="Normal 37 4 14 6" xfId="30384"/>
    <cellStyle name="Normal 37 4 15" xfId="2951"/>
    <cellStyle name="Normal 37 4 15 2" xfId="10909"/>
    <cellStyle name="Normal 37 4 15 2 2" xfId="21973"/>
    <cellStyle name="Normal 37 4 15 2 2 2" xfId="48222"/>
    <cellStyle name="Normal 37 4 15 2 3" xfId="37159"/>
    <cellStyle name="Normal 37 4 15 3" xfId="14512"/>
    <cellStyle name="Normal 37 4 15 3 2" xfId="25576"/>
    <cellStyle name="Normal 37 4 15 3 2 2" xfId="51825"/>
    <cellStyle name="Normal 37 4 15 3 3" xfId="40762"/>
    <cellStyle name="Normal 37 4 15 4" xfId="18248"/>
    <cellStyle name="Normal 37 4 15 4 2" xfId="44498"/>
    <cellStyle name="Normal 37 4 15 5" xfId="7118"/>
    <cellStyle name="Normal 37 4 15 5 2" xfId="33435"/>
    <cellStyle name="Normal 37 4 15 6" xfId="30385"/>
    <cellStyle name="Normal 37 4 16" xfId="2952"/>
    <cellStyle name="Normal 37 4 16 2" xfId="11027"/>
    <cellStyle name="Normal 37 4 16 2 2" xfId="22091"/>
    <cellStyle name="Normal 37 4 16 2 2 2" xfId="48340"/>
    <cellStyle name="Normal 37 4 16 2 3" xfId="37277"/>
    <cellStyle name="Normal 37 4 16 3" xfId="14630"/>
    <cellStyle name="Normal 37 4 16 3 2" xfId="25694"/>
    <cellStyle name="Normal 37 4 16 3 2 2" xfId="51943"/>
    <cellStyle name="Normal 37 4 16 3 3" xfId="40880"/>
    <cellStyle name="Normal 37 4 16 4" xfId="18366"/>
    <cellStyle name="Normal 37 4 16 4 2" xfId="44616"/>
    <cellStyle name="Normal 37 4 16 5" xfId="7237"/>
    <cellStyle name="Normal 37 4 16 5 2" xfId="33553"/>
    <cellStyle name="Normal 37 4 16 6" xfId="30386"/>
    <cellStyle name="Normal 37 4 17" xfId="2953"/>
    <cellStyle name="Normal 37 4 17 2" xfId="11145"/>
    <cellStyle name="Normal 37 4 17 2 2" xfId="22209"/>
    <cellStyle name="Normal 37 4 17 2 2 2" xfId="48458"/>
    <cellStyle name="Normal 37 4 17 2 3" xfId="37395"/>
    <cellStyle name="Normal 37 4 17 3" xfId="14748"/>
    <cellStyle name="Normal 37 4 17 3 2" xfId="25812"/>
    <cellStyle name="Normal 37 4 17 3 2 2" xfId="52061"/>
    <cellStyle name="Normal 37 4 17 3 3" xfId="40998"/>
    <cellStyle name="Normal 37 4 17 4" xfId="18484"/>
    <cellStyle name="Normal 37 4 17 4 2" xfId="44734"/>
    <cellStyle name="Normal 37 4 17 5" xfId="7356"/>
    <cellStyle name="Normal 37 4 17 5 2" xfId="33671"/>
    <cellStyle name="Normal 37 4 17 6" xfId="30387"/>
    <cellStyle name="Normal 37 4 18" xfId="2954"/>
    <cellStyle name="Normal 37 4 18 2" xfId="11261"/>
    <cellStyle name="Normal 37 4 18 2 2" xfId="22325"/>
    <cellStyle name="Normal 37 4 18 2 2 2" xfId="48574"/>
    <cellStyle name="Normal 37 4 18 2 3" xfId="37511"/>
    <cellStyle name="Normal 37 4 18 3" xfId="14864"/>
    <cellStyle name="Normal 37 4 18 3 2" xfId="25928"/>
    <cellStyle name="Normal 37 4 18 3 2 2" xfId="52177"/>
    <cellStyle name="Normal 37 4 18 3 3" xfId="41114"/>
    <cellStyle name="Normal 37 4 18 4" xfId="18600"/>
    <cellStyle name="Normal 37 4 18 4 2" xfId="44850"/>
    <cellStyle name="Normal 37 4 18 5" xfId="7473"/>
    <cellStyle name="Normal 37 4 18 5 2" xfId="33787"/>
    <cellStyle name="Normal 37 4 18 6" xfId="30388"/>
    <cellStyle name="Normal 37 4 19" xfId="2955"/>
    <cellStyle name="Normal 37 4 19 2" xfId="11378"/>
    <cellStyle name="Normal 37 4 19 2 2" xfId="22442"/>
    <cellStyle name="Normal 37 4 19 2 2 2" xfId="48691"/>
    <cellStyle name="Normal 37 4 19 2 3" xfId="37628"/>
    <cellStyle name="Normal 37 4 19 3" xfId="14981"/>
    <cellStyle name="Normal 37 4 19 3 2" xfId="26045"/>
    <cellStyle name="Normal 37 4 19 3 2 2" xfId="52294"/>
    <cellStyle name="Normal 37 4 19 3 3" xfId="41231"/>
    <cellStyle name="Normal 37 4 19 4" xfId="18717"/>
    <cellStyle name="Normal 37 4 19 4 2" xfId="44967"/>
    <cellStyle name="Normal 37 4 19 5" xfId="7591"/>
    <cellStyle name="Normal 37 4 19 5 2" xfId="33904"/>
    <cellStyle name="Normal 37 4 19 6" xfId="30389"/>
    <cellStyle name="Normal 37 4 2" xfId="210"/>
    <cellStyle name="Normal 37 4 2 10" xfId="2957"/>
    <cellStyle name="Normal 37 4 2 10 2" xfId="10470"/>
    <cellStyle name="Normal 37 4 2 10 2 2" xfId="21534"/>
    <cellStyle name="Normal 37 4 2 10 2 2 2" xfId="47783"/>
    <cellStyle name="Normal 37 4 2 10 2 3" xfId="36720"/>
    <cellStyle name="Normal 37 4 2 10 3" xfId="14073"/>
    <cellStyle name="Normal 37 4 2 10 3 2" xfId="25137"/>
    <cellStyle name="Normal 37 4 2 10 3 2 2" xfId="51386"/>
    <cellStyle name="Normal 37 4 2 10 3 3" xfId="40323"/>
    <cellStyle name="Normal 37 4 2 10 4" xfId="17809"/>
    <cellStyle name="Normal 37 4 2 10 4 2" xfId="44059"/>
    <cellStyle name="Normal 37 4 2 10 5" xfId="6675"/>
    <cellStyle name="Normal 37 4 2 10 5 2" xfId="32996"/>
    <cellStyle name="Normal 37 4 2 10 6" xfId="30391"/>
    <cellStyle name="Normal 37 4 2 11" xfId="2958"/>
    <cellStyle name="Normal 37 4 2 11 2" xfId="10585"/>
    <cellStyle name="Normal 37 4 2 11 2 2" xfId="21649"/>
    <cellStyle name="Normal 37 4 2 11 2 2 2" xfId="47898"/>
    <cellStyle name="Normal 37 4 2 11 2 3" xfId="36835"/>
    <cellStyle name="Normal 37 4 2 11 3" xfId="14188"/>
    <cellStyle name="Normal 37 4 2 11 3 2" xfId="25252"/>
    <cellStyle name="Normal 37 4 2 11 3 2 2" xfId="51501"/>
    <cellStyle name="Normal 37 4 2 11 3 3" xfId="40438"/>
    <cellStyle name="Normal 37 4 2 11 4" xfId="17924"/>
    <cellStyle name="Normal 37 4 2 11 4 2" xfId="44174"/>
    <cellStyle name="Normal 37 4 2 11 5" xfId="6791"/>
    <cellStyle name="Normal 37 4 2 11 5 2" xfId="33111"/>
    <cellStyle name="Normal 37 4 2 11 6" xfId="30392"/>
    <cellStyle name="Normal 37 4 2 12" xfId="2959"/>
    <cellStyle name="Normal 37 4 2 12 2" xfId="10758"/>
    <cellStyle name="Normal 37 4 2 12 2 2" xfId="21822"/>
    <cellStyle name="Normal 37 4 2 12 2 2 2" xfId="48071"/>
    <cellStyle name="Normal 37 4 2 12 2 3" xfId="37008"/>
    <cellStyle name="Normal 37 4 2 12 3" xfId="14361"/>
    <cellStyle name="Normal 37 4 2 12 3 2" xfId="25425"/>
    <cellStyle name="Normal 37 4 2 12 3 2 2" xfId="51674"/>
    <cellStyle name="Normal 37 4 2 12 3 3" xfId="40611"/>
    <cellStyle name="Normal 37 4 2 12 4" xfId="18097"/>
    <cellStyle name="Normal 37 4 2 12 4 2" xfId="44347"/>
    <cellStyle name="Normal 37 4 2 12 5" xfId="6965"/>
    <cellStyle name="Normal 37 4 2 12 5 2" xfId="33284"/>
    <cellStyle name="Normal 37 4 2 12 6" xfId="30393"/>
    <cellStyle name="Normal 37 4 2 13" xfId="2960"/>
    <cellStyle name="Normal 37 4 2 13 2" xfId="10875"/>
    <cellStyle name="Normal 37 4 2 13 2 2" xfId="21939"/>
    <cellStyle name="Normal 37 4 2 13 2 2 2" xfId="48188"/>
    <cellStyle name="Normal 37 4 2 13 2 3" xfId="37125"/>
    <cellStyle name="Normal 37 4 2 13 3" xfId="14478"/>
    <cellStyle name="Normal 37 4 2 13 3 2" xfId="25542"/>
    <cellStyle name="Normal 37 4 2 13 3 2 2" xfId="51791"/>
    <cellStyle name="Normal 37 4 2 13 3 3" xfId="40728"/>
    <cellStyle name="Normal 37 4 2 13 4" xfId="18214"/>
    <cellStyle name="Normal 37 4 2 13 4 2" xfId="44464"/>
    <cellStyle name="Normal 37 4 2 13 5" xfId="7083"/>
    <cellStyle name="Normal 37 4 2 13 5 2" xfId="33401"/>
    <cellStyle name="Normal 37 4 2 13 6" xfId="30394"/>
    <cellStyle name="Normal 37 4 2 14" xfId="2961"/>
    <cellStyle name="Normal 37 4 2 14 2" xfId="10991"/>
    <cellStyle name="Normal 37 4 2 14 2 2" xfId="22055"/>
    <cellStyle name="Normal 37 4 2 14 2 2 2" xfId="48304"/>
    <cellStyle name="Normal 37 4 2 14 2 3" xfId="37241"/>
    <cellStyle name="Normal 37 4 2 14 3" xfId="14594"/>
    <cellStyle name="Normal 37 4 2 14 3 2" xfId="25658"/>
    <cellStyle name="Normal 37 4 2 14 3 2 2" xfId="51907"/>
    <cellStyle name="Normal 37 4 2 14 3 3" xfId="40844"/>
    <cellStyle name="Normal 37 4 2 14 4" xfId="18330"/>
    <cellStyle name="Normal 37 4 2 14 4 2" xfId="44580"/>
    <cellStyle name="Normal 37 4 2 14 5" xfId="7200"/>
    <cellStyle name="Normal 37 4 2 14 5 2" xfId="33517"/>
    <cellStyle name="Normal 37 4 2 14 6" xfId="30395"/>
    <cellStyle name="Normal 37 4 2 15" xfId="2962"/>
    <cellStyle name="Normal 37 4 2 15 2" xfId="11109"/>
    <cellStyle name="Normal 37 4 2 15 2 2" xfId="22173"/>
    <cellStyle name="Normal 37 4 2 15 2 2 2" xfId="48422"/>
    <cellStyle name="Normal 37 4 2 15 2 3" xfId="37359"/>
    <cellStyle name="Normal 37 4 2 15 3" xfId="14712"/>
    <cellStyle name="Normal 37 4 2 15 3 2" xfId="25776"/>
    <cellStyle name="Normal 37 4 2 15 3 2 2" xfId="52025"/>
    <cellStyle name="Normal 37 4 2 15 3 3" xfId="40962"/>
    <cellStyle name="Normal 37 4 2 15 4" xfId="18448"/>
    <cellStyle name="Normal 37 4 2 15 4 2" xfId="44698"/>
    <cellStyle name="Normal 37 4 2 15 5" xfId="7319"/>
    <cellStyle name="Normal 37 4 2 15 5 2" xfId="33635"/>
    <cellStyle name="Normal 37 4 2 15 6" xfId="30396"/>
    <cellStyle name="Normal 37 4 2 16" xfId="2963"/>
    <cellStyle name="Normal 37 4 2 16 2" xfId="11227"/>
    <cellStyle name="Normal 37 4 2 16 2 2" xfId="22291"/>
    <cellStyle name="Normal 37 4 2 16 2 2 2" xfId="48540"/>
    <cellStyle name="Normal 37 4 2 16 2 3" xfId="37477"/>
    <cellStyle name="Normal 37 4 2 16 3" xfId="14830"/>
    <cellStyle name="Normal 37 4 2 16 3 2" xfId="25894"/>
    <cellStyle name="Normal 37 4 2 16 3 2 2" xfId="52143"/>
    <cellStyle name="Normal 37 4 2 16 3 3" xfId="41080"/>
    <cellStyle name="Normal 37 4 2 16 4" xfId="18566"/>
    <cellStyle name="Normal 37 4 2 16 4 2" xfId="44816"/>
    <cellStyle name="Normal 37 4 2 16 5" xfId="7438"/>
    <cellStyle name="Normal 37 4 2 16 5 2" xfId="33753"/>
    <cellStyle name="Normal 37 4 2 16 6" xfId="30397"/>
    <cellStyle name="Normal 37 4 2 17" xfId="2964"/>
    <cellStyle name="Normal 37 4 2 17 2" xfId="11343"/>
    <cellStyle name="Normal 37 4 2 17 2 2" xfId="22407"/>
    <cellStyle name="Normal 37 4 2 17 2 2 2" xfId="48656"/>
    <cellStyle name="Normal 37 4 2 17 2 3" xfId="37593"/>
    <cellStyle name="Normal 37 4 2 17 3" xfId="14946"/>
    <cellStyle name="Normal 37 4 2 17 3 2" xfId="26010"/>
    <cellStyle name="Normal 37 4 2 17 3 2 2" xfId="52259"/>
    <cellStyle name="Normal 37 4 2 17 3 3" xfId="41196"/>
    <cellStyle name="Normal 37 4 2 17 4" xfId="18682"/>
    <cellStyle name="Normal 37 4 2 17 4 2" xfId="44932"/>
    <cellStyle name="Normal 37 4 2 17 5" xfId="7555"/>
    <cellStyle name="Normal 37 4 2 17 5 2" xfId="33869"/>
    <cellStyle name="Normal 37 4 2 17 6" xfId="30398"/>
    <cellStyle name="Normal 37 4 2 18" xfId="2965"/>
    <cellStyle name="Normal 37 4 2 18 2" xfId="11460"/>
    <cellStyle name="Normal 37 4 2 18 2 2" xfId="22524"/>
    <cellStyle name="Normal 37 4 2 18 2 2 2" xfId="48773"/>
    <cellStyle name="Normal 37 4 2 18 2 3" xfId="37710"/>
    <cellStyle name="Normal 37 4 2 18 3" xfId="15063"/>
    <cellStyle name="Normal 37 4 2 18 3 2" xfId="26127"/>
    <cellStyle name="Normal 37 4 2 18 3 2 2" xfId="52376"/>
    <cellStyle name="Normal 37 4 2 18 3 3" xfId="41313"/>
    <cellStyle name="Normal 37 4 2 18 4" xfId="18799"/>
    <cellStyle name="Normal 37 4 2 18 4 2" xfId="45049"/>
    <cellStyle name="Normal 37 4 2 18 5" xfId="7673"/>
    <cellStyle name="Normal 37 4 2 18 5 2" xfId="33986"/>
    <cellStyle name="Normal 37 4 2 18 6" xfId="30399"/>
    <cellStyle name="Normal 37 4 2 19" xfId="2966"/>
    <cellStyle name="Normal 37 4 2 19 2" xfId="11579"/>
    <cellStyle name="Normal 37 4 2 19 2 2" xfId="22643"/>
    <cellStyle name="Normal 37 4 2 19 2 2 2" xfId="48892"/>
    <cellStyle name="Normal 37 4 2 19 2 3" xfId="37829"/>
    <cellStyle name="Normal 37 4 2 19 3" xfId="15182"/>
    <cellStyle name="Normal 37 4 2 19 3 2" xfId="26246"/>
    <cellStyle name="Normal 37 4 2 19 3 2 2" xfId="52495"/>
    <cellStyle name="Normal 37 4 2 19 3 3" xfId="41432"/>
    <cellStyle name="Normal 37 4 2 19 4" xfId="18918"/>
    <cellStyle name="Normal 37 4 2 19 4 2" xfId="45168"/>
    <cellStyle name="Normal 37 4 2 19 5" xfId="7793"/>
    <cellStyle name="Normal 37 4 2 19 5 2" xfId="34105"/>
    <cellStyle name="Normal 37 4 2 19 6" xfId="30400"/>
    <cellStyle name="Normal 37 4 2 2" xfId="211"/>
    <cellStyle name="Normal 37 4 2 2 2" xfId="2968"/>
    <cellStyle name="Normal 37 4 2 2 2 2" xfId="16438"/>
    <cellStyle name="Normal 37 4 2 2 2 2 2" xfId="27502"/>
    <cellStyle name="Normal 37 4 2 2 2 2 2 2" xfId="53751"/>
    <cellStyle name="Normal 37 4 2 2 2 2 3" xfId="42688"/>
    <cellStyle name="Normal 37 4 2 2 2 3" xfId="20174"/>
    <cellStyle name="Normal 37 4 2 2 2 3 2" xfId="46424"/>
    <cellStyle name="Normal 37 4 2 2 2 4" xfId="9102"/>
    <cellStyle name="Normal 37 4 2 2 2 4 2" xfId="35361"/>
    <cellStyle name="Normal 37 4 2 2 2 5" xfId="30402"/>
    <cellStyle name="Normal 37 4 2 2 3" xfId="2967"/>
    <cellStyle name="Normal 37 4 2 2 3 2" xfId="20545"/>
    <cellStyle name="Normal 37 4 2 2 3 2 2" xfId="46794"/>
    <cellStyle name="Normal 37 4 2 2 3 3" xfId="9481"/>
    <cellStyle name="Normal 37 4 2 2 3 3 2" xfId="35731"/>
    <cellStyle name="Normal 37 4 2 2 3 4" xfId="30401"/>
    <cellStyle name="Normal 37 4 2 2 4" xfId="13084"/>
    <cellStyle name="Normal 37 4 2 2 4 2" xfId="24148"/>
    <cellStyle name="Normal 37 4 2 2 4 2 2" xfId="50397"/>
    <cellStyle name="Normal 37 4 2 2 4 3" xfId="39334"/>
    <cellStyle name="Normal 37 4 2 2 5" xfId="16820"/>
    <cellStyle name="Normal 37 4 2 2 5 2" xfId="43070"/>
    <cellStyle name="Normal 37 4 2 2 6" xfId="5678"/>
    <cellStyle name="Normal 37 4 2 2 6 2" xfId="32007"/>
    <cellStyle name="Normal 37 4 2 2 7" xfId="27691"/>
    <cellStyle name="Normal 37 4 2 20" xfId="2969"/>
    <cellStyle name="Normal 37 4 2 20 2" xfId="11693"/>
    <cellStyle name="Normal 37 4 2 20 2 2" xfId="22757"/>
    <cellStyle name="Normal 37 4 2 20 2 2 2" xfId="49006"/>
    <cellStyle name="Normal 37 4 2 20 2 3" xfId="37943"/>
    <cellStyle name="Normal 37 4 2 20 3" xfId="15296"/>
    <cellStyle name="Normal 37 4 2 20 3 2" xfId="26360"/>
    <cellStyle name="Normal 37 4 2 20 3 2 2" xfId="52609"/>
    <cellStyle name="Normal 37 4 2 20 3 3" xfId="41546"/>
    <cellStyle name="Normal 37 4 2 20 4" xfId="19032"/>
    <cellStyle name="Normal 37 4 2 20 4 2" xfId="45282"/>
    <cellStyle name="Normal 37 4 2 20 5" xfId="7908"/>
    <cellStyle name="Normal 37 4 2 20 5 2" xfId="34219"/>
    <cellStyle name="Normal 37 4 2 20 6" xfId="30403"/>
    <cellStyle name="Normal 37 4 2 21" xfId="2970"/>
    <cellStyle name="Normal 37 4 2 21 2" xfId="11807"/>
    <cellStyle name="Normal 37 4 2 21 2 2" xfId="22871"/>
    <cellStyle name="Normal 37 4 2 21 2 2 2" xfId="49120"/>
    <cellStyle name="Normal 37 4 2 21 2 3" xfId="38057"/>
    <cellStyle name="Normal 37 4 2 21 3" xfId="15410"/>
    <cellStyle name="Normal 37 4 2 21 3 2" xfId="26474"/>
    <cellStyle name="Normal 37 4 2 21 3 2 2" xfId="52723"/>
    <cellStyle name="Normal 37 4 2 21 3 3" xfId="41660"/>
    <cellStyle name="Normal 37 4 2 21 4" xfId="19146"/>
    <cellStyle name="Normal 37 4 2 21 4 2" xfId="45396"/>
    <cellStyle name="Normal 37 4 2 21 5" xfId="8023"/>
    <cellStyle name="Normal 37 4 2 21 5 2" xfId="34333"/>
    <cellStyle name="Normal 37 4 2 21 6" xfId="30404"/>
    <cellStyle name="Normal 37 4 2 22" xfId="2971"/>
    <cellStyle name="Normal 37 4 2 22 2" xfId="11921"/>
    <cellStyle name="Normal 37 4 2 22 2 2" xfId="22985"/>
    <cellStyle name="Normal 37 4 2 22 2 2 2" xfId="49234"/>
    <cellStyle name="Normal 37 4 2 22 2 3" xfId="38171"/>
    <cellStyle name="Normal 37 4 2 22 3" xfId="15524"/>
    <cellStyle name="Normal 37 4 2 22 3 2" xfId="26588"/>
    <cellStyle name="Normal 37 4 2 22 3 2 2" xfId="52837"/>
    <cellStyle name="Normal 37 4 2 22 3 3" xfId="41774"/>
    <cellStyle name="Normal 37 4 2 22 4" xfId="19260"/>
    <cellStyle name="Normal 37 4 2 22 4 2" xfId="45510"/>
    <cellStyle name="Normal 37 4 2 22 5" xfId="8138"/>
    <cellStyle name="Normal 37 4 2 22 5 2" xfId="34447"/>
    <cellStyle name="Normal 37 4 2 22 6" xfId="30405"/>
    <cellStyle name="Normal 37 4 2 23" xfId="2972"/>
    <cellStyle name="Normal 37 4 2 23 2" xfId="12035"/>
    <cellStyle name="Normal 37 4 2 23 2 2" xfId="23099"/>
    <cellStyle name="Normal 37 4 2 23 2 2 2" xfId="49348"/>
    <cellStyle name="Normal 37 4 2 23 2 3" xfId="38285"/>
    <cellStyle name="Normal 37 4 2 23 3" xfId="15638"/>
    <cellStyle name="Normal 37 4 2 23 3 2" xfId="26702"/>
    <cellStyle name="Normal 37 4 2 23 3 2 2" xfId="52951"/>
    <cellStyle name="Normal 37 4 2 23 3 3" xfId="41888"/>
    <cellStyle name="Normal 37 4 2 23 4" xfId="19374"/>
    <cellStyle name="Normal 37 4 2 23 4 2" xfId="45624"/>
    <cellStyle name="Normal 37 4 2 23 5" xfId="8253"/>
    <cellStyle name="Normal 37 4 2 23 5 2" xfId="34561"/>
    <cellStyle name="Normal 37 4 2 23 6" xfId="30406"/>
    <cellStyle name="Normal 37 4 2 24" xfId="2973"/>
    <cellStyle name="Normal 37 4 2 24 2" xfId="12149"/>
    <cellStyle name="Normal 37 4 2 24 2 2" xfId="23213"/>
    <cellStyle name="Normal 37 4 2 24 2 2 2" xfId="49462"/>
    <cellStyle name="Normal 37 4 2 24 2 3" xfId="38399"/>
    <cellStyle name="Normal 37 4 2 24 3" xfId="15752"/>
    <cellStyle name="Normal 37 4 2 24 3 2" xfId="26816"/>
    <cellStyle name="Normal 37 4 2 24 3 2 2" xfId="53065"/>
    <cellStyle name="Normal 37 4 2 24 3 3" xfId="42002"/>
    <cellStyle name="Normal 37 4 2 24 4" xfId="19488"/>
    <cellStyle name="Normal 37 4 2 24 4 2" xfId="45738"/>
    <cellStyle name="Normal 37 4 2 24 5" xfId="8368"/>
    <cellStyle name="Normal 37 4 2 24 5 2" xfId="34675"/>
    <cellStyle name="Normal 37 4 2 24 6" xfId="30407"/>
    <cellStyle name="Normal 37 4 2 25" xfId="2974"/>
    <cellStyle name="Normal 37 4 2 25 2" xfId="12266"/>
    <cellStyle name="Normal 37 4 2 25 2 2" xfId="23330"/>
    <cellStyle name="Normal 37 4 2 25 2 2 2" xfId="49579"/>
    <cellStyle name="Normal 37 4 2 25 2 3" xfId="38516"/>
    <cellStyle name="Normal 37 4 2 25 3" xfId="15869"/>
    <cellStyle name="Normal 37 4 2 25 3 2" xfId="26933"/>
    <cellStyle name="Normal 37 4 2 25 3 2 2" xfId="53182"/>
    <cellStyle name="Normal 37 4 2 25 3 3" xfId="42119"/>
    <cellStyle name="Normal 37 4 2 25 4" xfId="19605"/>
    <cellStyle name="Normal 37 4 2 25 4 2" xfId="45855"/>
    <cellStyle name="Normal 37 4 2 25 5" xfId="8486"/>
    <cellStyle name="Normal 37 4 2 25 5 2" xfId="34792"/>
    <cellStyle name="Normal 37 4 2 25 6" xfId="30408"/>
    <cellStyle name="Normal 37 4 2 26" xfId="2975"/>
    <cellStyle name="Normal 37 4 2 26 2" xfId="12385"/>
    <cellStyle name="Normal 37 4 2 26 2 2" xfId="23449"/>
    <cellStyle name="Normal 37 4 2 26 2 2 2" xfId="49698"/>
    <cellStyle name="Normal 37 4 2 26 2 3" xfId="38635"/>
    <cellStyle name="Normal 37 4 2 26 3" xfId="15988"/>
    <cellStyle name="Normal 37 4 2 26 3 2" xfId="27052"/>
    <cellStyle name="Normal 37 4 2 26 3 2 2" xfId="53301"/>
    <cellStyle name="Normal 37 4 2 26 3 3" xfId="42238"/>
    <cellStyle name="Normal 37 4 2 26 4" xfId="19724"/>
    <cellStyle name="Normal 37 4 2 26 4 2" xfId="45974"/>
    <cellStyle name="Normal 37 4 2 26 5" xfId="8606"/>
    <cellStyle name="Normal 37 4 2 26 5 2" xfId="34911"/>
    <cellStyle name="Normal 37 4 2 26 6" xfId="30409"/>
    <cellStyle name="Normal 37 4 2 27" xfId="2976"/>
    <cellStyle name="Normal 37 4 2 27 2" xfId="12516"/>
    <cellStyle name="Normal 37 4 2 27 2 2" xfId="23580"/>
    <cellStyle name="Normal 37 4 2 27 2 2 2" xfId="49829"/>
    <cellStyle name="Normal 37 4 2 27 2 3" xfId="38766"/>
    <cellStyle name="Normal 37 4 2 27 3" xfId="16119"/>
    <cellStyle name="Normal 37 4 2 27 3 2" xfId="27183"/>
    <cellStyle name="Normal 37 4 2 27 3 2 2" xfId="53432"/>
    <cellStyle name="Normal 37 4 2 27 3 3" xfId="42369"/>
    <cellStyle name="Normal 37 4 2 27 4" xfId="19855"/>
    <cellStyle name="Normal 37 4 2 27 4 2" xfId="46105"/>
    <cellStyle name="Normal 37 4 2 27 5" xfId="8738"/>
    <cellStyle name="Normal 37 4 2 27 5 2" xfId="35042"/>
    <cellStyle name="Normal 37 4 2 27 6" xfId="30410"/>
    <cellStyle name="Normal 37 4 2 28" xfId="2977"/>
    <cellStyle name="Normal 37 4 2 28 2" xfId="12631"/>
    <cellStyle name="Normal 37 4 2 28 2 2" xfId="23695"/>
    <cellStyle name="Normal 37 4 2 28 2 2 2" xfId="49944"/>
    <cellStyle name="Normal 37 4 2 28 2 3" xfId="38881"/>
    <cellStyle name="Normal 37 4 2 28 3" xfId="16234"/>
    <cellStyle name="Normal 37 4 2 28 3 2" xfId="27298"/>
    <cellStyle name="Normal 37 4 2 28 3 2 2" xfId="53547"/>
    <cellStyle name="Normal 37 4 2 28 3 3" xfId="42484"/>
    <cellStyle name="Normal 37 4 2 28 4" xfId="19970"/>
    <cellStyle name="Normal 37 4 2 28 4 2" xfId="46220"/>
    <cellStyle name="Normal 37 4 2 28 5" xfId="8854"/>
    <cellStyle name="Normal 37 4 2 28 5 2" xfId="35157"/>
    <cellStyle name="Normal 37 4 2 28 6" xfId="30411"/>
    <cellStyle name="Normal 37 4 2 29" xfId="2978"/>
    <cellStyle name="Normal 37 4 2 29 2" xfId="12745"/>
    <cellStyle name="Normal 37 4 2 29 2 2" xfId="23809"/>
    <cellStyle name="Normal 37 4 2 29 2 2 2" xfId="50058"/>
    <cellStyle name="Normal 37 4 2 29 2 3" xfId="38995"/>
    <cellStyle name="Normal 37 4 2 29 3" xfId="16348"/>
    <cellStyle name="Normal 37 4 2 29 3 2" xfId="27412"/>
    <cellStyle name="Normal 37 4 2 29 3 2 2" xfId="53661"/>
    <cellStyle name="Normal 37 4 2 29 3 3" xfId="42598"/>
    <cellStyle name="Normal 37 4 2 29 4" xfId="20084"/>
    <cellStyle name="Normal 37 4 2 29 4 2" xfId="46334"/>
    <cellStyle name="Normal 37 4 2 29 5" xfId="8969"/>
    <cellStyle name="Normal 37 4 2 29 5 2" xfId="35271"/>
    <cellStyle name="Normal 37 4 2 29 6" xfId="30412"/>
    <cellStyle name="Normal 37 4 2 3" xfId="2979"/>
    <cellStyle name="Normal 37 4 2 3 2" xfId="9655"/>
    <cellStyle name="Normal 37 4 2 3 2 2" xfId="20719"/>
    <cellStyle name="Normal 37 4 2 3 2 2 2" xfId="46968"/>
    <cellStyle name="Normal 37 4 2 3 2 3" xfId="35905"/>
    <cellStyle name="Normal 37 4 2 3 3" xfId="13258"/>
    <cellStyle name="Normal 37 4 2 3 3 2" xfId="24322"/>
    <cellStyle name="Normal 37 4 2 3 3 2 2" xfId="50571"/>
    <cellStyle name="Normal 37 4 2 3 3 3" xfId="39508"/>
    <cellStyle name="Normal 37 4 2 3 4" xfId="16994"/>
    <cellStyle name="Normal 37 4 2 3 4 2" xfId="43244"/>
    <cellStyle name="Normal 37 4 2 3 5" xfId="5853"/>
    <cellStyle name="Normal 37 4 2 3 5 2" xfId="32181"/>
    <cellStyle name="Normal 37 4 2 3 6" xfId="30413"/>
    <cellStyle name="Normal 37 4 2 30" xfId="2980"/>
    <cellStyle name="Normal 37 4 2 30 2" xfId="9383"/>
    <cellStyle name="Normal 37 4 2 30 2 2" xfId="20447"/>
    <cellStyle name="Normal 37 4 2 30 2 2 2" xfId="46696"/>
    <cellStyle name="Normal 37 4 2 30 2 3" xfId="35633"/>
    <cellStyle name="Normal 37 4 2 30 3" xfId="12986"/>
    <cellStyle name="Normal 37 4 2 30 3 2" xfId="24050"/>
    <cellStyle name="Normal 37 4 2 30 3 2 2" xfId="50299"/>
    <cellStyle name="Normal 37 4 2 30 3 3" xfId="39236"/>
    <cellStyle name="Normal 37 4 2 30 4" xfId="16722"/>
    <cellStyle name="Normal 37 4 2 30 4 2" xfId="42972"/>
    <cellStyle name="Normal 37 4 2 30 5" xfId="5578"/>
    <cellStyle name="Normal 37 4 2 30 5 2" xfId="31909"/>
    <cellStyle name="Normal 37 4 2 30 6" xfId="30414"/>
    <cellStyle name="Normal 37 4 2 31" xfId="2981"/>
    <cellStyle name="Normal 37 4 2 31 2" xfId="20327"/>
    <cellStyle name="Normal 37 4 2 31 2 2" xfId="46576"/>
    <cellStyle name="Normal 37 4 2 31 3" xfId="9263"/>
    <cellStyle name="Normal 37 4 2 31 3 2" xfId="35513"/>
    <cellStyle name="Normal 37 4 2 31 4" xfId="30415"/>
    <cellStyle name="Normal 37 4 2 32" xfId="2982"/>
    <cellStyle name="Normal 37 4 2 32 2" xfId="23930"/>
    <cellStyle name="Normal 37 4 2 32 2 2" xfId="50179"/>
    <cellStyle name="Normal 37 4 2 32 3" xfId="12866"/>
    <cellStyle name="Normal 37 4 2 32 3 2" xfId="39116"/>
    <cellStyle name="Normal 37 4 2 32 4" xfId="30416"/>
    <cellStyle name="Normal 37 4 2 33" xfId="2983"/>
    <cellStyle name="Normal 37 4 2 33 2" xfId="16602"/>
    <cellStyle name="Normal 37 4 2 33 2 2" xfId="42852"/>
    <cellStyle name="Normal 37 4 2 33 3" xfId="30417"/>
    <cellStyle name="Normal 37 4 2 34" xfId="2984"/>
    <cellStyle name="Normal 37 4 2 34 2" xfId="30418"/>
    <cellStyle name="Normal 37 4 2 35" xfId="2985"/>
    <cellStyle name="Normal 37 4 2 35 2" xfId="30419"/>
    <cellStyle name="Normal 37 4 2 36" xfId="2986"/>
    <cellStyle name="Normal 37 4 2 36 2" xfId="30420"/>
    <cellStyle name="Normal 37 4 2 37" xfId="2987"/>
    <cellStyle name="Normal 37 4 2 37 2" xfId="30421"/>
    <cellStyle name="Normal 37 4 2 38" xfId="2988"/>
    <cellStyle name="Normal 37 4 2 38 2" xfId="30422"/>
    <cellStyle name="Normal 37 4 2 39" xfId="2989"/>
    <cellStyle name="Normal 37 4 2 39 2" xfId="30423"/>
    <cellStyle name="Normal 37 4 2 4" xfId="2990"/>
    <cellStyle name="Normal 37 4 2 4 2" xfId="9771"/>
    <cellStyle name="Normal 37 4 2 4 2 2" xfId="20835"/>
    <cellStyle name="Normal 37 4 2 4 2 2 2" xfId="47084"/>
    <cellStyle name="Normal 37 4 2 4 2 3" xfId="36021"/>
    <cellStyle name="Normal 37 4 2 4 3" xfId="13374"/>
    <cellStyle name="Normal 37 4 2 4 3 2" xfId="24438"/>
    <cellStyle name="Normal 37 4 2 4 3 2 2" xfId="50687"/>
    <cellStyle name="Normal 37 4 2 4 3 3" xfId="39624"/>
    <cellStyle name="Normal 37 4 2 4 4" xfId="17110"/>
    <cellStyle name="Normal 37 4 2 4 4 2" xfId="43360"/>
    <cellStyle name="Normal 37 4 2 4 5" xfId="5970"/>
    <cellStyle name="Normal 37 4 2 4 5 2" xfId="32297"/>
    <cellStyle name="Normal 37 4 2 4 6" xfId="30424"/>
    <cellStyle name="Normal 37 4 2 40" xfId="2991"/>
    <cellStyle name="Normal 37 4 2 40 2" xfId="30425"/>
    <cellStyle name="Normal 37 4 2 41" xfId="2956"/>
    <cellStyle name="Normal 37 4 2 41 2" xfId="30390"/>
    <cellStyle name="Normal 37 4 2 42" xfId="5457"/>
    <cellStyle name="Normal 37 4 2 42 2" xfId="31789"/>
    <cellStyle name="Normal 37 4 2 43" xfId="27690"/>
    <cellStyle name="Normal 37 4 2 5" xfId="2992"/>
    <cellStyle name="Normal 37 4 2 5 2" xfId="9886"/>
    <cellStyle name="Normal 37 4 2 5 2 2" xfId="20950"/>
    <cellStyle name="Normal 37 4 2 5 2 2 2" xfId="47199"/>
    <cellStyle name="Normal 37 4 2 5 2 3" xfId="36136"/>
    <cellStyle name="Normal 37 4 2 5 3" xfId="13489"/>
    <cellStyle name="Normal 37 4 2 5 3 2" xfId="24553"/>
    <cellStyle name="Normal 37 4 2 5 3 2 2" xfId="50802"/>
    <cellStyle name="Normal 37 4 2 5 3 3" xfId="39739"/>
    <cellStyle name="Normal 37 4 2 5 4" xfId="17225"/>
    <cellStyle name="Normal 37 4 2 5 4 2" xfId="43475"/>
    <cellStyle name="Normal 37 4 2 5 5" xfId="6086"/>
    <cellStyle name="Normal 37 4 2 5 5 2" xfId="32412"/>
    <cellStyle name="Normal 37 4 2 5 6" xfId="30426"/>
    <cellStyle name="Normal 37 4 2 6" xfId="2993"/>
    <cellStyle name="Normal 37 4 2 6 2" xfId="10001"/>
    <cellStyle name="Normal 37 4 2 6 2 2" xfId="21065"/>
    <cellStyle name="Normal 37 4 2 6 2 2 2" xfId="47314"/>
    <cellStyle name="Normal 37 4 2 6 2 3" xfId="36251"/>
    <cellStyle name="Normal 37 4 2 6 3" xfId="13604"/>
    <cellStyle name="Normal 37 4 2 6 3 2" xfId="24668"/>
    <cellStyle name="Normal 37 4 2 6 3 2 2" xfId="50917"/>
    <cellStyle name="Normal 37 4 2 6 3 3" xfId="39854"/>
    <cellStyle name="Normal 37 4 2 6 4" xfId="17340"/>
    <cellStyle name="Normal 37 4 2 6 4 2" xfId="43590"/>
    <cellStyle name="Normal 37 4 2 6 5" xfId="6202"/>
    <cellStyle name="Normal 37 4 2 6 5 2" xfId="32527"/>
    <cellStyle name="Normal 37 4 2 6 6" xfId="30427"/>
    <cellStyle name="Normal 37 4 2 7" xfId="2994"/>
    <cellStyle name="Normal 37 4 2 7 2" xfId="10115"/>
    <cellStyle name="Normal 37 4 2 7 2 2" xfId="21179"/>
    <cellStyle name="Normal 37 4 2 7 2 2 2" xfId="47428"/>
    <cellStyle name="Normal 37 4 2 7 2 3" xfId="36365"/>
    <cellStyle name="Normal 37 4 2 7 3" xfId="13718"/>
    <cellStyle name="Normal 37 4 2 7 3 2" xfId="24782"/>
    <cellStyle name="Normal 37 4 2 7 3 2 2" xfId="51031"/>
    <cellStyle name="Normal 37 4 2 7 3 3" xfId="39968"/>
    <cellStyle name="Normal 37 4 2 7 4" xfId="17454"/>
    <cellStyle name="Normal 37 4 2 7 4 2" xfId="43704"/>
    <cellStyle name="Normal 37 4 2 7 5" xfId="6317"/>
    <cellStyle name="Normal 37 4 2 7 5 2" xfId="32641"/>
    <cellStyle name="Normal 37 4 2 7 6" xfId="30428"/>
    <cellStyle name="Normal 37 4 2 8" xfId="2995"/>
    <cellStyle name="Normal 37 4 2 8 2" xfId="10229"/>
    <cellStyle name="Normal 37 4 2 8 2 2" xfId="21293"/>
    <cellStyle name="Normal 37 4 2 8 2 2 2" xfId="47542"/>
    <cellStyle name="Normal 37 4 2 8 2 3" xfId="36479"/>
    <cellStyle name="Normal 37 4 2 8 3" xfId="13832"/>
    <cellStyle name="Normal 37 4 2 8 3 2" xfId="24896"/>
    <cellStyle name="Normal 37 4 2 8 3 2 2" xfId="51145"/>
    <cellStyle name="Normal 37 4 2 8 3 3" xfId="40082"/>
    <cellStyle name="Normal 37 4 2 8 4" xfId="17568"/>
    <cellStyle name="Normal 37 4 2 8 4 2" xfId="43818"/>
    <cellStyle name="Normal 37 4 2 8 5" xfId="6432"/>
    <cellStyle name="Normal 37 4 2 8 5 2" xfId="32755"/>
    <cellStyle name="Normal 37 4 2 8 6" xfId="30429"/>
    <cellStyle name="Normal 37 4 2 9" xfId="2996"/>
    <cellStyle name="Normal 37 4 2 9 2" xfId="10343"/>
    <cellStyle name="Normal 37 4 2 9 2 2" xfId="21407"/>
    <cellStyle name="Normal 37 4 2 9 2 2 2" xfId="47656"/>
    <cellStyle name="Normal 37 4 2 9 2 3" xfId="36593"/>
    <cellStyle name="Normal 37 4 2 9 3" xfId="13946"/>
    <cellStyle name="Normal 37 4 2 9 3 2" xfId="25010"/>
    <cellStyle name="Normal 37 4 2 9 3 2 2" xfId="51259"/>
    <cellStyle name="Normal 37 4 2 9 3 3" xfId="40196"/>
    <cellStyle name="Normal 37 4 2 9 4" xfId="17682"/>
    <cellStyle name="Normal 37 4 2 9 4 2" xfId="43932"/>
    <cellStyle name="Normal 37 4 2 9 5" xfId="6547"/>
    <cellStyle name="Normal 37 4 2 9 5 2" xfId="32869"/>
    <cellStyle name="Normal 37 4 2 9 6" xfId="30430"/>
    <cellStyle name="Normal 37 4 20" xfId="2997"/>
    <cellStyle name="Normal 37 4 20 2" xfId="11497"/>
    <cellStyle name="Normal 37 4 20 2 2" xfId="22561"/>
    <cellStyle name="Normal 37 4 20 2 2 2" xfId="48810"/>
    <cellStyle name="Normal 37 4 20 2 3" xfId="37747"/>
    <cellStyle name="Normal 37 4 20 3" xfId="15100"/>
    <cellStyle name="Normal 37 4 20 3 2" xfId="26164"/>
    <cellStyle name="Normal 37 4 20 3 2 2" xfId="52413"/>
    <cellStyle name="Normal 37 4 20 3 3" xfId="41350"/>
    <cellStyle name="Normal 37 4 20 4" xfId="18836"/>
    <cellStyle name="Normal 37 4 20 4 2" xfId="45086"/>
    <cellStyle name="Normal 37 4 20 5" xfId="7711"/>
    <cellStyle name="Normal 37 4 20 5 2" xfId="34023"/>
    <cellStyle name="Normal 37 4 20 6" xfId="30431"/>
    <cellStyle name="Normal 37 4 21" xfId="2998"/>
    <cellStyle name="Normal 37 4 21 2" xfId="11611"/>
    <cellStyle name="Normal 37 4 21 2 2" xfId="22675"/>
    <cellStyle name="Normal 37 4 21 2 2 2" xfId="48924"/>
    <cellStyle name="Normal 37 4 21 2 3" xfId="37861"/>
    <cellStyle name="Normal 37 4 21 3" xfId="15214"/>
    <cellStyle name="Normal 37 4 21 3 2" xfId="26278"/>
    <cellStyle name="Normal 37 4 21 3 2 2" xfId="52527"/>
    <cellStyle name="Normal 37 4 21 3 3" xfId="41464"/>
    <cellStyle name="Normal 37 4 21 4" xfId="18950"/>
    <cellStyle name="Normal 37 4 21 4 2" xfId="45200"/>
    <cellStyle name="Normal 37 4 21 5" xfId="7826"/>
    <cellStyle name="Normal 37 4 21 5 2" xfId="34137"/>
    <cellStyle name="Normal 37 4 21 6" xfId="30432"/>
    <cellStyle name="Normal 37 4 22" xfId="2999"/>
    <cellStyle name="Normal 37 4 22 2" xfId="11725"/>
    <cellStyle name="Normal 37 4 22 2 2" xfId="22789"/>
    <cellStyle name="Normal 37 4 22 2 2 2" xfId="49038"/>
    <cellStyle name="Normal 37 4 22 2 3" xfId="37975"/>
    <cellStyle name="Normal 37 4 22 3" xfId="15328"/>
    <cellStyle name="Normal 37 4 22 3 2" xfId="26392"/>
    <cellStyle name="Normal 37 4 22 3 2 2" xfId="52641"/>
    <cellStyle name="Normal 37 4 22 3 3" xfId="41578"/>
    <cellStyle name="Normal 37 4 22 4" xfId="19064"/>
    <cellStyle name="Normal 37 4 22 4 2" xfId="45314"/>
    <cellStyle name="Normal 37 4 22 5" xfId="7941"/>
    <cellStyle name="Normal 37 4 22 5 2" xfId="34251"/>
    <cellStyle name="Normal 37 4 22 6" xfId="30433"/>
    <cellStyle name="Normal 37 4 23" xfId="3000"/>
    <cellStyle name="Normal 37 4 23 2" xfId="11839"/>
    <cellStyle name="Normal 37 4 23 2 2" xfId="22903"/>
    <cellStyle name="Normal 37 4 23 2 2 2" xfId="49152"/>
    <cellStyle name="Normal 37 4 23 2 3" xfId="38089"/>
    <cellStyle name="Normal 37 4 23 3" xfId="15442"/>
    <cellStyle name="Normal 37 4 23 3 2" xfId="26506"/>
    <cellStyle name="Normal 37 4 23 3 2 2" xfId="52755"/>
    <cellStyle name="Normal 37 4 23 3 3" xfId="41692"/>
    <cellStyle name="Normal 37 4 23 4" xfId="19178"/>
    <cellStyle name="Normal 37 4 23 4 2" xfId="45428"/>
    <cellStyle name="Normal 37 4 23 5" xfId="8056"/>
    <cellStyle name="Normal 37 4 23 5 2" xfId="34365"/>
    <cellStyle name="Normal 37 4 23 6" xfId="30434"/>
    <cellStyle name="Normal 37 4 24" xfId="3001"/>
    <cellStyle name="Normal 37 4 24 2" xfId="11953"/>
    <cellStyle name="Normal 37 4 24 2 2" xfId="23017"/>
    <cellStyle name="Normal 37 4 24 2 2 2" xfId="49266"/>
    <cellStyle name="Normal 37 4 24 2 3" xfId="38203"/>
    <cellStyle name="Normal 37 4 24 3" xfId="15556"/>
    <cellStyle name="Normal 37 4 24 3 2" xfId="26620"/>
    <cellStyle name="Normal 37 4 24 3 2 2" xfId="52869"/>
    <cellStyle name="Normal 37 4 24 3 3" xfId="41806"/>
    <cellStyle name="Normal 37 4 24 4" xfId="19292"/>
    <cellStyle name="Normal 37 4 24 4 2" xfId="45542"/>
    <cellStyle name="Normal 37 4 24 5" xfId="8171"/>
    <cellStyle name="Normal 37 4 24 5 2" xfId="34479"/>
    <cellStyle name="Normal 37 4 24 6" xfId="30435"/>
    <cellStyle name="Normal 37 4 25" xfId="3002"/>
    <cellStyle name="Normal 37 4 25 2" xfId="12067"/>
    <cellStyle name="Normal 37 4 25 2 2" xfId="23131"/>
    <cellStyle name="Normal 37 4 25 2 2 2" xfId="49380"/>
    <cellStyle name="Normal 37 4 25 2 3" xfId="38317"/>
    <cellStyle name="Normal 37 4 25 3" xfId="15670"/>
    <cellStyle name="Normal 37 4 25 3 2" xfId="26734"/>
    <cellStyle name="Normal 37 4 25 3 2 2" xfId="52983"/>
    <cellStyle name="Normal 37 4 25 3 3" xfId="41920"/>
    <cellStyle name="Normal 37 4 25 4" xfId="19406"/>
    <cellStyle name="Normal 37 4 25 4 2" xfId="45656"/>
    <cellStyle name="Normal 37 4 25 5" xfId="8286"/>
    <cellStyle name="Normal 37 4 25 5 2" xfId="34593"/>
    <cellStyle name="Normal 37 4 25 6" xfId="30436"/>
    <cellStyle name="Normal 37 4 26" xfId="3003"/>
    <cellStyle name="Normal 37 4 26 2" xfId="12184"/>
    <cellStyle name="Normal 37 4 26 2 2" xfId="23248"/>
    <cellStyle name="Normal 37 4 26 2 2 2" xfId="49497"/>
    <cellStyle name="Normal 37 4 26 2 3" xfId="38434"/>
    <cellStyle name="Normal 37 4 26 3" xfId="15787"/>
    <cellStyle name="Normal 37 4 26 3 2" xfId="26851"/>
    <cellStyle name="Normal 37 4 26 3 2 2" xfId="53100"/>
    <cellStyle name="Normal 37 4 26 3 3" xfId="42037"/>
    <cellStyle name="Normal 37 4 26 4" xfId="19523"/>
    <cellStyle name="Normal 37 4 26 4 2" xfId="45773"/>
    <cellStyle name="Normal 37 4 26 5" xfId="8404"/>
    <cellStyle name="Normal 37 4 26 5 2" xfId="34710"/>
    <cellStyle name="Normal 37 4 26 6" xfId="30437"/>
    <cellStyle name="Normal 37 4 27" xfId="3004"/>
    <cellStyle name="Normal 37 4 27 2" xfId="12303"/>
    <cellStyle name="Normal 37 4 27 2 2" xfId="23367"/>
    <cellStyle name="Normal 37 4 27 2 2 2" xfId="49616"/>
    <cellStyle name="Normal 37 4 27 2 3" xfId="38553"/>
    <cellStyle name="Normal 37 4 27 3" xfId="15906"/>
    <cellStyle name="Normal 37 4 27 3 2" xfId="26970"/>
    <cellStyle name="Normal 37 4 27 3 2 2" xfId="53219"/>
    <cellStyle name="Normal 37 4 27 3 3" xfId="42156"/>
    <cellStyle name="Normal 37 4 27 4" xfId="19642"/>
    <cellStyle name="Normal 37 4 27 4 2" xfId="45892"/>
    <cellStyle name="Normal 37 4 27 5" xfId="8524"/>
    <cellStyle name="Normal 37 4 27 5 2" xfId="34829"/>
    <cellStyle name="Normal 37 4 27 6" xfId="30438"/>
    <cellStyle name="Normal 37 4 28" xfId="3005"/>
    <cellStyle name="Normal 37 4 28 2" xfId="12434"/>
    <cellStyle name="Normal 37 4 28 2 2" xfId="23498"/>
    <cellStyle name="Normal 37 4 28 2 2 2" xfId="49747"/>
    <cellStyle name="Normal 37 4 28 2 3" xfId="38684"/>
    <cellStyle name="Normal 37 4 28 3" xfId="16037"/>
    <cellStyle name="Normal 37 4 28 3 2" xfId="27101"/>
    <cellStyle name="Normal 37 4 28 3 2 2" xfId="53350"/>
    <cellStyle name="Normal 37 4 28 3 3" xfId="42287"/>
    <cellStyle name="Normal 37 4 28 4" xfId="19773"/>
    <cellStyle name="Normal 37 4 28 4 2" xfId="46023"/>
    <cellStyle name="Normal 37 4 28 5" xfId="8656"/>
    <cellStyle name="Normal 37 4 28 5 2" xfId="34960"/>
    <cellStyle name="Normal 37 4 28 6" xfId="30439"/>
    <cellStyle name="Normal 37 4 29" xfId="3006"/>
    <cellStyle name="Normal 37 4 29 2" xfId="12549"/>
    <cellStyle name="Normal 37 4 29 2 2" xfId="23613"/>
    <cellStyle name="Normal 37 4 29 2 2 2" xfId="49862"/>
    <cellStyle name="Normal 37 4 29 2 3" xfId="38799"/>
    <cellStyle name="Normal 37 4 29 3" xfId="16152"/>
    <cellStyle name="Normal 37 4 29 3 2" xfId="27216"/>
    <cellStyle name="Normal 37 4 29 3 2 2" xfId="53465"/>
    <cellStyle name="Normal 37 4 29 3 3" xfId="42402"/>
    <cellStyle name="Normal 37 4 29 4" xfId="19888"/>
    <cellStyle name="Normal 37 4 29 4 2" xfId="46138"/>
    <cellStyle name="Normal 37 4 29 5" xfId="8772"/>
    <cellStyle name="Normal 37 4 29 5 2" xfId="35075"/>
    <cellStyle name="Normal 37 4 29 6" xfId="30440"/>
    <cellStyle name="Normal 37 4 3" xfId="212"/>
    <cellStyle name="Normal 37 4 3 2" xfId="3008"/>
    <cellStyle name="Normal 37 4 3 2 2" xfId="16439"/>
    <cellStyle name="Normal 37 4 3 2 2 2" xfId="27503"/>
    <cellStyle name="Normal 37 4 3 2 2 2 2" xfId="53752"/>
    <cellStyle name="Normal 37 4 3 2 2 3" xfId="42689"/>
    <cellStyle name="Normal 37 4 3 2 3" xfId="20175"/>
    <cellStyle name="Normal 37 4 3 2 3 2" xfId="46425"/>
    <cellStyle name="Normal 37 4 3 2 4" xfId="9103"/>
    <cellStyle name="Normal 37 4 3 2 4 2" xfId="35362"/>
    <cellStyle name="Normal 37 4 3 2 5" xfId="30442"/>
    <cellStyle name="Normal 37 4 3 3" xfId="3007"/>
    <cellStyle name="Normal 37 4 3 3 2" xfId="20495"/>
    <cellStyle name="Normal 37 4 3 3 2 2" xfId="46744"/>
    <cellStyle name="Normal 37 4 3 3 3" xfId="9431"/>
    <cellStyle name="Normal 37 4 3 3 3 2" xfId="35681"/>
    <cellStyle name="Normal 37 4 3 3 4" xfId="30441"/>
    <cellStyle name="Normal 37 4 3 4" xfId="13034"/>
    <cellStyle name="Normal 37 4 3 4 2" xfId="24098"/>
    <cellStyle name="Normal 37 4 3 4 2 2" xfId="50347"/>
    <cellStyle name="Normal 37 4 3 4 3" xfId="39284"/>
    <cellStyle name="Normal 37 4 3 5" xfId="16770"/>
    <cellStyle name="Normal 37 4 3 5 2" xfId="43020"/>
    <cellStyle name="Normal 37 4 3 6" xfId="5627"/>
    <cellStyle name="Normal 37 4 3 6 2" xfId="31957"/>
    <cellStyle name="Normal 37 4 3 7" xfId="27692"/>
    <cellStyle name="Normal 37 4 30" xfId="3009"/>
    <cellStyle name="Normal 37 4 30 2" xfId="12663"/>
    <cellStyle name="Normal 37 4 30 2 2" xfId="23727"/>
    <cellStyle name="Normal 37 4 30 2 2 2" xfId="49976"/>
    <cellStyle name="Normal 37 4 30 2 3" xfId="38913"/>
    <cellStyle name="Normal 37 4 30 3" xfId="16266"/>
    <cellStyle name="Normal 37 4 30 3 2" xfId="27330"/>
    <cellStyle name="Normal 37 4 30 3 2 2" xfId="53579"/>
    <cellStyle name="Normal 37 4 30 3 3" xfId="42516"/>
    <cellStyle name="Normal 37 4 30 4" xfId="20002"/>
    <cellStyle name="Normal 37 4 30 4 2" xfId="46252"/>
    <cellStyle name="Normal 37 4 30 5" xfId="8887"/>
    <cellStyle name="Normal 37 4 30 5 2" xfId="35189"/>
    <cellStyle name="Normal 37 4 30 6" xfId="30443"/>
    <cellStyle name="Normal 37 4 31" xfId="3010"/>
    <cellStyle name="Normal 37 4 31 2" xfId="9301"/>
    <cellStyle name="Normal 37 4 31 2 2" xfId="20365"/>
    <cellStyle name="Normal 37 4 31 2 2 2" xfId="46614"/>
    <cellStyle name="Normal 37 4 31 2 3" xfId="35551"/>
    <cellStyle name="Normal 37 4 31 3" xfId="12904"/>
    <cellStyle name="Normal 37 4 31 3 2" xfId="23968"/>
    <cellStyle name="Normal 37 4 31 3 2 2" xfId="50217"/>
    <cellStyle name="Normal 37 4 31 3 3" xfId="39154"/>
    <cellStyle name="Normal 37 4 31 4" xfId="16640"/>
    <cellStyle name="Normal 37 4 31 4 2" xfId="42890"/>
    <cellStyle name="Normal 37 4 31 5" xfId="5496"/>
    <cellStyle name="Normal 37 4 31 5 2" xfId="31827"/>
    <cellStyle name="Normal 37 4 31 6" xfId="30444"/>
    <cellStyle name="Normal 37 4 32" xfId="3011"/>
    <cellStyle name="Normal 37 4 32 2" xfId="20245"/>
    <cellStyle name="Normal 37 4 32 2 2" xfId="46494"/>
    <cellStyle name="Normal 37 4 32 3" xfId="9181"/>
    <cellStyle name="Normal 37 4 32 3 2" xfId="35431"/>
    <cellStyle name="Normal 37 4 32 4" xfId="30445"/>
    <cellStyle name="Normal 37 4 33" xfId="3012"/>
    <cellStyle name="Normal 37 4 33 2" xfId="23848"/>
    <cellStyle name="Normal 37 4 33 2 2" xfId="50097"/>
    <cellStyle name="Normal 37 4 33 3" xfId="12784"/>
    <cellStyle name="Normal 37 4 33 3 2" xfId="39034"/>
    <cellStyle name="Normal 37 4 33 4" xfId="30446"/>
    <cellStyle name="Normal 37 4 34" xfId="3013"/>
    <cellStyle name="Normal 37 4 34 2" xfId="16520"/>
    <cellStyle name="Normal 37 4 34 2 2" xfId="42770"/>
    <cellStyle name="Normal 37 4 34 3" xfId="30447"/>
    <cellStyle name="Normal 37 4 35" xfId="3014"/>
    <cellStyle name="Normal 37 4 35 2" xfId="30448"/>
    <cellStyle name="Normal 37 4 36" xfId="3015"/>
    <cellStyle name="Normal 37 4 36 2" xfId="30449"/>
    <cellStyle name="Normal 37 4 37" xfId="3016"/>
    <cellStyle name="Normal 37 4 37 2" xfId="30450"/>
    <cellStyle name="Normal 37 4 38" xfId="3017"/>
    <cellStyle name="Normal 37 4 38 2" xfId="30451"/>
    <cellStyle name="Normal 37 4 39" xfId="3018"/>
    <cellStyle name="Normal 37 4 39 2" xfId="30452"/>
    <cellStyle name="Normal 37 4 4" xfId="3019"/>
    <cellStyle name="Normal 37 4 4 2" xfId="9573"/>
    <cellStyle name="Normal 37 4 4 2 2" xfId="20637"/>
    <cellStyle name="Normal 37 4 4 2 2 2" xfId="46886"/>
    <cellStyle name="Normal 37 4 4 2 3" xfId="35823"/>
    <cellStyle name="Normal 37 4 4 3" xfId="13176"/>
    <cellStyle name="Normal 37 4 4 3 2" xfId="24240"/>
    <cellStyle name="Normal 37 4 4 3 2 2" xfId="50489"/>
    <cellStyle name="Normal 37 4 4 3 3" xfId="39426"/>
    <cellStyle name="Normal 37 4 4 4" xfId="16912"/>
    <cellStyle name="Normal 37 4 4 4 2" xfId="43162"/>
    <cellStyle name="Normal 37 4 4 5" xfId="5771"/>
    <cellStyle name="Normal 37 4 4 5 2" xfId="32099"/>
    <cellStyle name="Normal 37 4 4 6" xfId="30453"/>
    <cellStyle name="Normal 37 4 40" xfId="3020"/>
    <cellStyle name="Normal 37 4 40 2" xfId="30454"/>
    <cellStyle name="Normal 37 4 41" xfId="3021"/>
    <cellStyle name="Normal 37 4 41 2" xfId="30455"/>
    <cellStyle name="Normal 37 4 42" xfId="2945"/>
    <cellStyle name="Normal 37 4 42 2" xfId="30379"/>
    <cellStyle name="Normal 37 4 43" xfId="5375"/>
    <cellStyle name="Normal 37 4 43 2" xfId="31707"/>
    <cellStyle name="Normal 37 4 44" xfId="27689"/>
    <cellStyle name="Normal 37 4 5" xfId="3022"/>
    <cellStyle name="Normal 37 4 5 2" xfId="9689"/>
    <cellStyle name="Normal 37 4 5 2 2" xfId="20753"/>
    <cellStyle name="Normal 37 4 5 2 2 2" xfId="47002"/>
    <cellStyle name="Normal 37 4 5 2 3" xfId="35939"/>
    <cellStyle name="Normal 37 4 5 3" xfId="13292"/>
    <cellStyle name="Normal 37 4 5 3 2" xfId="24356"/>
    <cellStyle name="Normal 37 4 5 3 2 2" xfId="50605"/>
    <cellStyle name="Normal 37 4 5 3 3" xfId="39542"/>
    <cellStyle name="Normal 37 4 5 4" xfId="17028"/>
    <cellStyle name="Normal 37 4 5 4 2" xfId="43278"/>
    <cellStyle name="Normal 37 4 5 5" xfId="5888"/>
    <cellStyle name="Normal 37 4 5 5 2" xfId="32215"/>
    <cellStyle name="Normal 37 4 5 6" xfId="30456"/>
    <cellStyle name="Normal 37 4 6" xfId="3023"/>
    <cellStyle name="Normal 37 4 6 2" xfId="9804"/>
    <cellStyle name="Normal 37 4 6 2 2" xfId="20868"/>
    <cellStyle name="Normal 37 4 6 2 2 2" xfId="47117"/>
    <cellStyle name="Normal 37 4 6 2 3" xfId="36054"/>
    <cellStyle name="Normal 37 4 6 3" xfId="13407"/>
    <cellStyle name="Normal 37 4 6 3 2" xfId="24471"/>
    <cellStyle name="Normal 37 4 6 3 2 2" xfId="50720"/>
    <cellStyle name="Normal 37 4 6 3 3" xfId="39657"/>
    <cellStyle name="Normal 37 4 6 4" xfId="17143"/>
    <cellStyle name="Normal 37 4 6 4 2" xfId="43393"/>
    <cellStyle name="Normal 37 4 6 5" xfId="6004"/>
    <cellStyle name="Normal 37 4 6 5 2" xfId="32330"/>
    <cellStyle name="Normal 37 4 6 6" xfId="30457"/>
    <cellStyle name="Normal 37 4 7" xfId="3024"/>
    <cellStyle name="Normal 37 4 7 2" xfId="9919"/>
    <cellStyle name="Normal 37 4 7 2 2" xfId="20983"/>
    <cellStyle name="Normal 37 4 7 2 2 2" xfId="47232"/>
    <cellStyle name="Normal 37 4 7 2 3" xfId="36169"/>
    <cellStyle name="Normal 37 4 7 3" xfId="13522"/>
    <cellStyle name="Normal 37 4 7 3 2" xfId="24586"/>
    <cellStyle name="Normal 37 4 7 3 2 2" xfId="50835"/>
    <cellStyle name="Normal 37 4 7 3 3" xfId="39772"/>
    <cellStyle name="Normal 37 4 7 4" xfId="17258"/>
    <cellStyle name="Normal 37 4 7 4 2" xfId="43508"/>
    <cellStyle name="Normal 37 4 7 5" xfId="6120"/>
    <cellStyle name="Normal 37 4 7 5 2" xfId="32445"/>
    <cellStyle name="Normal 37 4 7 6" xfId="30458"/>
    <cellStyle name="Normal 37 4 8" xfId="3025"/>
    <cellStyle name="Normal 37 4 8 2" xfId="10033"/>
    <cellStyle name="Normal 37 4 8 2 2" xfId="21097"/>
    <cellStyle name="Normal 37 4 8 2 2 2" xfId="47346"/>
    <cellStyle name="Normal 37 4 8 2 3" xfId="36283"/>
    <cellStyle name="Normal 37 4 8 3" xfId="13636"/>
    <cellStyle name="Normal 37 4 8 3 2" xfId="24700"/>
    <cellStyle name="Normal 37 4 8 3 2 2" xfId="50949"/>
    <cellStyle name="Normal 37 4 8 3 3" xfId="39886"/>
    <cellStyle name="Normal 37 4 8 4" xfId="17372"/>
    <cellStyle name="Normal 37 4 8 4 2" xfId="43622"/>
    <cellStyle name="Normal 37 4 8 5" xfId="6235"/>
    <cellStyle name="Normal 37 4 8 5 2" xfId="32559"/>
    <cellStyle name="Normal 37 4 8 6" xfId="30459"/>
    <cellStyle name="Normal 37 4 9" xfId="3026"/>
    <cellStyle name="Normal 37 4 9 2" xfId="10147"/>
    <cellStyle name="Normal 37 4 9 2 2" xfId="21211"/>
    <cellStyle name="Normal 37 4 9 2 2 2" xfId="47460"/>
    <cellStyle name="Normal 37 4 9 2 3" xfId="36397"/>
    <cellStyle name="Normal 37 4 9 3" xfId="13750"/>
    <cellStyle name="Normal 37 4 9 3 2" xfId="24814"/>
    <cellStyle name="Normal 37 4 9 3 2 2" xfId="51063"/>
    <cellStyle name="Normal 37 4 9 3 3" xfId="40000"/>
    <cellStyle name="Normal 37 4 9 4" xfId="17486"/>
    <cellStyle name="Normal 37 4 9 4 2" xfId="43736"/>
    <cellStyle name="Normal 37 4 9 5" xfId="6350"/>
    <cellStyle name="Normal 37 4 9 5 2" xfId="32673"/>
    <cellStyle name="Normal 37 4 9 6" xfId="30460"/>
    <cellStyle name="Normal 37 40" xfId="3027"/>
    <cellStyle name="Normal 37 40 2" xfId="16503"/>
    <cellStyle name="Normal 37 40 2 2" xfId="42753"/>
    <cellStyle name="Normal 37 40 3" xfId="30461"/>
    <cellStyle name="Normal 37 41" xfId="3028"/>
    <cellStyle name="Normal 37 41 2" xfId="16512"/>
    <cellStyle name="Normal 37 41 2 2" xfId="42762"/>
    <cellStyle name="Normal 37 41 3" xfId="30462"/>
    <cellStyle name="Normal 37 42" xfId="3029"/>
    <cellStyle name="Normal 37 42 2" xfId="30463"/>
    <cellStyle name="Normal 37 43" xfId="3030"/>
    <cellStyle name="Normal 37 43 2" xfId="30464"/>
    <cellStyle name="Normal 37 44" xfId="3031"/>
    <cellStyle name="Normal 37 44 2" xfId="30465"/>
    <cellStyle name="Normal 37 45" xfId="3032"/>
    <cellStyle name="Normal 37 45 2" xfId="30466"/>
    <cellStyle name="Normal 37 46" xfId="3033"/>
    <cellStyle name="Normal 37 46 2" xfId="30467"/>
    <cellStyle name="Normal 37 47" xfId="3034"/>
    <cellStyle name="Normal 37 47 2" xfId="30468"/>
    <cellStyle name="Normal 37 48" xfId="2340"/>
    <cellStyle name="Normal 37 48 2" xfId="29774"/>
    <cellStyle name="Normal 37 49" xfId="5366"/>
    <cellStyle name="Normal 37 49 2" xfId="31699"/>
    <cellStyle name="Normal 37 5" xfId="213"/>
    <cellStyle name="Normal 37 5 10" xfId="3036"/>
    <cellStyle name="Normal 37 5 10 2" xfId="10268"/>
    <cellStyle name="Normal 37 5 10 2 2" xfId="21332"/>
    <cellStyle name="Normal 37 5 10 2 2 2" xfId="47581"/>
    <cellStyle name="Normal 37 5 10 2 3" xfId="36518"/>
    <cellStyle name="Normal 37 5 10 3" xfId="13871"/>
    <cellStyle name="Normal 37 5 10 3 2" xfId="24935"/>
    <cellStyle name="Normal 37 5 10 3 2 2" xfId="51184"/>
    <cellStyle name="Normal 37 5 10 3 3" xfId="40121"/>
    <cellStyle name="Normal 37 5 10 4" xfId="17607"/>
    <cellStyle name="Normal 37 5 10 4 2" xfId="43857"/>
    <cellStyle name="Normal 37 5 10 5" xfId="6472"/>
    <cellStyle name="Normal 37 5 10 5 2" xfId="32794"/>
    <cellStyle name="Normal 37 5 10 6" xfId="30470"/>
    <cellStyle name="Normal 37 5 11" xfId="3037"/>
    <cellStyle name="Normal 37 5 11 2" xfId="10395"/>
    <cellStyle name="Normal 37 5 11 2 2" xfId="21459"/>
    <cellStyle name="Normal 37 5 11 2 2 2" xfId="47708"/>
    <cellStyle name="Normal 37 5 11 2 3" xfId="36645"/>
    <cellStyle name="Normal 37 5 11 3" xfId="13998"/>
    <cellStyle name="Normal 37 5 11 3 2" xfId="25062"/>
    <cellStyle name="Normal 37 5 11 3 2 2" xfId="51311"/>
    <cellStyle name="Normal 37 5 11 3 3" xfId="40248"/>
    <cellStyle name="Normal 37 5 11 4" xfId="17734"/>
    <cellStyle name="Normal 37 5 11 4 2" xfId="43984"/>
    <cellStyle name="Normal 37 5 11 5" xfId="6600"/>
    <cellStyle name="Normal 37 5 11 5 2" xfId="32921"/>
    <cellStyle name="Normal 37 5 11 6" xfId="30471"/>
    <cellStyle name="Normal 37 5 12" xfId="3038"/>
    <cellStyle name="Normal 37 5 12 2" xfId="10510"/>
    <cellStyle name="Normal 37 5 12 2 2" xfId="21574"/>
    <cellStyle name="Normal 37 5 12 2 2 2" xfId="47823"/>
    <cellStyle name="Normal 37 5 12 2 3" xfId="36760"/>
    <cellStyle name="Normal 37 5 12 3" xfId="14113"/>
    <cellStyle name="Normal 37 5 12 3 2" xfId="25177"/>
    <cellStyle name="Normal 37 5 12 3 2 2" xfId="51426"/>
    <cellStyle name="Normal 37 5 12 3 3" xfId="40363"/>
    <cellStyle name="Normal 37 5 12 4" xfId="17849"/>
    <cellStyle name="Normal 37 5 12 4 2" xfId="44099"/>
    <cellStyle name="Normal 37 5 12 5" xfId="6716"/>
    <cellStyle name="Normal 37 5 12 5 2" xfId="33036"/>
    <cellStyle name="Normal 37 5 12 6" xfId="30472"/>
    <cellStyle name="Normal 37 5 13" xfId="3039"/>
    <cellStyle name="Normal 37 5 13 2" xfId="10683"/>
    <cellStyle name="Normal 37 5 13 2 2" xfId="21747"/>
    <cellStyle name="Normal 37 5 13 2 2 2" xfId="47996"/>
    <cellStyle name="Normal 37 5 13 2 3" xfId="36933"/>
    <cellStyle name="Normal 37 5 13 3" xfId="14286"/>
    <cellStyle name="Normal 37 5 13 3 2" xfId="25350"/>
    <cellStyle name="Normal 37 5 13 3 2 2" xfId="51599"/>
    <cellStyle name="Normal 37 5 13 3 3" xfId="40536"/>
    <cellStyle name="Normal 37 5 13 4" xfId="18022"/>
    <cellStyle name="Normal 37 5 13 4 2" xfId="44272"/>
    <cellStyle name="Normal 37 5 13 5" xfId="6890"/>
    <cellStyle name="Normal 37 5 13 5 2" xfId="33209"/>
    <cellStyle name="Normal 37 5 13 6" xfId="30473"/>
    <cellStyle name="Normal 37 5 14" xfId="3040"/>
    <cellStyle name="Normal 37 5 14 2" xfId="10800"/>
    <cellStyle name="Normal 37 5 14 2 2" xfId="21864"/>
    <cellStyle name="Normal 37 5 14 2 2 2" xfId="48113"/>
    <cellStyle name="Normal 37 5 14 2 3" xfId="37050"/>
    <cellStyle name="Normal 37 5 14 3" xfId="14403"/>
    <cellStyle name="Normal 37 5 14 3 2" xfId="25467"/>
    <cellStyle name="Normal 37 5 14 3 2 2" xfId="51716"/>
    <cellStyle name="Normal 37 5 14 3 3" xfId="40653"/>
    <cellStyle name="Normal 37 5 14 4" xfId="18139"/>
    <cellStyle name="Normal 37 5 14 4 2" xfId="44389"/>
    <cellStyle name="Normal 37 5 14 5" xfId="7008"/>
    <cellStyle name="Normal 37 5 14 5 2" xfId="33326"/>
    <cellStyle name="Normal 37 5 14 6" xfId="30474"/>
    <cellStyle name="Normal 37 5 15" xfId="3041"/>
    <cellStyle name="Normal 37 5 15 2" xfId="10916"/>
    <cellStyle name="Normal 37 5 15 2 2" xfId="21980"/>
    <cellStyle name="Normal 37 5 15 2 2 2" xfId="48229"/>
    <cellStyle name="Normal 37 5 15 2 3" xfId="37166"/>
    <cellStyle name="Normal 37 5 15 3" xfId="14519"/>
    <cellStyle name="Normal 37 5 15 3 2" xfId="25583"/>
    <cellStyle name="Normal 37 5 15 3 2 2" xfId="51832"/>
    <cellStyle name="Normal 37 5 15 3 3" xfId="40769"/>
    <cellStyle name="Normal 37 5 15 4" xfId="18255"/>
    <cellStyle name="Normal 37 5 15 4 2" xfId="44505"/>
    <cellStyle name="Normal 37 5 15 5" xfId="7125"/>
    <cellStyle name="Normal 37 5 15 5 2" xfId="33442"/>
    <cellStyle name="Normal 37 5 15 6" xfId="30475"/>
    <cellStyle name="Normal 37 5 16" xfId="3042"/>
    <cellStyle name="Normal 37 5 16 2" xfId="11034"/>
    <cellStyle name="Normal 37 5 16 2 2" xfId="22098"/>
    <cellStyle name="Normal 37 5 16 2 2 2" xfId="48347"/>
    <cellStyle name="Normal 37 5 16 2 3" xfId="37284"/>
    <cellStyle name="Normal 37 5 16 3" xfId="14637"/>
    <cellStyle name="Normal 37 5 16 3 2" xfId="25701"/>
    <cellStyle name="Normal 37 5 16 3 2 2" xfId="51950"/>
    <cellStyle name="Normal 37 5 16 3 3" xfId="40887"/>
    <cellStyle name="Normal 37 5 16 4" xfId="18373"/>
    <cellStyle name="Normal 37 5 16 4 2" xfId="44623"/>
    <cellStyle name="Normal 37 5 16 5" xfId="7244"/>
    <cellStyle name="Normal 37 5 16 5 2" xfId="33560"/>
    <cellStyle name="Normal 37 5 16 6" xfId="30476"/>
    <cellStyle name="Normal 37 5 17" xfId="3043"/>
    <cellStyle name="Normal 37 5 17 2" xfId="11152"/>
    <cellStyle name="Normal 37 5 17 2 2" xfId="22216"/>
    <cellStyle name="Normal 37 5 17 2 2 2" xfId="48465"/>
    <cellStyle name="Normal 37 5 17 2 3" xfId="37402"/>
    <cellStyle name="Normal 37 5 17 3" xfId="14755"/>
    <cellStyle name="Normal 37 5 17 3 2" xfId="25819"/>
    <cellStyle name="Normal 37 5 17 3 2 2" xfId="52068"/>
    <cellStyle name="Normal 37 5 17 3 3" xfId="41005"/>
    <cellStyle name="Normal 37 5 17 4" xfId="18491"/>
    <cellStyle name="Normal 37 5 17 4 2" xfId="44741"/>
    <cellStyle name="Normal 37 5 17 5" xfId="7363"/>
    <cellStyle name="Normal 37 5 17 5 2" xfId="33678"/>
    <cellStyle name="Normal 37 5 17 6" xfId="30477"/>
    <cellStyle name="Normal 37 5 18" xfId="3044"/>
    <cellStyle name="Normal 37 5 18 2" xfId="11268"/>
    <cellStyle name="Normal 37 5 18 2 2" xfId="22332"/>
    <cellStyle name="Normal 37 5 18 2 2 2" xfId="48581"/>
    <cellStyle name="Normal 37 5 18 2 3" xfId="37518"/>
    <cellStyle name="Normal 37 5 18 3" xfId="14871"/>
    <cellStyle name="Normal 37 5 18 3 2" xfId="25935"/>
    <cellStyle name="Normal 37 5 18 3 2 2" xfId="52184"/>
    <cellStyle name="Normal 37 5 18 3 3" xfId="41121"/>
    <cellStyle name="Normal 37 5 18 4" xfId="18607"/>
    <cellStyle name="Normal 37 5 18 4 2" xfId="44857"/>
    <cellStyle name="Normal 37 5 18 5" xfId="7480"/>
    <cellStyle name="Normal 37 5 18 5 2" xfId="33794"/>
    <cellStyle name="Normal 37 5 18 6" xfId="30478"/>
    <cellStyle name="Normal 37 5 19" xfId="3045"/>
    <cellStyle name="Normal 37 5 19 2" xfId="11385"/>
    <cellStyle name="Normal 37 5 19 2 2" xfId="22449"/>
    <cellStyle name="Normal 37 5 19 2 2 2" xfId="48698"/>
    <cellStyle name="Normal 37 5 19 2 3" xfId="37635"/>
    <cellStyle name="Normal 37 5 19 3" xfId="14988"/>
    <cellStyle name="Normal 37 5 19 3 2" xfId="26052"/>
    <cellStyle name="Normal 37 5 19 3 2 2" xfId="52301"/>
    <cellStyle name="Normal 37 5 19 3 3" xfId="41238"/>
    <cellStyle name="Normal 37 5 19 4" xfId="18724"/>
    <cellStyle name="Normal 37 5 19 4 2" xfId="44974"/>
    <cellStyle name="Normal 37 5 19 5" xfId="7598"/>
    <cellStyle name="Normal 37 5 19 5 2" xfId="33911"/>
    <cellStyle name="Normal 37 5 19 6" xfId="30479"/>
    <cellStyle name="Normal 37 5 2" xfId="214"/>
    <cellStyle name="Normal 37 5 2 10" xfId="3047"/>
    <cellStyle name="Normal 37 5 2 10 2" xfId="10471"/>
    <cellStyle name="Normal 37 5 2 10 2 2" xfId="21535"/>
    <cellStyle name="Normal 37 5 2 10 2 2 2" xfId="47784"/>
    <cellStyle name="Normal 37 5 2 10 2 3" xfId="36721"/>
    <cellStyle name="Normal 37 5 2 10 3" xfId="14074"/>
    <cellStyle name="Normal 37 5 2 10 3 2" xfId="25138"/>
    <cellStyle name="Normal 37 5 2 10 3 2 2" xfId="51387"/>
    <cellStyle name="Normal 37 5 2 10 3 3" xfId="40324"/>
    <cellStyle name="Normal 37 5 2 10 4" xfId="17810"/>
    <cellStyle name="Normal 37 5 2 10 4 2" xfId="44060"/>
    <cellStyle name="Normal 37 5 2 10 5" xfId="6676"/>
    <cellStyle name="Normal 37 5 2 10 5 2" xfId="32997"/>
    <cellStyle name="Normal 37 5 2 10 6" xfId="30481"/>
    <cellStyle name="Normal 37 5 2 11" xfId="3048"/>
    <cellStyle name="Normal 37 5 2 11 2" xfId="10586"/>
    <cellStyle name="Normal 37 5 2 11 2 2" xfId="21650"/>
    <cellStyle name="Normal 37 5 2 11 2 2 2" xfId="47899"/>
    <cellStyle name="Normal 37 5 2 11 2 3" xfId="36836"/>
    <cellStyle name="Normal 37 5 2 11 3" xfId="14189"/>
    <cellStyle name="Normal 37 5 2 11 3 2" xfId="25253"/>
    <cellStyle name="Normal 37 5 2 11 3 2 2" xfId="51502"/>
    <cellStyle name="Normal 37 5 2 11 3 3" xfId="40439"/>
    <cellStyle name="Normal 37 5 2 11 4" xfId="17925"/>
    <cellStyle name="Normal 37 5 2 11 4 2" xfId="44175"/>
    <cellStyle name="Normal 37 5 2 11 5" xfId="6792"/>
    <cellStyle name="Normal 37 5 2 11 5 2" xfId="33112"/>
    <cellStyle name="Normal 37 5 2 11 6" xfId="30482"/>
    <cellStyle name="Normal 37 5 2 12" xfId="3049"/>
    <cellStyle name="Normal 37 5 2 12 2" xfId="10759"/>
    <cellStyle name="Normal 37 5 2 12 2 2" xfId="21823"/>
    <cellStyle name="Normal 37 5 2 12 2 2 2" xfId="48072"/>
    <cellStyle name="Normal 37 5 2 12 2 3" xfId="37009"/>
    <cellStyle name="Normal 37 5 2 12 3" xfId="14362"/>
    <cellStyle name="Normal 37 5 2 12 3 2" xfId="25426"/>
    <cellStyle name="Normal 37 5 2 12 3 2 2" xfId="51675"/>
    <cellStyle name="Normal 37 5 2 12 3 3" xfId="40612"/>
    <cellStyle name="Normal 37 5 2 12 4" xfId="18098"/>
    <cellStyle name="Normal 37 5 2 12 4 2" xfId="44348"/>
    <cellStyle name="Normal 37 5 2 12 5" xfId="6966"/>
    <cellStyle name="Normal 37 5 2 12 5 2" xfId="33285"/>
    <cellStyle name="Normal 37 5 2 12 6" xfId="30483"/>
    <cellStyle name="Normal 37 5 2 13" xfId="3050"/>
    <cellStyle name="Normal 37 5 2 13 2" xfId="10876"/>
    <cellStyle name="Normal 37 5 2 13 2 2" xfId="21940"/>
    <cellStyle name="Normal 37 5 2 13 2 2 2" xfId="48189"/>
    <cellStyle name="Normal 37 5 2 13 2 3" xfId="37126"/>
    <cellStyle name="Normal 37 5 2 13 3" xfId="14479"/>
    <cellStyle name="Normal 37 5 2 13 3 2" xfId="25543"/>
    <cellStyle name="Normal 37 5 2 13 3 2 2" xfId="51792"/>
    <cellStyle name="Normal 37 5 2 13 3 3" xfId="40729"/>
    <cellStyle name="Normal 37 5 2 13 4" xfId="18215"/>
    <cellStyle name="Normal 37 5 2 13 4 2" xfId="44465"/>
    <cellStyle name="Normal 37 5 2 13 5" xfId="7084"/>
    <cellStyle name="Normal 37 5 2 13 5 2" xfId="33402"/>
    <cellStyle name="Normal 37 5 2 13 6" xfId="30484"/>
    <cellStyle name="Normal 37 5 2 14" xfId="3051"/>
    <cellStyle name="Normal 37 5 2 14 2" xfId="10992"/>
    <cellStyle name="Normal 37 5 2 14 2 2" xfId="22056"/>
    <cellStyle name="Normal 37 5 2 14 2 2 2" xfId="48305"/>
    <cellStyle name="Normal 37 5 2 14 2 3" xfId="37242"/>
    <cellStyle name="Normal 37 5 2 14 3" xfId="14595"/>
    <cellStyle name="Normal 37 5 2 14 3 2" xfId="25659"/>
    <cellStyle name="Normal 37 5 2 14 3 2 2" xfId="51908"/>
    <cellStyle name="Normal 37 5 2 14 3 3" xfId="40845"/>
    <cellStyle name="Normal 37 5 2 14 4" xfId="18331"/>
    <cellStyle name="Normal 37 5 2 14 4 2" xfId="44581"/>
    <cellStyle name="Normal 37 5 2 14 5" xfId="7201"/>
    <cellStyle name="Normal 37 5 2 14 5 2" xfId="33518"/>
    <cellStyle name="Normal 37 5 2 14 6" xfId="30485"/>
    <cellStyle name="Normal 37 5 2 15" xfId="3052"/>
    <cellStyle name="Normal 37 5 2 15 2" xfId="11110"/>
    <cellStyle name="Normal 37 5 2 15 2 2" xfId="22174"/>
    <cellStyle name="Normal 37 5 2 15 2 2 2" xfId="48423"/>
    <cellStyle name="Normal 37 5 2 15 2 3" xfId="37360"/>
    <cellStyle name="Normal 37 5 2 15 3" xfId="14713"/>
    <cellStyle name="Normal 37 5 2 15 3 2" xfId="25777"/>
    <cellStyle name="Normal 37 5 2 15 3 2 2" xfId="52026"/>
    <cellStyle name="Normal 37 5 2 15 3 3" xfId="40963"/>
    <cellStyle name="Normal 37 5 2 15 4" xfId="18449"/>
    <cellStyle name="Normal 37 5 2 15 4 2" xfId="44699"/>
    <cellStyle name="Normal 37 5 2 15 5" xfId="7320"/>
    <cellStyle name="Normal 37 5 2 15 5 2" xfId="33636"/>
    <cellStyle name="Normal 37 5 2 15 6" xfId="30486"/>
    <cellStyle name="Normal 37 5 2 16" xfId="3053"/>
    <cellStyle name="Normal 37 5 2 16 2" xfId="11228"/>
    <cellStyle name="Normal 37 5 2 16 2 2" xfId="22292"/>
    <cellStyle name="Normal 37 5 2 16 2 2 2" xfId="48541"/>
    <cellStyle name="Normal 37 5 2 16 2 3" xfId="37478"/>
    <cellStyle name="Normal 37 5 2 16 3" xfId="14831"/>
    <cellStyle name="Normal 37 5 2 16 3 2" xfId="25895"/>
    <cellStyle name="Normal 37 5 2 16 3 2 2" xfId="52144"/>
    <cellStyle name="Normal 37 5 2 16 3 3" xfId="41081"/>
    <cellStyle name="Normal 37 5 2 16 4" xfId="18567"/>
    <cellStyle name="Normal 37 5 2 16 4 2" xfId="44817"/>
    <cellStyle name="Normal 37 5 2 16 5" xfId="7439"/>
    <cellStyle name="Normal 37 5 2 16 5 2" xfId="33754"/>
    <cellStyle name="Normal 37 5 2 16 6" xfId="30487"/>
    <cellStyle name="Normal 37 5 2 17" xfId="3054"/>
    <cellStyle name="Normal 37 5 2 17 2" xfId="11344"/>
    <cellStyle name="Normal 37 5 2 17 2 2" xfId="22408"/>
    <cellStyle name="Normal 37 5 2 17 2 2 2" xfId="48657"/>
    <cellStyle name="Normal 37 5 2 17 2 3" xfId="37594"/>
    <cellStyle name="Normal 37 5 2 17 3" xfId="14947"/>
    <cellStyle name="Normal 37 5 2 17 3 2" xfId="26011"/>
    <cellStyle name="Normal 37 5 2 17 3 2 2" xfId="52260"/>
    <cellStyle name="Normal 37 5 2 17 3 3" xfId="41197"/>
    <cellStyle name="Normal 37 5 2 17 4" xfId="18683"/>
    <cellStyle name="Normal 37 5 2 17 4 2" xfId="44933"/>
    <cellStyle name="Normal 37 5 2 17 5" xfId="7556"/>
    <cellStyle name="Normal 37 5 2 17 5 2" xfId="33870"/>
    <cellStyle name="Normal 37 5 2 17 6" xfId="30488"/>
    <cellStyle name="Normal 37 5 2 18" xfId="3055"/>
    <cellStyle name="Normal 37 5 2 18 2" xfId="11461"/>
    <cellStyle name="Normal 37 5 2 18 2 2" xfId="22525"/>
    <cellStyle name="Normal 37 5 2 18 2 2 2" xfId="48774"/>
    <cellStyle name="Normal 37 5 2 18 2 3" xfId="37711"/>
    <cellStyle name="Normal 37 5 2 18 3" xfId="15064"/>
    <cellStyle name="Normal 37 5 2 18 3 2" xfId="26128"/>
    <cellStyle name="Normal 37 5 2 18 3 2 2" xfId="52377"/>
    <cellStyle name="Normal 37 5 2 18 3 3" xfId="41314"/>
    <cellStyle name="Normal 37 5 2 18 4" xfId="18800"/>
    <cellStyle name="Normal 37 5 2 18 4 2" xfId="45050"/>
    <cellStyle name="Normal 37 5 2 18 5" xfId="7674"/>
    <cellStyle name="Normal 37 5 2 18 5 2" xfId="33987"/>
    <cellStyle name="Normal 37 5 2 18 6" xfId="30489"/>
    <cellStyle name="Normal 37 5 2 19" xfId="3056"/>
    <cellStyle name="Normal 37 5 2 19 2" xfId="11580"/>
    <cellStyle name="Normal 37 5 2 19 2 2" xfId="22644"/>
    <cellStyle name="Normal 37 5 2 19 2 2 2" xfId="48893"/>
    <cellStyle name="Normal 37 5 2 19 2 3" xfId="37830"/>
    <cellStyle name="Normal 37 5 2 19 3" xfId="15183"/>
    <cellStyle name="Normal 37 5 2 19 3 2" xfId="26247"/>
    <cellStyle name="Normal 37 5 2 19 3 2 2" xfId="52496"/>
    <cellStyle name="Normal 37 5 2 19 3 3" xfId="41433"/>
    <cellStyle name="Normal 37 5 2 19 4" xfId="18919"/>
    <cellStyle name="Normal 37 5 2 19 4 2" xfId="45169"/>
    <cellStyle name="Normal 37 5 2 19 5" xfId="7794"/>
    <cellStyle name="Normal 37 5 2 19 5 2" xfId="34106"/>
    <cellStyle name="Normal 37 5 2 19 6" xfId="30490"/>
    <cellStyle name="Normal 37 5 2 2" xfId="215"/>
    <cellStyle name="Normal 37 5 2 2 2" xfId="3058"/>
    <cellStyle name="Normal 37 5 2 2 2 2" xfId="16440"/>
    <cellStyle name="Normal 37 5 2 2 2 2 2" xfId="27504"/>
    <cellStyle name="Normal 37 5 2 2 2 2 2 2" xfId="53753"/>
    <cellStyle name="Normal 37 5 2 2 2 2 3" xfId="42690"/>
    <cellStyle name="Normal 37 5 2 2 2 3" xfId="20176"/>
    <cellStyle name="Normal 37 5 2 2 2 3 2" xfId="46426"/>
    <cellStyle name="Normal 37 5 2 2 2 4" xfId="9104"/>
    <cellStyle name="Normal 37 5 2 2 2 4 2" xfId="35363"/>
    <cellStyle name="Normal 37 5 2 2 2 5" xfId="30492"/>
    <cellStyle name="Normal 37 5 2 2 3" xfId="3057"/>
    <cellStyle name="Normal 37 5 2 2 3 2" xfId="20552"/>
    <cellStyle name="Normal 37 5 2 2 3 2 2" xfId="46801"/>
    <cellStyle name="Normal 37 5 2 2 3 3" xfId="9488"/>
    <cellStyle name="Normal 37 5 2 2 3 3 2" xfId="35738"/>
    <cellStyle name="Normal 37 5 2 2 3 4" xfId="30491"/>
    <cellStyle name="Normal 37 5 2 2 4" xfId="13091"/>
    <cellStyle name="Normal 37 5 2 2 4 2" xfId="24155"/>
    <cellStyle name="Normal 37 5 2 2 4 2 2" xfId="50404"/>
    <cellStyle name="Normal 37 5 2 2 4 3" xfId="39341"/>
    <cellStyle name="Normal 37 5 2 2 5" xfId="16827"/>
    <cellStyle name="Normal 37 5 2 2 5 2" xfId="43077"/>
    <cellStyle name="Normal 37 5 2 2 6" xfId="5685"/>
    <cellStyle name="Normal 37 5 2 2 6 2" xfId="32014"/>
    <cellStyle name="Normal 37 5 2 2 7" xfId="27695"/>
    <cellStyle name="Normal 37 5 2 20" xfId="3059"/>
    <cellStyle name="Normal 37 5 2 20 2" xfId="11694"/>
    <cellStyle name="Normal 37 5 2 20 2 2" xfId="22758"/>
    <cellStyle name="Normal 37 5 2 20 2 2 2" xfId="49007"/>
    <cellStyle name="Normal 37 5 2 20 2 3" xfId="37944"/>
    <cellStyle name="Normal 37 5 2 20 3" xfId="15297"/>
    <cellStyle name="Normal 37 5 2 20 3 2" xfId="26361"/>
    <cellStyle name="Normal 37 5 2 20 3 2 2" xfId="52610"/>
    <cellStyle name="Normal 37 5 2 20 3 3" xfId="41547"/>
    <cellStyle name="Normal 37 5 2 20 4" xfId="19033"/>
    <cellStyle name="Normal 37 5 2 20 4 2" xfId="45283"/>
    <cellStyle name="Normal 37 5 2 20 5" xfId="7909"/>
    <cellStyle name="Normal 37 5 2 20 5 2" xfId="34220"/>
    <cellStyle name="Normal 37 5 2 20 6" xfId="30493"/>
    <cellStyle name="Normal 37 5 2 21" xfId="3060"/>
    <cellStyle name="Normal 37 5 2 21 2" xfId="11808"/>
    <cellStyle name="Normal 37 5 2 21 2 2" xfId="22872"/>
    <cellStyle name="Normal 37 5 2 21 2 2 2" xfId="49121"/>
    <cellStyle name="Normal 37 5 2 21 2 3" xfId="38058"/>
    <cellStyle name="Normal 37 5 2 21 3" xfId="15411"/>
    <cellStyle name="Normal 37 5 2 21 3 2" xfId="26475"/>
    <cellStyle name="Normal 37 5 2 21 3 2 2" xfId="52724"/>
    <cellStyle name="Normal 37 5 2 21 3 3" xfId="41661"/>
    <cellStyle name="Normal 37 5 2 21 4" xfId="19147"/>
    <cellStyle name="Normal 37 5 2 21 4 2" xfId="45397"/>
    <cellStyle name="Normal 37 5 2 21 5" xfId="8024"/>
    <cellStyle name="Normal 37 5 2 21 5 2" xfId="34334"/>
    <cellStyle name="Normal 37 5 2 21 6" xfId="30494"/>
    <cellStyle name="Normal 37 5 2 22" xfId="3061"/>
    <cellStyle name="Normal 37 5 2 22 2" xfId="11922"/>
    <cellStyle name="Normal 37 5 2 22 2 2" xfId="22986"/>
    <cellStyle name="Normal 37 5 2 22 2 2 2" xfId="49235"/>
    <cellStyle name="Normal 37 5 2 22 2 3" xfId="38172"/>
    <cellStyle name="Normal 37 5 2 22 3" xfId="15525"/>
    <cellStyle name="Normal 37 5 2 22 3 2" xfId="26589"/>
    <cellStyle name="Normal 37 5 2 22 3 2 2" xfId="52838"/>
    <cellStyle name="Normal 37 5 2 22 3 3" xfId="41775"/>
    <cellStyle name="Normal 37 5 2 22 4" xfId="19261"/>
    <cellStyle name="Normal 37 5 2 22 4 2" xfId="45511"/>
    <cellStyle name="Normal 37 5 2 22 5" xfId="8139"/>
    <cellStyle name="Normal 37 5 2 22 5 2" xfId="34448"/>
    <cellStyle name="Normal 37 5 2 22 6" xfId="30495"/>
    <cellStyle name="Normal 37 5 2 23" xfId="3062"/>
    <cellStyle name="Normal 37 5 2 23 2" xfId="12036"/>
    <cellStyle name="Normal 37 5 2 23 2 2" xfId="23100"/>
    <cellStyle name="Normal 37 5 2 23 2 2 2" xfId="49349"/>
    <cellStyle name="Normal 37 5 2 23 2 3" xfId="38286"/>
    <cellStyle name="Normal 37 5 2 23 3" xfId="15639"/>
    <cellStyle name="Normal 37 5 2 23 3 2" xfId="26703"/>
    <cellStyle name="Normal 37 5 2 23 3 2 2" xfId="52952"/>
    <cellStyle name="Normal 37 5 2 23 3 3" xfId="41889"/>
    <cellStyle name="Normal 37 5 2 23 4" xfId="19375"/>
    <cellStyle name="Normal 37 5 2 23 4 2" xfId="45625"/>
    <cellStyle name="Normal 37 5 2 23 5" xfId="8254"/>
    <cellStyle name="Normal 37 5 2 23 5 2" xfId="34562"/>
    <cellStyle name="Normal 37 5 2 23 6" xfId="30496"/>
    <cellStyle name="Normal 37 5 2 24" xfId="3063"/>
    <cellStyle name="Normal 37 5 2 24 2" xfId="12150"/>
    <cellStyle name="Normal 37 5 2 24 2 2" xfId="23214"/>
    <cellStyle name="Normal 37 5 2 24 2 2 2" xfId="49463"/>
    <cellStyle name="Normal 37 5 2 24 2 3" xfId="38400"/>
    <cellStyle name="Normal 37 5 2 24 3" xfId="15753"/>
    <cellStyle name="Normal 37 5 2 24 3 2" xfId="26817"/>
    <cellStyle name="Normal 37 5 2 24 3 2 2" xfId="53066"/>
    <cellStyle name="Normal 37 5 2 24 3 3" xfId="42003"/>
    <cellStyle name="Normal 37 5 2 24 4" xfId="19489"/>
    <cellStyle name="Normal 37 5 2 24 4 2" xfId="45739"/>
    <cellStyle name="Normal 37 5 2 24 5" xfId="8369"/>
    <cellStyle name="Normal 37 5 2 24 5 2" xfId="34676"/>
    <cellStyle name="Normal 37 5 2 24 6" xfId="30497"/>
    <cellStyle name="Normal 37 5 2 25" xfId="3064"/>
    <cellStyle name="Normal 37 5 2 25 2" xfId="12267"/>
    <cellStyle name="Normal 37 5 2 25 2 2" xfId="23331"/>
    <cellStyle name="Normal 37 5 2 25 2 2 2" xfId="49580"/>
    <cellStyle name="Normal 37 5 2 25 2 3" xfId="38517"/>
    <cellStyle name="Normal 37 5 2 25 3" xfId="15870"/>
    <cellStyle name="Normal 37 5 2 25 3 2" xfId="26934"/>
    <cellStyle name="Normal 37 5 2 25 3 2 2" xfId="53183"/>
    <cellStyle name="Normal 37 5 2 25 3 3" xfId="42120"/>
    <cellStyle name="Normal 37 5 2 25 4" xfId="19606"/>
    <cellStyle name="Normal 37 5 2 25 4 2" xfId="45856"/>
    <cellStyle name="Normal 37 5 2 25 5" xfId="8487"/>
    <cellStyle name="Normal 37 5 2 25 5 2" xfId="34793"/>
    <cellStyle name="Normal 37 5 2 25 6" xfId="30498"/>
    <cellStyle name="Normal 37 5 2 26" xfId="3065"/>
    <cellStyle name="Normal 37 5 2 26 2" xfId="12386"/>
    <cellStyle name="Normal 37 5 2 26 2 2" xfId="23450"/>
    <cellStyle name="Normal 37 5 2 26 2 2 2" xfId="49699"/>
    <cellStyle name="Normal 37 5 2 26 2 3" xfId="38636"/>
    <cellStyle name="Normal 37 5 2 26 3" xfId="15989"/>
    <cellStyle name="Normal 37 5 2 26 3 2" xfId="27053"/>
    <cellStyle name="Normal 37 5 2 26 3 2 2" xfId="53302"/>
    <cellStyle name="Normal 37 5 2 26 3 3" xfId="42239"/>
    <cellStyle name="Normal 37 5 2 26 4" xfId="19725"/>
    <cellStyle name="Normal 37 5 2 26 4 2" xfId="45975"/>
    <cellStyle name="Normal 37 5 2 26 5" xfId="8607"/>
    <cellStyle name="Normal 37 5 2 26 5 2" xfId="34912"/>
    <cellStyle name="Normal 37 5 2 26 6" xfId="30499"/>
    <cellStyle name="Normal 37 5 2 27" xfId="3066"/>
    <cellStyle name="Normal 37 5 2 27 2" xfId="12517"/>
    <cellStyle name="Normal 37 5 2 27 2 2" xfId="23581"/>
    <cellStyle name="Normal 37 5 2 27 2 2 2" xfId="49830"/>
    <cellStyle name="Normal 37 5 2 27 2 3" xfId="38767"/>
    <cellStyle name="Normal 37 5 2 27 3" xfId="16120"/>
    <cellStyle name="Normal 37 5 2 27 3 2" xfId="27184"/>
    <cellStyle name="Normal 37 5 2 27 3 2 2" xfId="53433"/>
    <cellStyle name="Normal 37 5 2 27 3 3" xfId="42370"/>
    <cellStyle name="Normal 37 5 2 27 4" xfId="19856"/>
    <cellStyle name="Normal 37 5 2 27 4 2" xfId="46106"/>
    <cellStyle name="Normal 37 5 2 27 5" xfId="8739"/>
    <cellStyle name="Normal 37 5 2 27 5 2" xfId="35043"/>
    <cellStyle name="Normal 37 5 2 27 6" xfId="30500"/>
    <cellStyle name="Normal 37 5 2 28" xfId="3067"/>
    <cellStyle name="Normal 37 5 2 28 2" xfId="12632"/>
    <cellStyle name="Normal 37 5 2 28 2 2" xfId="23696"/>
    <cellStyle name="Normal 37 5 2 28 2 2 2" xfId="49945"/>
    <cellStyle name="Normal 37 5 2 28 2 3" xfId="38882"/>
    <cellStyle name="Normal 37 5 2 28 3" xfId="16235"/>
    <cellStyle name="Normal 37 5 2 28 3 2" xfId="27299"/>
    <cellStyle name="Normal 37 5 2 28 3 2 2" xfId="53548"/>
    <cellStyle name="Normal 37 5 2 28 3 3" xfId="42485"/>
    <cellStyle name="Normal 37 5 2 28 4" xfId="19971"/>
    <cellStyle name="Normal 37 5 2 28 4 2" xfId="46221"/>
    <cellStyle name="Normal 37 5 2 28 5" xfId="8855"/>
    <cellStyle name="Normal 37 5 2 28 5 2" xfId="35158"/>
    <cellStyle name="Normal 37 5 2 28 6" xfId="30501"/>
    <cellStyle name="Normal 37 5 2 29" xfId="3068"/>
    <cellStyle name="Normal 37 5 2 29 2" xfId="12746"/>
    <cellStyle name="Normal 37 5 2 29 2 2" xfId="23810"/>
    <cellStyle name="Normal 37 5 2 29 2 2 2" xfId="50059"/>
    <cellStyle name="Normal 37 5 2 29 2 3" xfId="38996"/>
    <cellStyle name="Normal 37 5 2 29 3" xfId="16349"/>
    <cellStyle name="Normal 37 5 2 29 3 2" xfId="27413"/>
    <cellStyle name="Normal 37 5 2 29 3 2 2" xfId="53662"/>
    <cellStyle name="Normal 37 5 2 29 3 3" xfId="42599"/>
    <cellStyle name="Normal 37 5 2 29 4" xfId="20085"/>
    <cellStyle name="Normal 37 5 2 29 4 2" xfId="46335"/>
    <cellStyle name="Normal 37 5 2 29 5" xfId="8970"/>
    <cellStyle name="Normal 37 5 2 29 5 2" xfId="35272"/>
    <cellStyle name="Normal 37 5 2 29 6" xfId="30502"/>
    <cellStyle name="Normal 37 5 2 3" xfId="3069"/>
    <cellStyle name="Normal 37 5 2 3 2" xfId="9656"/>
    <cellStyle name="Normal 37 5 2 3 2 2" xfId="20720"/>
    <cellStyle name="Normal 37 5 2 3 2 2 2" xfId="46969"/>
    <cellStyle name="Normal 37 5 2 3 2 3" xfId="35906"/>
    <cellStyle name="Normal 37 5 2 3 3" xfId="13259"/>
    <cellStyle name="Normal 37 5 2 3 3 2" xfId="24323"/>
    <cellStyle name="Normal 37 5 2 3 3 2 2" xfId="50572"/>
    <cellStyle name="Normal 37 5 2 3 3 3" xfId="39509"/>
    <cellStyle name="Normal 37 5 2 3 4" xfId="16995"/>
    <cellStyle name="Normal 37 5 2 3 4 2" xfId="43245"/>
    <cellStyle name="Normal 37 5 2 3 5" xfId="5854"/>
    <cellStyle name="Normal 37 5 2 3 5 2" xfId="32182"/>
    <cellStyle name="Normal 37 5 2 3 6" xfId="30503"/>
    <cellStyle name="Normal 37 5 2 30" xfId="3070"/>
    <cellStyle name="Normal 37 5 2 30 2" xfId="9384"/>
    <cellStyle name="Normal 37 5 2 30 2 2" xfId="20448"/>
    <cellStyle name="Normal 37 5 2 30 2 2 2" xfId="46697"/>
    <cellStyle name="Normal 37 5 2 30 2 3" xfId="35634"/>
    <cellStyle name="Normal 37 5 2 30 3" xfId="12987"/>
    <cellStyle name="Normal 37 5 2 30 3 2" xfId="24051"/>
    <cellStyle name="Normal 37 5 2 30 3 2 2" xfId="50300"/>
    <cellStyle name="Normal 37 5 2 30 3 3" xfId="39237"/>
    <cellStyle name="Normal 37 5 2 30 4" xfId="16723"/>
    <cellStyle name="Normal 37 5 2 30 4 2" xfId="42973"/>
    <cellStyle name="Normal 37 5 2 30 5" xfId="5579"/>
    <cellStyle name="Normal 37 5 2 30 5 2" xfId="31910"/>
    <cellStyle name="Normal 37 5 2 30 6" xfId="30504"/>
    <cellStyle name="Normal 37 5 2 31" xfId="3071"/>
    <cellStyle name="Normal 37 5 2 31 2" xfId="20328"/>
    <cellStyle name="Normal 37 5 2 31 2 2" xfId="46577"/>
    <cellStyle name="Normal 37 5 2 31 3" xfId="9264"/>
    <cellStyle name="Normal 37 5 2 31 3 2" xfId="35514"/>
    <cellStyle name="Normal 37 5 2 31 4" xfId="30505"/>
    <cellStyle name="Normal 37 5 2 32" xfId="3072"/>
    <cellStyle name="Normal 37 5 2 32 2" xfId="23931"/>
    <cellStyle name="Normal 37 5 2 32 2 2" xfId="50180"/>
    <cellStyle name="Normal 37 5 2 32 3" xfId="12867"/>
    <cellStyle name="Normal 37 5 2 32 3 2" xfId="39117"/>
    <cellStyle name="Normal 37 5 2 32 4" xfId="30506"/>
    <cellStyle name="Normal 37 5 2 33" xfId="3073"/>
    <cellStyle name="Normal 37 5 2 33 2" xfId="16603"/>
    <cellStyle name="Normal 37 5 2 33 2 2" xfId="42853"/>
    <cellStyle name="Normal 37 5 2 33 3" xfId="30507"/>
    <cellStyle name="Normal 37 5 2 34" xfId="3074"/>
    <cellStyle name="Normal 37 5 2 34 2" xfId="30508"/>
    <cellStyle name="Normal 37 5 2 35" xfId="3075"/>
    <cellStyle name="Normal 37 5 2 35 2" xfId="30509"/>
    <cellStyle name="Normal 37 5 2 36" xfId="3076"/>
    <cellStyle name="Normal 37 5 2 36 2" xfId="30510"/>
    <cellStyle name="Normal 37 5 2 37" xfId="3077"/>
    <cellStyle name="Normal 37 5 2 37 2" xfId="30511"/>
    <cellStyle name="Normal 37 5 2 38" xfId="3078"/>
    <cellStyle name="Normal 37 5 2 38 2" xfId="30512"/>
    <cellStyle name="Normal 37 5 2 39" xfId="3079"/>
    <cellStyle name="Normal 37 5 2 39 2" xfId="30513"/>
    <cellStyle name="Normal 37 5 2 4" xfId="3080"/>
    <cellStyle name="Normal 37 5 2 4 2" xfId="9772"/>
    <cellStyle name="Normal 37 5 2 4 2 2" xfId="20836"/>
    <cellStyle name="Normal 37 5 2 4 2 2 2" xfId="47085"/>
    <cellStyle name="Normal 37 5 2 4 2 3" xfId="36022"/>
    <cellStyle name="Normal 37 5 2 4 3" xfId="13375"/>
    <cellStyle name="Normal 37 5 2 4 3 2" xfId="24439"/>
    <cellStyle name="Normal 37 5 2 4 3 2 2" xfId="50688"/>
    <cellStyle name="Normal 37 5 2 4 3 3" xfId="39625"/>
    <cellStyle name="Normal 37 5 2 4 4" xfId="17111"/>
    <cellStyle name="Normal 37 5 2 4 4 2" xfId="43361"/>
    <cellStyle name="Normal 37 5 2 4 5" xfId="5971"/>
    <cellStyle name="Normal 37 5 2 4 5 2" xfId="32298"/>
    <cellStyle name="Normal 37 5 2 4 6" xfId="30514"/>
    <cellStyle name="Normal 37 5 2 40" xfId="3081"/>
    <cellStyle name="Normal 37 5 2 40 2" xfId="30515"/>
    <cellStyle name="Normal 37 5 2 41" xfId="3046"/>
    <cellStyle name="Normal 37 5 2 41 2" xfId="30480"/>
    <cellStyle name="Normal 37 5 2 42" xfId="5458"/>
    <cellStyle name="Normal 37 5 2 42 2" xfId="31790"/>
    <cellStyle name="Normal 37 5 2 43" xfId="27694"/>
    <cellStyle name="Normal 37 5 2 5" xfId="3082"/>
    <cellStyle name="Normal 37 5 2 5 2" xfId="9887"/>
    <cellStyle name="Normal 37 5 2 5 2 2" xfId="20951"/>
    <cellStyle name="Normal 37 5 2 5 2 2 2" xfId="47200"/>
    <cellStyle name="Normal 37 5 2 5 2 3" xfId="36137"/>
    <cellStyle name="Normal 37 5 2 5 3" xfId="13490"/>
    <cellStyle name="Normal 37 5 2 5 3 2" xfId="24554"/>
    <cellStyle name="Normal 37 5 2 5 3 2 2" xfId="50803"/>
    <cellStyle name="Normal 37 5 2 5 3 3" xfId="39740"/>
    <cellStyle name="Normal 37 5 2 5 4" xfId="17226"/>
    <cellStyle name="Normal 37 5 2 5 4 2" xfId="43476"/>
    <cellStyle name="Normal 37 5 2 5 5" xfId="6087"/>
    <cellStyle name="Normal 37 5 2 5 5 2" xfId="32413"/>
    <cellStyle name="Normal 37 5 2 5 6" xfId="30516"/>
    <cellStyle name="Normal 37 5 2 6" xfId="3083"/>
    <cellStyle name="Normal 37 5 2 6 2" xfId="10002"/>
    <cellStyle name="Normal 37 5 2 6 2 2" xfId="21066"/>
    <cellStyle name="Normal 37 5 2 6 2 2 2" xfId="47315"/>
    <cellStyle name="Normal 37 5 2 6 2 3" xfId="36252"/>
    <cellStyle name="Normal 37 5 2 6 3" xfId="13605"/>
    <cellStyle name="Normal 37 5 2 6 3 2" xfId="24669"/>
    <cellStyle name="Normal 37 5 2 6 3 2 2" xfId="50918"/>
    <cellStyle name="Normal 37 5 2 6 3 3" xfId="39855"/>
    <cellStyle name="Normal 37 5 2 6 4" xfId="17341"/>
    <cellStyle name="Normal 37 5 2 6 4 2" xfId="43591"/>
    <cellStyle name="Normal 37 5 2 6 5" xfId="6203"/>
    <cellStyle name="Normal 37 5 2 6 5 2" xfId="32528"/>
    <cellStyle name="Normal 37 5 2 6 6" xfId="30517"/>
    <cellStyle name="Normal 37 5 2 7" xfId="3084"/>
    <cellStyle name="Normal 37 5 2 7 2" xfId="10116"/>
    <cellStyle name="Normal 37 5 2 7 2 2" xfId="21180"/>
    <cellStyle name="Normal 37 5 2 7 2 2 2" xfId="47429"/>
    <cellStyle name="Normal 37 5 2 7 2 3" xfId="36366"/>
    <cellStyle name="Normal 37 5 2 7 3" xfId="13719"/>
    <cellStyle name="Normal 37 5 2 7 3 2" xfId="24783"/>
    <cellStyle name="Normal 37 5 2 7 3 2 2" xfId="51032"/>
    <cellStyle name="Normal 37 5 2 7 3 3" xfId="39969"/>
    <cellStyle name="Normal 37 5 2 7 4" xfId="17455"/>
    <cellStyle name="Normal 37 5 2 7 4 2" xfId="43705"/>
    <cellStyle name="Normal 37 5 2 7 5" xfId="6318"/>
    <cellStyle name="Normal 37 5 2 7 5 2" xfId="32642"/>
    <cellStyle name="Normal 37 5 2 7 6" xfId="30518"/>
    <cellStyle name="Normal 37 5 2 8" xfId="3085"/>
    <cellStyle name="Normal 37 5 2 8 2" xfId="10230"/>
    <cellStyle name="Normal 37 5 2 8 2 2" xfId="21294"/>
    <cellStyle name="Normal 37 5 2 8 2 2 2" xfId="47543"/>
    <cellStyle name="Normal 37 5 2 8 2 3" xfId="36480"/>
    <cellStyle name="Normal 37 5 2 8 3" xfId="13833"/>
    <cellStyle name="Normal 37 5 2 8 3 2" xfId="24897"/>
    <cellStyle name="Normal 37 5 2 8 3 2 2" xfId="51146"/>
    <cellStyle name="Normal 37 5 2 8 3 3" xfId="40083"/>
    <cellStyle name="Normal 37 5 2 8 4" xfId="17569"/>
    <cellStyle name="Normal 37 5 2 8 4 2" xfId="43819"/>
    <cellStyle name="Normal 37 5 2 8 5" xfId="6433"/>
    <cellStyle name="Normal 37 5 2 8 5 2" xfId="32756"/>
    <cellStyle name="Normal 37 5 2 8 6" xfId="30519"/>
    <cellStyle name="Normal 37 5 2 9" xfId="3086"/>
    <cellStyle name="Normal 37 5 2 9 2" xfId="10344"/>
    <cellStyle name="Normal 37 5 2 9 2 2" xfId="21408"/>
    <cellStyle name="Normal 37 5 2 9 2 2 2" xfId="47657"/>
    <cellStyle name="Normal 37 5 2 9 2 3" xfId="36594"/>
    <cellStyle name="Normal 37 5 2 9 3" xfId="13947"/>
    <cellStyle name="Normal 37 5 2 9 3 2" xfId="25011"/>
    <cellStyle name="Normal 37 5 2 9 3 2 2" xfId="51260"/>
    <cellStyle name="Normal 37 5 2 9 3 3" xfId="40197"/>
    <cellStyle name="Normal 37 5 2 9 4" xfId="17683"/>
    <cellStyle name="Normal 37 5 2 9 4 2" xfId="43933"/>
    <cellStyle name="Normal 37 5 2 9 5" xfId="6548"/>
    <cellStyle name="Normal 37 5 2 9 5 2" xfId="32870"/>
    <cellStyle name="Normal 37 5 2 9 6" xfId="30520"/>
    <cellStyle name="Normal 37 5 20" xfId="3087"/>
    <cellStyle name="Normal 37 5 20 2" xfId="11504"/>
    <cellStyle name="Normal 37 5 20 2 2" xfId="22568"/>
    <cellStyle name="Normal 37 5 20 2 2 2" xfId="48817"/>
    <cellStyle name="Normal 37 5 20 2 3" xfId="37754"/>
    <cellStyle name="Normal 37 5 20 3" xfId="15107"/>
    <cellStyle name="Normal 37 5 20 3 2" xfId="26171"/>
    <cellStyle name="Normal 37 5 20 3 2 2" xfId="52420"/>
    <cellStyle name="Normal 37 5 20 3 3" xfId="41357"/>
    <cellStyle name="Normal 37 5 20 4" xfId="18843"/>
    <cellStyle name="Normal 37 5 20 4 2" xfId="45093"/>
    <cellStyle name="Normal 37 5 20 5" xfId="7718"/>
    <cellStyle name="Normal 37 5 20 5 2" xfId="34030"/>
    <cellStyle name="Normal 37 5 20 6" xfId="30521"/>
    <cellStyle name="Normal 37 5 21" xfId="3088"/>
    <cellStyle name="Normal 37 5 21 2" xfId="11618"/>
    <cellStyle name="Normal 37 5 21 2 2" xfId="22682"/>
    <cellStyle name="Normal 37 5 21 2 2 2" xfId="48931"/>
    <cellStyle name="Normal 37 5 21 2 3" xfId="37868"/>
    <cellStyle name="Normal 37 5 21 3" xfId="15221"/>
    <cellStyle name="Normal 37 5 21 3 2" xfId="26285"/>
    <cellStyle name="Normal 37 5 21 3 2 2" xfId="52534"/>
    <cellStyle name="Normal 37 5 21 3 3" xfId="41471"/>
    <cellStyle name="Normal 37 5 21 4" xfId="18957"/>
    <cellStyle name="Normal 37 5 21 4 2" xfId="45207"/>
    <cellStyle name="Normal 37 5 21 5" xfId="7833"/>
    <cellStyle name="Normal 37 5 21 5 2" xfId="34144"/>
    <cellStyle name="Normal 37 5 21 6" xfId="30522"/>
    <cellStyle name="Normal 37 5 22" xfId="3089"/>
    <cellStyle name="Normal 37 5 22 2" xfId="11732"/>
    <cellStyle name="Normal 37 5 22 2 2" xfId="22796"/>
    <cellStyle name="Normal 37 5 22 2 2 2" xfId="49045"/>
    <cellStyle name="Normal 37 5 22 2 3" xfId="37982"/>
    <cellStyle name="Normal 37 5 22 3" xfId="15335"/>
    <cellStyle name="Normal 37 5 22 3 2" xfId="26399"/>
    <cellStyle name="Normal 37 5 22 3 2 2" xfId="52648"/>
    <cellStyle name="Normal 37 5 22 3 3" xfId="41585"/>
    <cellStyle name="Normal 37 5 22 4" xfId="19071"/>
    <cellStyle name="Normal 37 5 22 4 2" xfId="45321"/>
    <cellStyle name="Normal 37 5 22 5" xfId="7948"/>
    <cellStyle name="Normal 37 5 22 5 2" xfId="34258"/>
    <cellStyle name="Normal 37 5 22 6" xfId="30523"/>
    <cellStyle name="Normal 37 5 23" xfId="3090"/>
    <cellStyle name="Normal 37 5 23 2" xfId="11846"/>
    <cellStyle name="Normal 37 5 23 2 2" xfId="22910"/>
    <cellStyle name="Normal 37 5 23 2 2 2" xfId="49159"/>
    <cellStyle name="Normal 37 5 23 2 3" xfId="38096"/>
    <cellStyle name="Normal 37 5 23 3" xfId="15449"/>
    <cellStyle name="Normal 37 5 23 3 2" xfId="26513"/>
    <cellStyle name="Normal 37 5 23 3 2 2" xfId="52762"/>
    <cellStyle name="Normal 37 5 23 3 3" xfId="41699"/>
    <cellStyle name="Normal 37 5 23 4" xfId="19185"/>
    <cellStyle name="Normal 37 5 23 4 2" xfId="45435"/>
    <cellStyle name="Normal 37 5 23 5" xfId="8063"/>
    <cellStyle name="Normal 37 5 23 5 2" xfId="34372"/>
    <cellStyle name="Normal 37 5 23 6" xfId="30524"/>
    <cellStyle name="Normal 37 5 24" xfId="3091"/>
    <cellStyle name="Normal 37 5 24 2" xfId="11960"/>
    <cellStyle name="Normal 37 5 24 2 2" xfId="23024"/>
    <cellStyle name="Normal 37 5 24 2 2 2" xfId="49273"/>
    <cellStyle name="Normal 37 5 24 2 3" xfId="38210"/>
    <cellStyle name="Normal 37 5 24 3" xfId="15563"/>
    <cellStyle name="Normal 37 5 24 3 2" xfId="26627"/>
    <cellStyle name="Normal 37 5 24 3 2 2" xfId="52876"/>
    <cellStyle name="Normal 37 5 24 3 3" xfId="41813"/>
    <cellStyle name="Normal 37 5 24 4" xfId="19299"/>
    <cellStyle name="Normal 37 5 24 4 2" xfId="45549"/>
    <cellStyle name="Normal 37 5 24 5" xfId="8178"/>
    <cellStyle name="Normal 37 5 24 5 2" xfId="34486"/>
    <cellStyle name="Normal 37 5 24 6" xfId="30525"/>
    <cellStyle name="Normal 37 5 25" xfId="3092"/>
    <cellStyle name="Normal 37 5 25 2" xfId="12074"/>
    <cellStyle name="Normal 37 5 25 2 2" xfId="23138"/>
    <cellStyle name="Normal 37 5 25 2 2 2" xfId="49387"/>
    <cellStyle name="Normal 37 5 25 2 3" xfId="38324"/>
    <cellStyle name="Normal 37 5 25 3" xfId="15677"/>
    <cellStyle name="Normal 37 5 25 3 2" xfId="26741"/>
    <cellStyle name="Normal 37 5 25 3 2 2" xfId="52990"/>
    <cellStyle name="Normal 37 5 25 3 3" xfId="41927"/>
    <cellStyle name="Normal 37 5 25 4" xfId="19413"/>
    <cellStyle name="Normal 37 5 25 4 2" xfId="45663"/>
    <cellStyle name="Normal 37 5 25 5" xfId="8293"/>
    <cellStyle name="Normal 37 5 25 5 2" xfId="34600"/>
    <cellStyle name="Normal 37 5 25 6" xfId="30526"/>
    <cellStyle name="Normal 37 5 26" xfId="3093"/>
    <cellStyle name="Normal 37 5 26 2" xfId="12191"/>
    <cellStyle name="Normal 37 5 26 2 2" xfId="23255"/>
    <cellStyle name="Normal 37 5 26 2 2 2" xfId="49504"/>
    <cellStyle name="Normal 37 5 26 2 3" xfId="38441"/>
    <cellStyle name="Normal 37 5 26 3" xfId="15794"/>
    <cellStyle name="Normal 37 5 26 3 2" xfId="26858"/>
    <cellStyle name="Normal 37 5 26 3 2 2" xfId="53107"/>
    <cellStyle name="Normal 37 5 26 3 3" xfId="42044"/>
    <cellStyle name="Normal 37 5 26 4" xfId="19530"/>
    <cellStyle name="Normal 37 5 26 4 2" xfId="45780"/>
    <cellStyle name="Normal 37 5 26 5" xfId="8411"/>
    <cellStyle name="Normal 37 5 26 5 2" xfId="34717"/>
    <cellStyle name="Normal 37 5 26 6" xfId="30527"/>
    <cellStyle name="Normal 37 5 27" xfId="3094"/>
    <cellStyle name="Normal 37 5 27 2" xfId="12310"/>
    <cellStyle name="Normal 37 5 27 2 2" xfId="23374"/>
    <cellStyle name="Normal 37 5 27 2 2 2" xfId="49623"/>
    <cellStyle name="Normal 37 5 27 2 3" xfId="38560"/>
    <cellStyle name="Normal 37 5 27 3" xfId="15913"/>
    <cellStyle name="Normal 37 5 27 3 2" xfId="26977"/>
    <cellStyle name="Normal 37 5 27 3 2 2" xfId="53226"/>
    <cellStyle name="Normal 37 5 27 3 3" xfId="42163"/>
    <cellStyle name="Normal 37 5 27 4" xfId="19649"/>
    <cellStyle name="Normal 37 5 27 4 2" xfId="45899"/>
    <cellStyle name="Normal 37 5 27 5" xfId="8531"/>
    <cellStyle name="Normal 37 5 27 5 2" xfId="34836"/>
    <cellStyle name="Normal 37 5 27 6" xfId="30528"/>
    <cellStyle name="Normal 37 5 28" xfId="3095"/>
    <cellStyle name="Normal 37 5 28 2" xfId="12441"/>
    <cellStyle name="Normal 37 5 28 2 2" xfId="23505"/>
    <cellStyle name="Normal 37 5 28 2 2 2" xfId="49754"/>
    <cellStyle name="Normal 37 5 28 2 3" xfId="38691"/>
    <cellStyle name="Normal 37 5 28 3" xfId="16044"/>
    <cellStyle name="Normal 37 5 28 3 2" xfId="27108"/>
    <cellStyle name="Normal 37 5 28 3 2 2" xfId="53357"/>
    <cellStyle name="Normal 37 5 28 3 3" xfId="42294"/>
    <cellStyle name="Normal 37 5 28 4" xfId="19780"/>
    <cellStyle name="Normal 37 5 28 4 2" xfId="46030"/>
    <cellStyle name="Normal 37 5 28 5" xfId="8663"/>
    <cellStyle name="Normal 37 5 28 5 2" xfId="34967"/>
    <cellStyle name="Normal 37 5 28 6" xfId="30529"/>
    <cellStyle name="Normal 37 5 29" xfId="3096"/>
    <cellStyle name="Normal 37 5 29 2" xfId="12556"/>
    <cellStyle name="Normal 37 5 29 2 2" xfId="23620"/>
    <cellStyle name="Normal 37 5 29 2 2 2" xfId="49869"/>
    <cellStyle name="Normal 37 5 29 2 3" xfId="38806"/>
    <cellStyle name="Normal 37 5 29 3" xfId="16159"/>
    <cellStyle name="Normal 37 5 29 3 2" xfId="27223"/>
    <cellStyle name="Normal 37 5 29 3 2 2" xfId="53472"/>
    <cellStyle name="Normal 37 5 29 3 3" xfId="42409"/>
    <cellStyle name="Normal 37 5 29 4" xfId="19895"/>
    <cellStyle name="Normal 37 5 29 4 2" xfId="46145"/>
    <cellStyle name="Normal 37 5 29 5" xfId="8779"/>
    <cellStyle name="Normal 37 5 29 5 2" xfId="35082"/>
    <cellStyle name="Normal 37 5 29 6" xfId="30530"/>
    <cellStyle name="Normal 37 5 3" xfId="216"/>
    <cellStyle name="Normal 37 5 3 2" xfId="3098"/>
    <cellStyle name="Normal 37 5 3 2 2" xfId="16441"/>
    <cellStyle name="Normal 37 5 3 2 2 2" xfId="27505"/>
    <cellStyle name="Normal 37 5 3 2 2 2 2" xfId="53754"/>
    <cellStyle name="Normal 37 5 3 2 2 3" xfId="42691"/>
    <cellStyle name="Normal 37 5 3 2 3" xfId="20177"/>
    <cellStyle name="Normal 37 5 3 2 3 2" xfId="46427"/>
    <cellStyle name="Normal 37 5 3 2 4" xfId="9105"/>
    <cellStyle name="Normal 37 5 3 2 4 2" xfId="35364"/>
    <cellStyle name="Normal 37 5 3 2 5" xfId="30532"/>
    <cellStyle name="Normal 37 5 3 3" xfId="3097"/>
    <cellStyle name="Normal 37 5 3 3 2" xfId="20502"/>
    <cellStyle name="Normal 37 5 3 3 2 2" xfId="46751"/>
    <cellStyle name="Normal 37 5 3 3 3" xfId="9438"/>
    <cellStyle name="Normal 37 5 3 3 3 2" xfId="35688"/>
    <cellStyle name="Normal 37 5 3 3 4" xfId="30531"/>
    <cellStyle name="Normal 37 5 3 4" xfId="13041"/>
    <cellStyle name="Normal 37 5 3 4 2" xfId="24105"/>
    <cellStyle name="Normal 37 5 3 4 2 2" xfId="50354"/>
    <cellStyle name="Normal 37 5 3 4 3" xfId="39291"/>
    <cellStyle name="Normal 37 5 3 5" xfId="16777"/>
    <cellStyle name="Normal 37 5 3 5 2" xfId="43027"/>
    <cellStyle name="Normal 37 5 3 6" xfId="5634"/>
    <cellStyle name="Normal 37 5 3 6 2" xfId="31964"/>
    <cellStyle name="Normal 37 5 3 7" xfId="27696"/>
    <cellStyle name="Normal 37 5 30" xfId="3099"/>
    <cellStyle name="Normal 37 5 30 2" xfId="12670"/>
    <cellStyle name="Normal 37 5 30 2 2" xfId="23734"/>
    <cellStyle name="Normal 37 5 30 2 2 2" xfId="49983"/>
    <cellStyle name="Normal 37 5 30 2 3" xfId="38920"/>
    <cellStyle name="Normal 37 5 30 3" xfId="16273"/>
    <cellStyle name="Normal 37 5 30 3 2" xfId="27337"/>
    <cellStyle name="Normal 37 5 30 3 2 2" xfId="53586"/>
    <cellStyle name="Normal 37 5 30 3 3" xfId="42523"/>
    <cellStyle name="Normal 37 5 30 4" xfId="20009"/>
    <cellStyle name="Normal 37 5 30 4 2" xfId="46259"/>
    <cellStyle name="Normal 37 5 30 5" xfId="8894"/>
    <cellStyle name="Normal 37 5 30 5 2" xfId="35196"/>
    <cellStyle name="Normal 37 5 30 6" xfId="30533"/>
    <cellStyle name="Normal 37 5 31" xfId="3100"/>
    <cellStyle name="Normal 37 5 31 2" xfId="9308"/>
    <cellStyle name="Normal 37 5 31 2 2" xfId="20372"/>
    <cellStyle name="Normal 37 5 31 2 2 2" xfId="46621"/>
    <cellStyle name="Normal 37 5 31 2 3" xfId="35558"/>
    <cellStyle name="Normal 37 5 31 3" xfId="12911"/>
    <cellStyle name="Normal 37 5 31 3 2" xfId="23975"/>
    <cellStyle name="Normal 37 5 31 3 2 2" xfId="50224"/>
    <cellStyle name="Normal 37 5 31 3 3" xfId="39161"/>
    <cellStyle name="Normal 37 5 31 4" xfId="16647"/>
    <cellStyle name="Normal 37 5 31 4 2" xfId="42897"/>
    <cellStyle name="Normal 37 5 31 5" xfId="5503"/>
    <cellStyle name="Normal 37 5 31 5 2" xfId="31834"/>
    <cellStyle name="Normal 37 5 31 6" xfId="30534"/>
    <cellStyle name="Normal 37 5 32" xfId="3101"/>
    <cellStyle name="Normal 37 5 32 2" xfId="20252"/>
    <cellStyle name="Normal 37 5 32 2 2" xfId="46501"/>
    <cellStyle name="Normal 37 5 32 3" xfId="9188"/>
    <cellStyle name="Normal 37 5 32 3 2" xfId="35438"/>
    <cellStyle name="Normal 37 5 32 4" xfId="30535"/>
    <cellStyle name="Normal 37 5 33" xfId="3102"/>
    <cellStyle name="Normal 37 5 33 2" xfId="23855"/>
    <cellStyle name="Normal 37 5 33 2 2" xfId="50104"/>
    <cellStyle name="Normal 37 5 33 3" xfId="12791"/>
    <cellStyle name="Normal 37 5 33 3 2" xfId="39041"/>
    <cellStyle name="Normal 37 5 33 4" xfId="30536"/>
    <cellStyle name="Normal 37 5 34" xfId="3103"/>
    <cellStyle name="Normal 37 5 34 2" xfId="16527"/>
    <cellStyle name="Normal 37 5 34 2 2" xfId="42777"/>
    <cellStyle name="Normal 37 5 34 3" xfId="30537"/>
    <cellStyle name="Normal 37 5 35" xfId="3104"/>
    <cellStyle name="Normal 37 5 35 2" xfId="30538"/>
    <cellStyle name="Normal 37 5 36" xfId="3105"/>
    <cellStyle name="Normal 37 5 36 2" xfId="30539"/>
    <cellStyle name="Normal 37 5 37" xfId="3106"/>
    <cellStyle name="Normal 37 5 37 2" xfId="30540"/>
    <cellStyle name="Normal 37 5 38" xfId="3107"/>
    <cellStyle name="Normal 37 5 38 2" xfId="30541"/>
    <cellStyle name="Normal 37 5 39" xfId="3108"/>
    <cellStyle name="Normal 37 5 39 2" xfId="30542"/>
    <cellStyle name="Normal 37 5 4" xfId="3109"/>
    <cellStyle name="Normal 37 5 4 2" xfId="9580"/>
    <cellStyle name="Normal 37 5 4 2 2" xfId="20644"/>
    <cellStyle name="Normal 37 5 4 2 2 2" xfId="46893"/>
    <cellStyle name="Normal 37 5 4 2 3" xfId="35830"/>
    <cellStyle name="Normal 37 5 4 3" xfId="13183"/>
    <cellStyle name="Normal 37 5 4 3 2" xfId="24247"/>
    <cellStyle name="Normal 37 5 4 3 2 2" xfId="50496"/>
    <cellStyle name="Normal 37 5 4 3 3" xfId="39433"/>
    <cellStyle name="Normal 37 5 4 4" xfId="16919"/>
    <cellStyle name="Normal 37 5 4 4 2" xfId="43169"/>
    <cellStyle name="Normal 37 5 4 5" xfId="5778"/>
    <cellStyle name="Normal 37 5 4 5 2" xfId="32106"/>
    <cellStyle name="Normal 37 5 4 6" xfId="30543"/>
    <cellStyle name="Normal 37 5 40" xfId="3110"/>
    <cellStyle name="Normal 37 5 40 2" xfId="30544"/>
    <cellStyle name="Normal 37 5 41" xfId="3111"/>
    <cellStyle name="Normal 37 5 41 2" xfId="30545"/>
    <cellStyle name="Normal 37 5 42" xfId="3035"/>
    <cellStyle name="Normal 37 5 42 2" xfId="30469"/>
    <cellStyle name="Normal 37 5 43" xfId="5382"/>
    <cellStyle name="Normal 37 5 43 2" xfId="31714"/>
    <cellStyle name="Normal 37 5 44" xfId="27693"/>
    <cellStyle name="Normal 37 5 5" xfId="3112"/>
    <cellStyle name="Normal 37 5 5 2" xfId="9696"/>
    <cellStyle name="Normal 37 5 5 2 2" xfId="20760"/>
    <cellStyle name="Normal 37 5 5 2 2 2" xfId="47009"/>
    <cellStyle name="Normal 37 5 5 2 3" xfId="35946"/>
    <cellStyle name="Normal 37 5 5 3" xfId="13299"/>
    <cellStyle name="Normal 37 5 5 3 2" xfId="24363"/>
    <cellStyle name="Normal 37 5 5 3 2 2" xfId="50612"/>
    <cellStyle name="Normal 37 5 5 3 3" xfId="39549"/>
    <cellStyle name="Normal 37 5 5 4" xfId="17035"/>
    <cellStyle name="Normal 37 5 5 4 2" xfId="43285"/>
    <cellStyle name="Normal 37 5 5 5" xfId="5895"/>
    <cellStyle name="Normal 37 5 5 5 2" xfId="32222"/>
    <cellStyle name="Normal 37 5 5 6" xfId="30546"/>
    <cellStyle name="Normal 37 5 6" xfId="3113"/>
    <cellStyle name="Normal 37 5 6 2" xfId="9811"/>
    <cellStyle name="Normal 37 5 6 2 2" xfId="20875"/>
    <cellStyle name="Normal 37 5 6 2 2 2" xfId="47124"/>
    <cellStyle name="Normal 37 5 6 2 3" xfId="36061"/>
    <cellStyle name="Normal 37 5 6 3" xfId="13414"/>
    <cellStyle name="Normal 37 5 6 3 2" xfId="24478"/>
    <cellStyle name="Normal 37 5 6 3 2 2" xfId="50727"/>
    <cellStyle name="Normal 37 5 6 3 3" xfId="39664"/>
    <cellStyle name="Normal 37 5 6 4" xfId="17150"/>
    <cellStyle name="Normal 37 5 6 4 2" xfId="43400"/>
    <cellStyle name="Normal 37 5 6 5" xfId="6011"/>
    <cellStyle name="Normal 37 5 6 5 2" xfId="32337"/>
    <cellStyle name="Normal 37 5 6 6" xfId="30547"/>
    <cellStyle name="Normal 37 5 7" xfId="3114"/>
    <cellStyle name="Normal 37 5 7 2" xfId="9926"/>
    <cellStyle name="Normal 37 5 7 2 2" xfId="20990"/>
    <cellStyle name="Normal 37 5 7 2 2 2" xfId="47239"/>
    <cellStyle name="Normal 37 5 7 2 3" xfId="36176"/>
    <cellStyle name="Normal 37 5 7 3" xfId="13529"/>
    <cellStyle name="Normal 37 5 7 3 2" xfId="24593"/>
    <cellStyle name="Normal 37 5 7 3 2 2" xfId="50842"/>
    <cellStyle name="Normal 37 5 7 3 3" xfId="39779"/>
    <cellStyle name="Normal 37 5 7 4" xfId="17265"/>
    <cellStyle name="Normal 37 5 7 4 2" xfId="43515"/>
    <cellStyle name="Normal 37 5 7 5" xfId="6127"/>
    <cellStyle name="Normal 37 5 7 5 2" xfId="32452"/>
    <cellStyle name="Normal 37 5 7 6" xfId="30548"/>
    <cellStyle name="Normal 37 5 8" xfId="3115"/>
    <cellStyle name="Normal 37 5 8 2" xfId="10040"/>
    <cellStyle name="Normal 37 5 8 2 2" xfId="21104"/>
    <cellStyle name="Normal 37 5 8 2 2 2" xfId="47353"/>
    <cellStyle name="Normal 37 5 8 2 3" xfId="36290"/>
    <cellStyle name="Normal 37 5 8 3" xfId="13643"/>
    <cellStyle name="Normal 37 5 8 3 2" xfId="24707"/>
    <cellStyle name="Normal 37 5 8 3 2 2" xfId="50956"/>
    <cellStyle name="Normal 37 5 8 3 3" xfId="39893"/>
    <cellStyle name="Normal 37 5 8 4" xfId="17379"/>
    <cellStyle name="Normal 37 5 8 4 2" xfId="43629"/>
    <cellStyle name="Normal 37 5 8 5" xfId="6242"/>
    <cellStyle name="Normal 37 5 8 5 2" xfId="32566"/>
    <cellStyle name="Normal 37 5 8 6" xfId="30549"/>
    <cellStyle name="Normal 37 5 9" xfId="3116"/>
    <cellStyle name="Normal 37 5 9 2" xfId="10154"/>
    <cellStyle name="Normal 37 5 9 2 2" xfId="21218"/>
    <cellStyle name="Normal 37 5 9 2 2 2" xfId="47467"/>
    <cellStyle name="Normal 37 5 9 2 3" xfId="36404"/>
    <cellStyle name="Normal 37 5 9 3" xfId="13757"/>
    <cellStyle name="Normal 37 5 9 3 2" xfId="24821"/>
    <cellStyle name="Normal 37 5 9 3 2 2" xfId="51070"/>
    <cellStyle name="Normal 37 5 9 3 3" xfId="40007"/>
    <cellStyle name="Normal 37 5 9 4" xfId="17493"/>
    <cellStyle name="Normal 37 5 9 4 2" xfId="43743"/>
    <cellStyle name="Normal 37 5 9 5" xfId="6357"/>
    <cellStyle name="Normal 37 5 9 5 2" xfId="32680"/>
    <cellStyle name="Normal 37 5 9 6" xfId="30550"/>
    <cellStyle name="Normal 37 50" xfId="27660"/>
    <cellStyle name="Normal 37 6" xfId="217"/>
    <cellStyle name="Normal 37 6 10" xfId="3118"/>
    <cellStyle name="Normal 37 6 10 2" xfId="10293"/>
    <cellStyle name="Normal 37 6 10 2 2" xfId="21357"/>
    <cellStyle name="Normal 37 6 10 2 2 2" xfId="47606"/>
    <cellStyle name="Normal 37 6 10 2 3" xfId="36543"/>
    <cellStyle name="Normal 37 6 10 3" xfId="13896"/>
    <cellStyle name="Normal 37 6 10 3 2" xfId="24960"/>
    <cellStyle name="Normal 37 6 10 3 2 2" xfId="51209"/>
    <cellStyle name="Normal 37 6 10 3 3" xfId="40146"/>
    <cellStyle name="Normal 37 6 10 4" xfId="17632"/>
    <cellStyle name="Normal 37 6 10 4 2" xfId="43882"/>
    <cellStyle name="Normal 37 6 10 5" xfId="6497"/>
    <cellStyle name="Normal 37 6 10 5 2" xfId="32819"/>
    <cellStyle name="Normal 37 6 10 6" xfId="30552"/>
    <cellStyle name="Normal 37 6 11" xfId="3119"/>
    <cellStyle name="Normal 37 6 11 2" xfId="10420"/>
    <cellStyle name="Normal 37 6 11 2 2" xfId="21484"/>
    <cellStyle name="Normal 37 6 11 2 2 2" xfId="47733"/>
    <cellStyle name="Normal 37 6 11 2 3" xfId="36670"/>
    <cellStyle name="Normal 37 6 11 3" xfId="14023"/>
    <cellStyle name="Normal 37 6 11 3 2" xfId="25087"/>
    <cellStyle name="Normal 37 6 11 3 2 2" xfId="51336"/>
    <cellStyle name="Normal 37 6 11 3 3" xfId="40273"/>
    <cellStyle name="Normal 37 6 11 4" xfId="17759"/>
    <cellStyle name="Normal 37 6 11 4 2" xfId="44009"/>
    <cellStyle name="Normal 37 6 11 5" xfId="6625"/>
    <cellStyle name="Normal 37 6 11 5 2" xfId="32946"/>
    <cellStyle name="Normal 37 6 11 6" xfId="30553"/>
    <cellStyle name="Normal 37 6 12" xfId="3120"/>
    <cellStyle name="Normal 37 6 12 2" xfId="10535"/>
    <cellStyle name="Normal 37 6 12 2 2" xfId="21599"/>
    <cellStyle name="Normal 37 6 12 2 2 2" xfId="47848"/>
    <cellStyle name="Normal 37 6 12 2 3" xfId="36785"/>
    <cellStyle name="Normal 37 6 12 3" xfId="14138"/>
    <cellStyle name="Normal 37 6 12 3 2" xfId="25202"/>
    <cellStyle name="Normal 37 6 12 3 2 2" xfId="51451"/>
    <cellStyle name="Normal 37 6 12 3 3" xfId="40388"/>
    <cellStyle name="Normal 37 6 12 4" xfId="17874"/>
    <cellStyle name="Normal 37 6 12 4 2" xfId="44124"/>
    <cellStyle name="Normal 37 6 12 5" xfId="6741"/>
    <cellStyle name="Normal 37 6 12 5 2" xfId="33061"/>
    <cellStyle name="Normal 37 6 12 6" xfId="30554"/>
    <cellStyle name="Normal 37 6 13" xfId="3121"/>
    <cellStyle name="Normal 37 6 13 2" xfId="10708"/>
    <cellStyle name="Normal 37 6 13 2 2" xfId="21772"/>
    <cellStyle name="Normal 37 6 13 2 2 2" xfId="48021"/>
    <cellStyle name="Normal 37 6 13 2 3" xfId="36958"/>
    <cellStyle name="Normal 37 6 13 3" xfId="14311"/>
    <cellStyle name="Normal 37 6 13 3 2" xfId="25375"/>
    <cellStyle name="Normal 37 6 13 3 2 2" xfId="51624"/>
    <cellStyle name="Normal 37 6 13 3 3" xfId="40561"/>
    <cellStyle name="Normal 37 6 13 4" xfId="18047"/>
    <cellStyle name="Normal 37 6 13 4 2" xfId="44297"/>
    <cellStyle name="Normal 37 6 13 5" xfId="6915"/>
    <cellStyle name="Normal 37 6 13 5 2" xfId="33234"/>
    <cellStyle name="Normal 37 6 13 6" xfId="30555"/>
    <cellStyle name="Normal 37 6 14" xfId="3122"/>
    <cellStyle name="Normal 37 6 14 2" xfId="10825"/>
    <cellStyle name="Normal 37 6 14 2 2" xfId="21889"/>
    <cellStyle name="Normal 37 6 14 2 2 2" xfId="48138"/>
    <cellStyle name="Normal 37 6 14 2 3" xfId="37075"/>
    <cellStyle name="Normal 37 6 14 3" xfId="14428"/>
    <cellStyle name="Normal 37 6 14 3 2" xfId="25492"/>
    <cellStyle name="Normal 37 6 14 3 2 2" xfId="51741"/>
    <cellStyle name="Normal 37 6 14 3 3" xfId="40678"/>
    <cellStyle name="Normal 37 6 14 4" xfId="18164"/>
    <cellStyle name="Normal 37 6 14 4 2" xfId="44414"/>
    <cellStyle name="Normal 37 6 14 5" xfId="7033"/>
    <cellStyle name="Normal 37 6 14 5 2" xfId="33351"/>
    <cellStyle name="Normal 37 6 14 6" xfId="30556"/>
    <cellStyle name="Normal 37 6 15" xfId="3123"/>
    <cellStyle name="Normal 37 6 15 2" xfId="10941"/>
    <cellStyle name="Normal 37 6 15 2 2" xfId="22005"/>
    <cellStyle name="Normal 37 6 15 2 2 2" xfId="48254"/>
    <cellStyle name="Normal 37 6 15 2 3" xfId="37191"/>
    <cellStyle name="Normal 37 6 15 3" xfId="14544"/>
    <cellStyle name="Normal 37 6 15 3 2" xfId="25608"/>
    <cellStyle name="Normal 37 6 15 3 2 2" xfId="51857"/>
    <cellStyle name="Normal 37 6 15 3 3" xfId="40794"/>
    <cellStyle name="Normal 37 6 15 4" xfId="18280"/>
    <cellStyle name="Normal 37 6 15 4 2" xfId="44530"/>
    <cellStyle name="Normal 37 6 15 5" xfId="7150"/>
    <cellStyle name="Normal 37 6 15 5 2" xfId="33467"/>
    <cellStyle name="Normal 37 6 15 6" xfId="30557"/>
    <cellStyle name="Normal 37 6 16" xfId="3124"/>
    <cellStyle name="Normal 37 6 16 2" xfId="11059"/>
    <cellStyle name="Normal 37 6 16 2 2" xfId="22123"/>
    <cellStyle name="Normal 37 6 16 2 2 2" xfId="48372"/>
    <cellStyle name="Normal 37 6 16 2 3" xfId="37309"/>
    <cellStyle name="Normal 37 6 16 3" xfId="14662"/>
    <cellStyle name="Normal 37 6 16 3 2" xfId="25726"/>
    <cellStyle name="Normal 37 6 16 3 2 2" xfId="51975"/>
    <cellStyle name="Normal 37 6 16 3 3" xfId="40912"/>
    <cellStyle name="Normal 37 6 16 4" xfId="18398"/>
    <cellStyle name="Normal 37 6 16 4 2" xfId="44648"/>
    <cellStyle name="Normal 37 6 16 5" xfId="7269"/>
    <cellStyle name="Normal 37 6 16 5 2" xfId="33585"/>
    <cellStyle name="Normal 37 6 16 6" xfId="30558"/>
    <cellStyle name="Normal 37 6 17" xfId="3125"/>
    <cellStyle name="Normal 37 6 17 2" xfId="11177"/>
    <cellStyle name="Normal 37 6 17 2 2" xfId="22241"/>
    <cellStyle name="Normal 37 6 17 2 2 2" xfId="48490"/>
    <cellStyle name="Normal 37 6 17 2 3" xfId="37427"/>
    <cellStyle name="Normal 37 6 17 3" xfId="14780"/>
    <cellStyle name="Normal 37 6 17 3 2" xfId="25844"/>
    <cellStyle name="Normal 37 6 17 3 2 2" xfId="52093"/>
    <cellStyle name="Normal 37 6 17 3 3" xfId="41030"/>
    <cellStyle name="Normal 37 6 17 4" xfId="18516"/>
    <cellStyle name="Normal 37 6 17 4 2" xfId="44766"/>
    <cellStyle name="Normal 37 6 17 5" xfId="7388"/>
    <cellStyle name="Normal 37 6 17 5 2" xfId="33703"/>
    <cellStyle name="Normal 37 6 17 6" xfId="30559"/>
    <cellStyle name="Normal 37 6 18" xfId="3126"/>
    <cellStyle name="Normal 37 6 18 2" xfId="11293"/>
    <cellStyle name="Normal 37 6 18 2 2" xfId="22357"/>
    <cellStyle name="Normal 37 6 18 2 2 2" xfId="48606"/>
    <cellStyle name="Normal 37 6 18 2 3" xfId="37543"/>
    <cellStyle name="Normal 37 6 18 3" xfId="14896"/>
    <cellStyle name="Normal 37 6 18 3 2" xfId="25960"/>
    <cellStyle name="Normal 37 6 18 3 2 2" xfId="52209"/>
    <cellStyle name="Normal 37 6 18 3 3" xfId="41146"/>
    <cellStyle name="Normal 37 6 18 4" xfId="18632"/>
    <cellStyle name="Normal 37 6 18 4 2" xfId="44882"/>
    <cellStyle name="Normal 37 6 18 5" xfId="7505"/>
    <cellStyle name="Normal 37 6 18 5 2" xfId="33819"/>
    <cellStyle name="Normal 37 6 18 6" xfId="30560"/>
    <cellStyle name="Normal 37 6 19" xfId="3127"/>
    <cellStyle name="Normal 37 6 19 2" xfId="11410"/>
    <cellStyle name="Normal 37 6 19 2 2" xfId="22474"/>
    <cellStyle name="Normal 37 6 19 2 2 2" xfId="48723"/>
    <cellStyle name="Normal 37 6 19 2 3" xfId="37660"/>
    <cellStyle name="Normal 37 6 19 3" xfId="15013"/>
    <cellStyle name="Normal 37 6 19 3 2" xfId="26077"/>
    <cellStyle name="Normal 37 6 19 3 2 2" xfId="52326"/>
    <cellStyle name="Normal 37 6 19 3 3" xfId="41263"/>
    <cellStyle name="Normal 37 6 19 4" xfId="18749"/>
    <cellStyle name="Normal 37 6 19 4 2" xfId="44999"/>
    <cellStyle name="Normal 37 6 19 5" xfId="7623"/>
    <cellStyle name="Normal 37 6 19 5 2" xfId="33936"/>
    <cellStyle name="Normal 37 6 19 6" xfId="30561"/>
    <cellStyle name="Normal 37 6 2" xfId="218"/>
    <cellStyle name="Normal 37 6 2 10" xfId="3129"/>
    <cellStyle name="Normal 37 6 2 10 2" xfId="10472"/>
    <cellStyle name="Normal 37 6 2 10 2 2" xfId="21536"/>
    <cellStyle name="Normal 37 6 2 10 2 2 2" xfId="47785"/>
    <cellStyle name="Normal 37 6 2 10 2 3" xfId="36722"/>
    <cellStyle name="Normal 37 6 2 10 3" xfId="14075"/>
    <cellStyle name="Normal 37 6 2 10 3 2" xfId="25139"/>
    <cellStyle name="Normal 37 6 2 10 3 2 2" xfId="51388"/>
    <cellStyle name="Normal 37 6 2 10 3 3" xfId="40325"/>
    <cellStyle name="Normal 37 6 2 10 4" xfId="17811"/>
    <cellStyle name="Normal 37 6 2 10 4 2" xfId="44061"/>
    <cellStyle name="Normal 37 6 2 10 5" xfId="6677"/>
    <cellStyle name="Normal 37 6 2 10 5 2" xfId="32998"/>
    <cellStyle name="Normal 37 6 2 10 6" xfId="30563"/>
    <cellStyle name="Normal 37 6 2 11" xfId="3130"/>
    <cellStyle name="Normal 37 6 2 11 2" xfId="10587"/>
    <cellStyle name="Normal 37 6 2 11 2 2" xfId="21651"/>
    <cellStyle name="Normal 37 6 2 11 2 2 2" xfId="47900"/>
    <cellStyle name="Normal 37 6 2 11 2 3" xfId="36837"/>
    <cellStyle name="Normal 37 6 2 11 3" xfId="14190"/>
    <cellStyle name="Normal 37 6 2 11 3 2" xfId="25254"/>
    <cellStyle name="Normal 37 6 2 11 3 2 2" xfId="51503"/>
    <cellStyle name="Normal 37 6 2 11 3 3" xfId="40440"/>
    <cellStyle name="Normal 37 6 2 11 4" xfId="17926"/>
    <cellStyle name="Normal 37 6 2 11 4 2" xfId="44176"/>
    <cellStyle name="Normal 37 6 2 11 5" xfId="6793"/>
    <cellStyle name="Normal 37 6 2 11 5 2" xfId="33113"/>
    <cellStyle name="Normal 37 6 2 11 6" xfId="30564"/>
    <cellStyle name="Normal 37 6 2 12" xfId="3131"/>
    <cellStyle name="Normal 37 6 2 12 2" xfId="10760"/>
    <cellStyle name="Normal 37 6 2 12 2 2" xfId="21824"/>
    <cellStyle name="Normal 37 6 2 12 2 2 2" xfId="48073"/>
    <cellStyle name="Normal 37 6 2 12 2 3" xfId="37010"/>
    <cellStyle name="Normal 37 6 2 12 3" xfId="14363"/>
    <cellStyle name="Normal 37 6 2 12 3 2" xfId="25427"/>
    <cellStyle name="Normal 37 6 2 12 3 2 2" xfId="51676"/>
    <cellStyle name="Normal 37 6 2 12 3 3" xfId="40613"/>
    <cellStyle name="Normal 37 6 2 12 4" xfId="18099"/>
    <cellStyle name="Normal 37 6 2 12 4 2" xfId="44349"/>
    <cellStyle name="Normal 37 6 2 12 5" xfId="6967"/>
    <cellStyle name="Normal 37 6 2 12 5 2" xfId="33286"/>
    <cellStyle name="Normal 37 6 2 12 6" xfId="30565"/>
    <cellStyle name="Normal 37 6 2 13" xfId="3132"/>
    <cellStyle name="Normal 37 6 2 13 2" xfId="10877"/>
    <cellStyle name="Normal 37 6 2 13 2 2" xfId="21941"/>
    <cellStyle name="Normal 37 6 2 13 2 2 2" xfId="48190"/>
    <cellStyle name="Normal 37 6 2 13 2 3" xfId="37127"/>
    <cellStyle name="Normal 37 6 2 13 3" xfId="14480"/>
    <cellStyle name="Normal 37 6 2 13 3 2" xfId="25544"/>
    <cellStyle name="Normal 37 6 2 13 3 2 2" xfId="51793"/>
    <cellStyle name="Normal 37 6 2 13 3 3" xfId="40730"/>
    <cellStyle name="Normal 37 6 2 13 4" xfId="18216"/>
    <cellStyle name="Normal 37 6 2 13 4 2" xfId="44466"/>
    <cellStyle name="Normal 37 6 2 13 5" xfId="7085"/>
    <cellStyle name="Normal 37 6 2 13 5 2" xfId="33403"/>
    <cellStyle name="Normal 37 6 2 13 6" xfId="30566"/>
    <cellStyle name="Normal 37 6 2 14" xfId="3133"/>
    <cellStyle name="Normal 37 6 2 14 2" xfId="10993"/>
    <cellStyle name="Normal 37 6 2 14 2 2" xfId="22057"/>
    <cellStyle name="Normal 37 6 2 14 2 2 2" xfId="48306"/>
    <cellStyle name="Normal 37 6 2 14 2 3" xfId="37243"/>
    <cellStyle name="Normal 37 6 2 14 3" xfId="14596"/>
    <cellStyle name="Normal 37 6 2 14 3 2" xfId="25660"/>
    <cellStyle name="Normal 37 6 2 14 3 2 2" xfId="51909"/>
    <cellStyle name="Normal 37 6 2 14 3 3" xfId="40846"/>
    <cellStyle name="Normal 37 6 2 14 4" xfId="18332"/>
    <cellStyle name="Normal 37 6 2 14 4 2" xfId="44582"/>
    <cellStyle name="Normal 37 6 2 14 5" xfId="7202"/>
    <cellStyle name="Normal 37 6 2 14 5 2" xfId="33519"/>
    <cellStyle name="Normal 37 6 2 14 6" xfId="30567"/>
    <cellStyle name="Normal 37 6 2 15" xfId="3134"/>
    <cellStyle name="Normal 37 6 2 15 2" xfId="11111"/>
    <cellStyle name="Normal 37 6 2 15 2 2" xfId="22175"/>
    <cellStyle name="Normal 37 6 2 15 2 2 2" xfId="48424"/>
    <cellStyle name="Normal 37 6 2 15 2 3" xfId="37361"/>
    <cellStyle name="Normal 37 6 2 15 3" xfId="14714"/>
    <cellStyle name="Normal 37 6 2 15 3 2" xfId="25778"/>
    <cellStyle name="Normal 37 6 2 15 3 2 2" xfId="52027"/>
    <cellStyle name="Normal 37 6 2 15 3 3" xfId="40964"/>
    <cellStyle name="Normal 37 6 2 15 4" xfId="18450"/>
    <cellStyle name="Normal 37 6 2 15 4 2" xfId="44700"/>
    <cellStyle name="Normal 37 6 2 15 5" xfId="7321"/>
    <cellStyle name="Normal 37 6 2 15 5 2" xfId="33637"/>
    <cellStyle name="Normal 37 6 2 15 6" xfId="30568"/>
    <cellStyle name="Normal 37 6 2 16" xfId="3135"/>
    <cellStyle name="Normal 37 6 2 16 2" xfId="11229"/>
    <cellStyle name="Normal 37 6 2 16 2 2" xfId="22293"/>
    <cellStyle name="Normal 37 6 2 16 2 2 2" xfId="48542"/>
    <cellStyle name="Normal 37 6 2 16 2 3" xfId="37479"/>
    <cellStyle name="Normal 37 6 2 16 3" xfId="14832"/>
    <cellStyle name="Normal 37 6 2 16 3 2" xfId="25896"/>
    <cellStyle name="Normal 37 6 2 16 3 2 2" xfId="52145"/>
    <cellStyle name="Normal 37 6 2 16 3 3" xfId="41082"/>
    <cellStyle name="Normal 37 6 2 16 4" xfId="18568"/>
    <cellStyle name="Normal 37 6 2 16 4 2" xfId="44818"/>
    <cellStyle name="Normal 37 6 2 16 5" xfId="7440"/>
    <cellStyle name="Normal 37 6 2 16 5 2" xfId="33755"/>
    <cellStyle name="Normal 37 6 2 16 6" xfId="30569"/>
    <cellStyle name="Normal 37 6 2 17" xfId="3136"/>
    <cellStyle name="Normal 37 6 2 17 2" xfId="11345"/>
    <cellStyle name="Normal 37 6 2 17 2 2" xfId="22409"/>
    <cellStyle name="Normal 37 6 2 17 2 2 2" xfId="48658"/>
    <cellStyle name="Normal 37 6 2 17 2 3" xfId="37595"/>
    <cellStyle name="Normal 37 6 2 17 3" xfId="14948"/>
    <cellStyle name="Normal 37 6 2 17 3 2" xfId="26012"/>
    <cellStyle name="Normal 37 6 2 17 3 2 2" xfId="52261"/>
    <cellStyle name="Normal 37 6 2 17 3 3" xfId="41198"/>
    <cellStyle name="Normal 37 6 2 17 4" xfId="18684"/>
    <cellStyle name="Normal 37 6 2 17 4 2" xfId="44934"/>
    <cellStyle name="Normal 37 6 2 17 5" xfId="7557"/>
    <cellStyle name="Normal 37 6 2 17 5 2" xfId="33871"/>
    <cellStyle name="Normal 37 6 2 17 6" xfId="30570"/>
    <cellStyle name="Normal 37 6 2 18" xfId="3137"/>
    <cellStyle name="Normal 37 6 2 18 2" xfId="11462"/>
    <cellStyle name="Normal 37 6 2 18 2 2" xfId="22526"/>
    <cellStyle name="Normal 37 6 2 18 2 2 2" xfId="48775"/>
    <cellStyle name="Normal 37 6 2 18 2 3" xfId="37712"/>
    <cellStyle name="Normal 37 6 2 18 3" xfId="15065"/>
    <cellStyle name="Normal 37 6 2 18 3 2" xfId="26129"/>
    <cellStyle name="Normal 37 6 2 18 3 2 2" xfId="52378"/>
    <cellStyle name="Normal 37 6 2 18 3 3" xfId="41315"/>
    <cellStyle name="Normal 37 6 2 18 4" xfId="18801"/>
    <cellStyle name="Normal 37 6 2 18 4 2" xfId="45051"/>
    <cellStyle name="Normal 37 6 2 18 5" xfId="7675"/>
    <cellStyle name="Normal 37 6 2 18 5 2" xfId="33988"/>
    <cellStyle name="Normal 37 6 2 18 6" xfId="30571"/>
    <cellStyle name="Normal 37 6 2 19" xfId="3138"/>
    <cellStyle name="Normal 37 6 2 19 2" xfId="11581"/>
    <cellStyle name="Normal 37 6 2 19 2 2" xfId="22645"/>
    <cellStyle name="Normal 37 6 2 19 2 2 2" xfId="48894"/>
    <cellStyle name="Normal 37 6 2 19 2 3" xfId="37831"/>
    <cellStyle name="Normal 37 6 2 19 3" xfId="15184"/>
    <cellStyle name="Normal 37 6 2 19 3 2" xfId="26248"/>
    <cellStyle name="Normal 37 6 2 19 3 2 2" xfId="52497"/>
    <cellStyle name="Normal 37 6 2 19 3 3" xfId="41434"/>
    <cellStyle name="Normal 37 6 2 19 4" xfId="18920"/>
    <cellStyle name="Normal 37 6 2 19 4 2" xfId="45170"/>
    <cellStyle name="Normal 37 6 2 19 5" xfId="7795"/>
    <cellStyle name="Normal 37 6 2 19 5 2" xfId="34107"/>
    <cellStyle name="Normal 37 6 2 19 6" xfId="30572"/>
    <cellStyle name="Normal 37 6 2 2" xfId="219"/>
    <cellStyle name="Normal 37 6 2 2 2" xfId="3140"/>
    <cellStyle name="Normal 37 6 2 2 2 2" xfId="16442"/>
    <cellStyle name="Normal 37 6 2 2 2 2 2" xfId="27506"/>
    <cellStyle name="Normal 37 6 2 2 2 2 2 2" xfId="53755"/>
    <cellStyle name="Normal 37 6 2 2 2 2 3" xfId="42692"/>
    <cellStyle name="Normal 37 6 2 2 2 3" xfId="20178"/>
    <cellStyle name="Normal 37 6 2 2 2 3 2" xfId="46428"/>
    <cellStyle name="Normal 37 6 2 2 2 4" xfId="9106"/>
    <cellStyle name="Normal 37 6 2 2 2 4 2" xfId="35365"/>
    <cellStyle name="Normal 37 6 2 2 2 5" xfId="30574"/>
    <cellStyle name="Normal 37 6 2 2 3" xfId="3139"/>
    <cellStyle name="Normal 37 6 2 2 3 2" xfId="20577"/>
    <cellStyle name="Normal 37 6 2 2 3 2 2" xfId="46826"/>
    <cellStyle name="Normal 37 6 2 2 3 3" xfId="9513"/>
    <cellStyle name="Normal 37 6 2 2 3 3 2" xfId="35763"/>
    <cellStyle name="Normal 37 6 2 2 3 4" xfId="30573"/>
    <cellStyle name="Normal 37 6 2 2 4" xfId="13116"/>
    <cellStyle name="Normal 37 6 2 2 4 2" xfId="24180"/>
    <cellStyle name="Normal 37 6 2 2 4 2 2" xfId="50429"/>
    <cellStyle name="Normal 37 6 2 2 4 3" xfId="39366"/>
    <cellStyle name="Normal 37 6 2 2 5" xfId="16852"/>
    <cellStyle name="Normal 37 6 2 2 5 2" xfId="43102"/>
    <cellStyle name="Normal 37 6 2 2 6" xfId="5710"/>
    <cellStyle name="Normal 37 6 2 2 6 2" xfId="32039"/>
    <cellStyle name="Normal 37 6 2 2 7" xfId="27699"/>
    <cellStyle name="Normal 37 6 2 20" xfId="3141"/>
    <cellStyle name="Normal 37 6 2 20 2" xfId="11695"/>
    <cellStyle name="Normal 37 6 2 20 2 2" xfId="22759"/>
    <cellStyle name="Normal 37 6 2 20 2 2 2" xfId="49008"/>
    <cellStyle name="Normal 37 6 2 20 2 3" xfId="37945"/>
    <cellStyle name="Normal 37 6 2 20 3" xfId="15298"/>
    <cellStyle name="Normal 37 6 2 20 3 2" xfId="26362"/>
    <cellStyle name="Normal 37 6 2 20 3 2 2" xfId="52611"/>
    <cellStyle name="Normal 37 6 2 20 3 3" xfId="41548"/>
    <cellStyle name="Normal 37 6 2 20 4" xfId="19034"/>
    <cellStyle name="Normal 37 6 2 20 4 2" xfId="45284"/>
    <cellStyle name="Normal 37 6 2 20 5" xfId="7910"/>
    <cellStyle name="Normal 37 6 2 20 5 2" xfId="34221"/>
    <cellStyle name="Normal 37 6 2 20 6" xfId="30575"/>
    <cellStyle name="Normal 37 6 2 21" xfId="3142"/>
    <cellStyle name="Normal 37 6 2 21 2" xfId="11809"/>
    <cellStyle name="Normal 37 6 2 21 2 2" xfId="22873"/>
    <cellStyle name="Normal 37 6 2 21 2 2 2" xfId="49122"/>
    <cellStyle name="Normal 37 6 2 21 2 3" xfId="38059"/>
    <cellStyle name="Normal 37 6 2 21 3" xfId="15412"/>
    <cellStyle name="Normal 37 6 2 21 3 2" xfId="26476"/>
    <cellStyle name="Normal 37 6 2 21 3 2 2" xfId="52725"/>
    <cellStyle name="Normal 37 6 2 21 3 3" xfId="41662"/>
    <cellStyle name="Normal 37 6 2 21 4" xfId="19148"/>
    <cellStyle name="Normal 37 6 2 21 4 2" xfId="45398"/>
    <cellStyle name="Normal 37 6 2 21 5" xfId="8025"/>
    <cellStyle name="Normal 37 6 2 21 5 2" xfId="34335"/>
    <cellStyle name="Normal 37 6 2 21 6" xfId="30576"/>
    <cellStyle name="Normal 37 6 2 22" xfId="3143"/>
    <cellStyle name="Normal 37 6 2 22 2" xfId="11923"/>
    <cellStyle name="Normal 37 6 2 22 2 2" xfId="22987"/>
    <cellStyle name="Normal 37 6 2 22 2 2 2" xfId="49236"/>
    <cellStyle name="Normal 37 6 2 22 2 3" xfId="38173"/>
    <cellStyle name="Normal 37 6 2 22 3" xfId="15526"/>
    <cellStyle name="Normal 37 6 2 22 3 2" xfId="26590"/>
    <cellStyle name="Normal 37 6 2 22 3 2 2" xfId="52839"/>
    <cellStyle name="Normal 37 6 2 22 3 3" xfId="41776"/>
    <cellStyle name="Normal 37 6 2 22 4" xfId="19262"/>
    <cellStyle name="Normal 37 6 2 22 4 2" xfId="45512"/>
    <cellStyle name="Normal 37 6 2 22 5" xfId="8140"/>
    <cellStyle name="Normal 37 6 2 22 5 2" xfId="34449"/>
    <cellStyle name="Normal 37 6 2 22 6" xfId="30577"/>
    <cellStyle name="Normal 37 6 2 23" xfId="3144"/>
    <cellStyle name="Normal 37 6 2 23 2" xfId="12037"/>
    <cellStyle name="Normal 37 6 2 23 2 2" xfId="23101"/>
    <cellStyle name="Normal 37 6 2 23 2 2 2" xfId="49350"/>
    <cellStyle name="Normal 37 6 2 23 2 3" xfId="38287"/>
    <cellStyle name="Normal 37 6 2 23 3" xfId="15640"/>
    <cellStyle name="Normal 37 6 2 23 3 2" xfId="26704"/>
    <cellStyle name="Normal 37 6 2 23 3 2 2" xfId="52953"/>
    <cellStyle name="Normal 37 6 2 23 3 3" xfId="41890"/>
    <cellStyle name="Normal 37 6 2 23 4" xfId="19376"/>
    <cellStyle name="Normal 37 6 2 23 4 2" xfId="45626"/>
    <cellStyle name="Normal 37 6 2 23 5" xfId="8255"/>
    <cellStyle name="Normal 37 6 2 23 5 2" xfId="34563"/>
    <cellStyle name="Normal 37 6 2 23 6" xfId="30578"/>
    <cellStyle name="Normal 37 6 2 24" xfId="3145"/>
    <cellStyle name="Normal 37 6 2 24 2" xfId="12151"/>
    <cellStyle name="Normal 37 6 2 24 2 2" xfId="23215"/>
    <cellStyle name="Normal 37 6 2 24 2 2 2" xfId="49464"/>
    <cellStyle name="Normal 37 6 2 24 2 3" xfId="38401"/>
    <cellStyle name="Normal 37 6 2 24 3" xfId="15754"/>
    <cellStyle name="Normal 37 6 2 24 3 2" xfId="26818"/>
    <cellStyle name="Normal 37 6 2 24 3 2 2" xfId="53067"/>
    <cellStyle name="Normal 37 6 2 24 3 3" xfId="42004"/>
    <cellStyle name="Normal 37 6 2 24 4" xfId="19490"/>
    <cellStyle name="Normal 37 6 2 24 4 2" xfId="45740"/>
    <cellStyle name="Normal 37 6 2 24 5" xfId="8370"/>
    <cellStyle name="Normal 37 6 2 24 5 2" xfId="34677"/>
    <cellStyle name="Normal 37 6 2 24 6" xfId="30579"/>
    <cellStyle name="Normal 37 6 2 25" xfId="3146"/>
    <cellStyle name="Normal 37 6 2 25 2" xfId="12268"/>
    <cellStyle name="Normal 37 6 2 25 2 2" xfId="23332"/>
    <cellStyle name="Normal 37 6 2 25 2 2 2" xfId="49581"/>
    <cellStyle name="Normal 37 6 2 25 2 3" xfId="38518"/>
    <cellStyle name="Normal 37 6 2 25 3" xfId="15871"/>
    <cellStyle name="Normal 37 6 2 25 3 2" xfId="26935"/>
    <cellStyle name="Normal 37 6 2 25 3 2 2" xfId="53184"/>
    <cellStyle name="Normal 37 6 2 25 3 3" xfId="42121"/>
    <cellStyle name="Normal 37 6 2 25 4" xfId="19607"/>
    <cellStyle name="Normal 37 6 2 25 4 2" xfId="45857"/>
    <cellStyle name="Normal 37 6 2 25 5" xfId="8488"/>
    <cellStyle name="Normal 37 6 2 25 5 2" xfId="34794"/>
    <cellStyle name="Normal 37 6 2 25 6" xfId="30580"/>
    <cellStyle name="Normal 37 6 2 26" xfId="3147"/>
    <cellStyle name="Normal 37 6 2 26 2" xfId="12387"/>
    <cellStyle name="Normal 37 6 2 26 2 2" xfId="23451"/>
    <cellStyle name="Normal 37 6 2 26 2 2 2" xfId="49700"/>
    <cellStyle name="Normal 37 6 2 26 2 3" xfId="38637"/>
    <cellStyle name="Normal 37 6 2 26 3" xfId="15990"/>
    <cellStyle name="Normal 37 6 2 26 3 2" xfId="27054"/>
    <cellStyle name="Normal 37 6 2 26 3 2 2" xfId="53303"/>
    <cellStyle name="Normal 37 6 2 26 3 3" xfId="42240"/>
    <cellStyle name="Normal 37 6 2 26 4" xfId="19726"/>
    <cellStyle name="Normal 37 6 2 26 4 2" xfId="45976"/>
    <cellStyle name="Normal 37 6 2 26 5" xfId="8608"/>
    <cellStyle name="Normal 37 6 2 26 5 2" xfId="34913"/>
    <cellStyle name="Normal 37 6 2 26 6" xfId="30581"/>
    <cellStyle name="Normal 37 6 2 27" xfId="3148"/>
    <cellStyle name="Normal 37 6 2 27 2" xfId="12518"/>
    <cellStyle name="Normal 37 6 2 27 2 2" xfId="23582"/>
    <cellStyle name="Normal 37 6 2 27 2 2 2" xfId="49831"/>
    <cellStyle name="Normal 37 6 2 27 2 3" xfId="38768"/>
    <cellStyle name="Normal 37 6 2 27 3" xfId="16121"/>
    <cellStyle name="Normal 37 6 2 27 3 2" xfId="27185"/>
    <cellStyle name="Normal 37 6 2 27 3 2 2" xfId="53434"/>
    <cellStyle name="Normal 37 6 2 27 3 3" xfId="42371"/>
    <cellStyle name="Normal 37 6 2 27 4" xfId="19857"/>
    <cellStyle name="Normal 37 6 2 27 4 2" xfId="46107"/>
    <cellStyle name="Normal 37 6 2 27 5" xfId="8740"/>
    <cellStyle name="Normal 37 6 2 27 5 2" xfId="35044"/>
    <cellStyle name="Normal 37 6 2 27 6" xfId="30582"/>
    <cellStyle name="Normal 37 6 2 28" xfId="3149"/>
    <cellStyle name="Normal 37 6 2 28 2" xfId="12633"/>
    <cellStyle name="Normal 37 6 2 28 2 2" xfId="23697"/>
    <cellStyle name="Normal 37 6 2 28 2 2 2" xfId="49946"/>
    <cellStyle name="Normal 37 6 2 28 2 3" xfId="38883"/>
    <cellStyle name="Normal 37 6 2 28 3" xfId="16236"/>
    <cellStyle name="Normal 37 6 2 28 3 2" xfId="27300"/>
    <cellStyle name="Normal 37 6 2 28 3 2 2" xfId="53549"/>
    <cellStyle name="Normal 37 6 2 28 3 3" xfId="42486"/>
    <cellStyle name="Normal 37 6 2 28 4" xfId="19972"/>
    <cellStyle name="Normal 37 6 2 28 4 2" xfId="46222"/>
    <cellStyle name="Normal 37 6 2 28 5" xfId="8856"/>
    <cellStyle name="Normal 37 6 2 28 5 2" xfId="35159"/>
    <cellStyle name="Normal 37 6 2 28 6" xfId="30583"/>
    <cellStyle name="Normal 37 6 2 29" xfId="3150"/>
    <cellStyle name="Normal 37 6 2 29 2" xfId="12747"/>
    <cellStyle name="Normal 37 6 2 29 2 2" xfId="23811"/>
    <cellStyle name="Normal 37 6 2 29 2 2 2" xfId="50060"/>
    <cellStyle name="Normal 37 6 2 29 2 3" xfId="38997"/>
    <cellStyle name="Normal 37 6 2 29 3" xfId="16350"/>
    <cellStyle name="Normal 37 6 2 29 3 2" xfId="27414"/>
    <cellStyle name="Normal 37 6 2 29 3 2 2" xfId="53663"/>
    <cellStyle name="Normal 37 6 2 29 3 3" xfId="42600"/>
    <cellStyle name="Normal 37 6 2 29 4" xfId="20086"/>
    <cellStyle name="Normal 37 6 2 29 4 2" xfId="46336"/>
    <cellStyle name="Normal 37 6 2 29 5" xfId="8971"/>
    <cellStyle name="Normal 37 6 2 29 5 2" xfId="35273"/>
    <cellStyle name="Normal 37 6 2 29 6" xfId="30584"/>
    <cellStyle name="Normal 37 6 2 3" xfId="3151"/>
    <cellStyle name="Normal 37 6 2 3 2" xfId="9657"/>
    <cellStyle name="Normal 37 6 2 3 2 2" xfId="20721"/>
    <cellStyle name="Normal 37 6 2 3 2 2 2" xfId="46970"/>
    <cellStyle name="Normal 37 6 2 3 2 3" xfId="35907"/>
    <cellStyle name="Normal 37 6 2 3 3" xfId="13260"/>
    <cellStyle name="Normal 37 6 2 3 3 2" xfId="24324"/>
    <cellStyle name="Normal 37 6 2 3 3 2 2" xfId="50573"/>
    <cellStyle name="Normal 37 6 2 3 3 3" xfId="39510"/>
    <cellStyle name="Normal 37 6 2 3 4" xfId="16996"/>
    <cellStyle name="Normal 37 6 2 3 4 2" xfId="43246"/>
    <cellStyle name="Normal 37 6 2 3 5" xfId="5855"/>
    <cellStyle name="Normal 37 6 2 3 5 2" xfId="32183"/>
    <cellStyle name="Normal 37 6 2 3 6" xfId="30585"/>
    <cellStyle name="Normal 37 6 2 30" xfId="3152"/>
    <cellStyle name="Normal 37 6 2 30 2" xfId="9385"/>
    <cellStyle name="Normal 37 6 2 30 2 2" xfId="20449"/>
    <cellStyle name="Normal 37 6 2 30 2 2 2" xfId="46698"/>
    <cellStyle name="Normal 37 6 2 30 2 3" xfId="35635"/>
    <cellStyle name="Normal 37 6 2 30 3" xfId="12988"/>
    <cellStyle name="Normal 37 6 2 30 3 2" xfId="24052"/>
    <cellStyle name="Normal 37 6 2 30 3 2 2" xfId="50301"/>
    <cellStyle name="Normal 37 6 2 30 3 3" xfId="39238"/>
    <cellStyle name="Normal 37 6 2 30 4" xfId="16724"/>
    <cellStyle name="Normal 37 6 2 30 4 2" xfId="42974"/>
    <cellStyle name="Normal 37 6 2 30 5" xfId="5580"/>
    <cellStyle name="Normal 37 6 2 30 5 2" xfId="31911"/>
    <cellStyle name="Normal 37 6 2 30 6" xfId="30586"/>
    <cellStyle name="Normal 37 6 2 31" xfId="3153"/>
    <cellStyle name="Normal 37 6 2 31 2" xfId="20329"/>
    <cellStyle name="Normal 37 6 2 31 2 2" xfId="46578"/>
    <cellStyle name="Normal 37 6 2 31 3" xfId="9265"/>
    <cellStyle name="Normal 37 6 2 31 3 2" xfId="35515"/>
    <cellStyle name="Normal 37 6 2 31 4" xfId="30587"/>
    <cellStyle name="Normal 37 6 2 32" xfId="3154"/>
    <cellStyle name="Normal 37 6 2 32 2" xfId="23932"/>
    <cellStyle name="Normal 37 6 2 32 2 2" xfId="50181"/>
    <cellStyle name="Normal 37 6 2 32 3" xfId="12868"/>
    <cellStyle name="Normal 37 6 2 32 3 2" xfId="39118"/>
    <cellStyle name="Normal 37 6 2 32 4" xfId="30588"/>
    <cellStyle name="Normal 37 6 2 33" xfId="3155"/>
    <cellStyle name="Normal 37 6 2 33 2" xfId="16604"/>
    <cellStyle name="Normal 37 6 2 33 2 2" xfId="42854"/>
    <cellStyle name="Normal 37 6 2 33 3" xfId="30589"/>
    <cellStyle name="Normal 37 6 2 34" xfId="3156"/>
    <cellStyle name="Normal 37 6 2 34 2" xfId="30590"/>
    <cellStyle name="Normal 37 6 2 35" xfId="3157"/>
    <cellStyle name="Normal 37 6 2 35 2" xfId="30591"/>
    <cellStyle name="Normal 37 6 2 36" xfId="3158"/>
    <cellStyle name="Normal 37 6 2 36 2" xfId="30592"/>
    <cellStyle name="Normal 37 6 2 37" xfId="3159"/>
    <cellStyle name="Normal 37 6 2 37 2" xfId="30593"/>
    <cellStyle name="Normal 37 6 2 38" xfId="3160"/>
    <cellStyle name="Normal 37 6 2 38 2" xfId="30594"/>
    <cellStyle name="Normal 37 6 2 39" xfId="3161"/>
    <cellStyle name="Normal 37 6 2 39 2" xfId="30595"/>
    <cellStyle name="Normal 37 6 2 4" xfId="3162"/>
    <cellStyle name="Normal 37 6 2 4 2" xfId="9773"/>
    <cellStyle name="Normal 37 6 2 4 2 2" xfId="20837"/>
    <cellStyle name="Normal 37 6 2 4 2 2 2" xfId="47086"/>
    <cellStyle name="Normal 37 6 2 4 2 3" xfId="36023"/>
    <cellStyle name="Normal 37 6 2 4 3" xfId="13376"/>
    <cellStyle name="Normal 37 6 2 4 3 2" xfId="24440"/>
    <cellStyle name="Normal 37 6 2 4 3 2 2" xfId="50689"/>
    <cellStyle name="Normal 37 6 2 4 3 3" xfId="39626"/>
    <cellStyle name="Normal 37 6 2 4 4" xfId="17112"/>
    <cellStyle name="Normal 37 6 2 4 4 2" xfId="43362"/>
    <cellStyle name="Normal 37 6 2 4 5" xfId="5972"/>
    <cellStyle name="Normal 37 6 2 4 5 2" xfId="32299"/>
    <cellStyle name="Normal 37 6 2 4 6" xfId="30596"/>
    <cellStyle name="Normal 37 6 2 40" xfId="3163"/>
    <cellStyle name="Normal 37 6 2 40 2" xfId="30597"/>
    <cellStyle name="Normal 37 6 2 41" xfId="3128"/>
    <cellStyle name="Normal 37 6 2 41 2" xfId="30562"/>
    <cellStyle name="Normal 37 6 2 42" xfId="5459"/>
    <cellStyle name="Normal 37 6 2 42 2" xfId="31791"/>
    <cellStyle name="Normal 37 6 2 43" xfId="27698"/>
    <cellStyle name="Normal 37 6 2 5" xfId="3164"/>
    <cellStyle name="Normal 37 6 2 5 2" xfId="9888"/>
    <cellStyle name="Normal 37 6 2 5 2 2" xfId="20952"/>
    <cellStyle name="Normal 37 6 2 5 2 2 2" xfId="47201"/>
    <cellStyle name="Normal 37 6 2 5 2 3" xfId="36138"/>
    <cellStyle name="Normal 37 6 2 5 3" xfId="13491"/>
    <cellStyle name="Normal 37 6 2 5 3 2" xfId="24555"/>
    <cellStyle name="Normal 37 6 2 5 3 2 2" xfId="50804"/>
    <cellStyle name="Normal 37 6 2 5 3 3" xfId="39741"/>
    <cellStyle name="Normal 37 6 2 5 4" xfId="17227"/>
    <cellStyle name="Normal 37 6 2 5 4 2" xfId="43477"/>
    <cellStyle name="Normal 37 6 2 5 5" xfId="6088"/>
    <cellStyle name="Normal 37 6 2 5 5 2" xfId="32414"/>
    <cellStyle name="Normal 37 6 2 5 6" xfId="30598"/>
    <cellStyle name="Normal 37 6 2 6" xfId="3165"/>
    <cellStyle name="Normal 37 6 2 6 2" xfId="10003"/>
    <cellStyle name="Normal 37 6 2 6 2 2" xfId="21067"/>
    <cellStyle name="Normal 37 6 2 6 2 2 2" xfId="47316"/>
    <cellStyle name="Normal 37 6 2 6 2 3" xfId="36253"/>
    <cellStyle name="Normal 37 6 2 6 3" xfId="13606"/>
    <cellStyle name="Normal 37 6 2 6 3 2" xfId="24670"/>
    <cellStyle name="Normal 37 6 2 6 3 2 2" xfId="50919"/>
    <cellStyle name="Normal 37 6 2 6 3 3" xfId="39856"/>
    <cellStyle name="Normal 37 6 2 6 4" xfId="17342"/>
    <cellStyle name="Normal 37 6 2 6 4 2" xfId="43592"/>
    <cellStyle name="Normal 37 6 2 6 5" xfId="6204"/>
    <cellStyle name="Normal 37 6 2 6 5 2" xfId="32529"/>
    <cellStyle name="Normal 37 6 2 6 6" xfId="30599"/>
    <cellStyle name="Normal 37 6 2 7" xfId="3166"/>
    <cellStyle name="Normal 37 6 2 7 2" xfId="10117"/>
    <cellStyle name="Normal 37 6 2 7 2 2" xfId="21181"/>
    <cellStyle name="Normal 37 6 2 7 2 2 2" xfId="47430"/>
    <cellStyle name="Normal 37 6 2 7 2 3" xfId="36367"/>
    <cellStyle name="Normal 37 6 2 7 3" xfId="13720"/>
    <cellStyle name="Normal 37 6 2 7 3 2" xfId="24784"/>
    <cellStyle name="Normal 37 6 2 7 3 2 2" xfId="51033"/>
    <cellStyle name="Normal 37 6 2 7 3 3" xfId="39970"/>
    <cellStyle name="Normal 37 6 2 7 4" xfId="17456"/>
    <cellStyle name="Normal 37 6 2 7 4 2" xfId="43706"/>
    <cellStyle name="Normal 37 6 2 7 5" xfId="6319"/>
    <cellStyle name="Normal 37 6 2 7 5 2" xfId="32643"/>
    <cellStyle name="Normal 37 6 2 7 6" xfId="30600"/>
    <cellStyle name="Normal 37 6 2 8" xfId="3167"/>
    <cellStyle name="Normal 37 6 2 8 2" xfId="10231"/>
    <cellStyle name="Normal 37 6 2 8 2 2" xfId="21295"/>
    <cellStyle name="Normal 37 6 2 8 2 2 2" xfId="47544"/>
    <cellStyle name="Normal 37 6 2 8 2 3" xfId="36481"/>
    <cellStyle name="Normal 37 6 2 8 3" xfId="13834"/>
    <cellStyle name="Normal 37 6 2 8 3 2" xfId="24898"/>
    <cellStyle name="Normal 37 6 2 8 3 2 2" xfId="51147"/>
    <cellStyle name="Normal 37 6 2 8 3 3" xfId="40084"/>
    <cellStyle name="Normal 37 6 2 8 4" xfId="17570"/>
    <cellStyle name="Normal 37 6 2 8 4 2" xfId="43820"/>
    <cellStyle name="Normal 37 6 2 8 5" xfId="6434"/>
    <cellStyle name="Normal 37 6 2 8 5 2" xfId="32757"/>
    <cellStyle name="Normal 37 6 2 8 6" xfId="30601"/>
    <cellStyle name="Normal 37 6 2 9" xfId="3168"/>
    <cellStyle name="Normal 37 6 2 9 2" xfId="10345"/>
    <cellStyle name="Normal 37 6 2 9 2 2" xfId="21409"/>
    <cellStyle name="Normal 37 6 2 9 2 2 2" xfId="47658"/>
    <cellStyle name="Normal 37 6 2 9 2 3" xfId="36595"/>
    <cellStyle name="Normal 37 6 2 9 3" xfId="13948"/>
    <cellStyle name="Normal 37 6 2 9 3 2" xfId="25012"/>
    <cellStyle name="Normal 37 6 2 9 3 2 2" xfId="51261"/>
    <cellStyle name="Normal 37 6 2 9 3 3" xfId="40198"/>
    <cellStyle name="Normal 37 6 2 9 4" xfId="17684"/>
    <cellStyle name="Normal 37 6 2 9 4 2" xfId="43934"/>
    <cellStyle name="Normal 37 6 2 9 5" xfId="6549"/>
    <cellStyle name="Normal 37 6 2 9 5 2" xfId="32871"/>
    <cellStyle name="Normal 37 6 2 9 6" xfId="30602"/>
    <cellStyle name="Normal 37 6 20" xfId="3169"/>
    <cellStyle name="Normal 37 6 20 2" xfId="11529"/>
    <cellStyle name="Normal 37 6 20 2 2" xfId="22593"/>
    <cellStyle name="Normal 37 6 20 2 2 2" xfId="48842"/>
    <cellStyle name="Normal 37 6 20 2 3" xfId="37779"/>
    <cellStyle name="Normal 37 6 20 3" xfId="15132"/>
    <cellStyle name="Normal 37 6 20 3 2" xfId="26196"/>
    <cellStyle name="Normal 37 6 20 3 2 2" xfId="52445"/>
    <cellStyle name="Normal 37 6 20 3 3" xfId="41382"/>
    <cellStyle name="Normal 37 6 20 4" xfId="18868"/>
    <cellStyle name="Normal 37 6 20 4 2" xfId="45118"/>
    <cellStyle name="Normal 37 6 20 5" xfId="7743"/>
    <cellStyle name="Normal 37 6 20 5 2" xfId="34055"/>
    <cellStyle name="Normal 37 6 20 6" xfId="30603"/>
    <cellStyle name="Normal 37 6 21" xfId="3170"/>
    <cellStyle name="Normal 37 6 21 2" xfId="11643"/>
    <cellStyle name="Normal 37 6 21 2 2" xfId="22707"/>
    <cellStyle name="Normal 37 6 21 2 2 2" xfId="48956"/>
    <cellStyle name="Normal 37 6 21 2 3" xfId="37893"/>
    <cellStyle name="Normal 37 6 21 3" xfId="15246"/>
    <cellStyle name="Normal 37 6 21 3 2" xfId="26310"/>
    <cellStyle name="Normal 37 6 21 3 2 2" xfId="52559"/>
    <cellStyle name="Normal 37 6 21 3 3" xfId="41496"/>
    <cellStyle name="Normal 37 6 21 4" xfId="18982"/>
    <cellStyle name="Normal 37 6 21 4 2" xfId="45232"/>
    <cellStyle name="Normal 37 6 21 5" xfId="7858"/>
    <cellStyle name="Normal 37 6 21 5 2" xfId="34169"/>
    <cellStyle name="Normal 37 6 21 6" xfId="30604"/>
    <cellStyle name="Normal 37 6 22" xfId="3171"/>
    <cellStyle name="Normal 37 6 22 2" xfId="11757"/>
    <cellStyle name="Normal 37 6 22 2 2" xfId="22821"/>
    <cellStyle name="Normal 37 6 22 2 2 2" xfId="49070"/>
    <cellStyle name="Normal 37 6 22 2 3" xfId="38007"/>
    <cellStyle name="Normal 37 6 22 3" xfId="15360"/>
    <cellStyle name="Normal 37 6 22 3 2" xfId="26424"/>
    <cellStyle name="Normal 37 6 22 3 2 2" xfId="52673"/>
    <cellStyle name="Normal 37 6 22 3 3" xfId="41610"/>
    <cellStyle name="Normal 37 6 22 4" xfId="19096"/>
    <cellStyle name="Normal 37 6 22 4 2" xfId="45346"/>
    <cellStyle name="Normal 37 6 22 5" xfId="7973"/>
    <cellStyle name="Normal 37 6 22 5 2" xfId="34283"/>
    <cellStyle name="Normal 37 6 22 6" xfId="30605"/>
    <cellStyle name="Normal 37 6 23" xfId="3172"/>
    <cellStyle name="Normal 37 6 23 2" xfId="11871"/>
    <cellStyle name="Normal 37 6 23 2 2" xfId="22935"/>
    <cellStyle name="Normal 37 6 23 2 2 2" xfId="49184"/>
    <cellStyle name="Normal 37 6 23 2 3" xfId="38121"/>
    <cellStyle name="Normal 37 6 23 3" xfId="15474"/>
    <cellStyle name="Normal 37 6 23 3 2" xfId="26538"/>
    <cellStyle name="Normal 37 6 23 3 2 2" xfId="52787"/>
    <cellStyle name="Normal 37 6 23 3 3" xfId="41724"/>
    <cellStyle name="Normal 37 6 23 4" xfId="19210"/>
    <cellStyle name="Normal 37 6 23 4 2" xfId="45460"/>
    <cellStyle name="Normal 37 6 23 5" xfId="8088"/>
    <cellStyle name="Normal 37 6 23 5 2" xfId="34397"/>
    <cellStyle name="Normal 37 6 23 6" xfId="30606"/>
    <cellStyle name="Normal 37 6 24" xfId="3173"/>
    <cellStyle name="Normal 37 6 24 2" xfId="11985"/>
    <cellStyle name="Normal 37 6 24 2 2" xfId="23049"/>
    <cellStyle name="Normal 37 6 24 2 2 2" xfId="49298"/>
    <cellStyle name="Normal 37 6 24 2 3" xfId="38235"/>
    <cellStyle name="Normal 37 6 24 3" xfId="15588"/>
    <cellStyle name="Normal 37 6 24 3 2" xfId="26652"/>
    <cellStyle name="Normal 37 6 24 3 2 2" xfId="52901"/>
    <cellStyle name="Normal 37 6 24 3 3" xfId="41838"/>
    <cellStyle name="Normal 37 6 24 4" xfId="19324"/>
    <cellStyle name="Normal 37 6 24 4 2" xfId="45574"/>
    <cellStyle name="Normal 37 6 24 5" xfId="8203"/>
    <cellStyle name="Normal 37 6 24 5 2" xfId="34511"/>
    <cellStyle name="Normal 37 6 24 6" xfId="30607"/>
    <cellStyle name="Normal 37 6 25" xfId="3174"/>
    <cellStyle name="Normal 37 6 25 2" xfId="12099"/>
    <cellStyle name="Normal 37 6 25 2 2" xfId="23163"/>
    <cellStyle name="Normal 37 6 25 2 2 2" xfId="49412"/>
    <cellStyle name="Normal 37 6 25 2 3" xfId="38349"/>
    <cellStyle name="Normal 37 6 25 3" xfId="15702"/>
    <cellStyle name="Normal 37 6 25 3 2" xfId="26766"/>
    <cellStyle name="Normal 37 6 25 3 2 2" xfId="53015"/>
    <cellStyle name="Normal 37 6 25 3 3" xfId="41952"/>
    <cellStyle name="Normal 37 6 25 4" xfId="19438"/>
    <cellStyle name="Normal 37 6 25 4 2" xfId="45688"/>
    <cellStyle name="Normal 37 6 25 5" xfId="8318"/>
    <cellStyle name="Normal 37 6 25 5 2" xfId="34625"/>
    <cellStyle name="Normal 37 6 25 6" xfId="30608"/>
    <cellStyle name="Normal 37 6 26" xfId="3175"/>
    <cellStyle name="Normal 37 6 26 2" xfId="12216"/>
    <cellStyle name="Normal 37 6 26 2 2" xfId="23280"/>
    <cellStyle name="Normal 37 6 26 2 2 2" xfId="49529"/>
    <cellStyle name="Normal 37 6 26 2 3" xfId="38466"/>
    <cellStyle name="Normal 37 6 26 3" xfId="15819"/>
    <cellStyle name="Normal 37 6 26 3 2" xfId="26883"/>
    <cellStyle name="Normal 37 6 26 3 2 2" xfId="53132"/>
    <cellStyle name="Normal 37 6 26 3 3" xfId="42069"/>
    <cellStyle name="Normal 37 6 26 4" xfId="19555"/>
    <cellStyle name="Normal 37 6 26 4 2" xfId="45805"/>
    <cellStyle name="Normal 37 6 26 5" xfId="8436"/>
    <cellStyle name="Normal 37 6 26 5 2" xfId="34742"/>
    <cellStyle name="Normal 37 6 26 6" xfId="30609"/>
    <cellStyle name="Normal 37 6 27" xfId="3176"/>
    <cellStyle name="Normal 37 6 27 2" xfId="12335"/>
    <cellStyle name="Normal 37 6 27 2 2" xfId="23399"/>
    <cellStyle name="Normal 37 6 27 2 2 2" xfId="49648"/>
    <cellStyle name="Normal 37 6 27 2 3" xfId="38585"/>
    <cellStyle name="Normal 37 6 27 3" xfId="15938"/>
    <cellStyle name="Normal 37 6 27 3 2" xfId="27002"/>
    <cellStyle name="Normal 37 6 27 3 2 2" xfId="53251"/>
    <cellStyle name="Normal 37 6 27 3 3" xfId="42188"/>
    <cellStyle name="Normal 37 6 27 4" xfId="19674"/>
    <cellStyle name="Normal 37 6 27 4 2" xfId="45924"/>
    <cellStyle name="Normal 37 6 27 5" xfId="8556"/>
    <cellStyle name="Normal 37 6 27 5 2" xfId="34861"/>
    <cellStyle name="Normal 37 6 27 6" xfId="30610"/>
    <cellStyle name="Normal 37 6 28" xfId="3177"/>
    <cellStyle name="Normal 37 6 28 2" xfId="12466"/>
    <cellStyle name="Normal 37 6 28 2 2" xfId="23530"/>
    <cellStyle name="Normal 37 6 28 2 2 2" xfId="49779"/>
    <cellStyle name="Normal 37 6 28 2 3" xfId="38716"/>
    <cellStyle name="Normal 37 6 28 3" xfId="16069"/>
    <cellStyle name="Normal 37 6 28 3 2" xfId="27133"/>
    <cellStyle name="Normal 37 6 28 3 2 2" xfId="53382"/>
    <cellStyle name="Normal 37 6 28 3 3" xfId="42319"/>
    <cellStyle name="Normal 37 6 28 4" xfId="19805"/>
    <cellStyle name="Normal 37 6 28 4 2" xfId="46055"/>
    <cellStyle name="Normal 37 6 28 5" xfId="8688"/>
    <cellStyle name="Normal 37 6 28 5 2" xfId="34992"/>
    <cellStyle name="Normal 37 6 28 6" xfId="30611"/>
    <cellStyle name="Normal 37 6 29" xfId="3178"/>
    <cellStyle name="Normal 37 6 29 2" xfId="12581"/>
    <cellStyle name="Normal 37 6 29 2 2" xfId="23645"/>
    <cellStyle name="Normal 37 6 29 2 2 2" xfId="49894"/>
    <cellStyle name="Normal 37 6 29 2 3" xfId="38831"/>
    <cellStyle name="Normal 37 6 29 3" xfId="16184"/>
    <cellStyle name="Normal 37 6 29 3 2" xfId="27248"/>
    <cellStyle name="Normal 37 6 29 3 2 2" xfId="53497"/>
    <cellStyle name="Normal 37 6 29 3 3" xfId="42434"/>
    <cellStyle name="Normal 37 6 29 4" xfId="19920"/>
    <cellStyle name="Normal 37 6 29 4 2" xfId="46170"/>
    <cellStyle name="Normal 37 6 29 5" xfId="8804"/>
    <cellStyle name="Normal 37 6 29 5 2" xfId="35107"/>
    <cellStyle name="Normal 37 6 29 6" xfId="30612"/>
    <cellStyle name="Normal 37 6 3" xfId="220"/>
    <cellStyle name="Normal 37 6 3 2" xfId="3180"/>
    <cellStyle name="Normal 37 6 3 2 2" xfId="16443"/>
    <cellStyle name="Normal 37 6 3 2 2 2" xfId="27507"/>
    <cellStyle name="Normal 37 6 3 2 2 2 2" xfId="53756"/>
    <cellStyle name="Normal 37 6 3 2 2 3" xfId="42693"/>
    <cellStyle name="Normal 37 6 3 2 3" xfId="20179"/>
    <cellStyle name="Normal 37 6 3 2 3 2" xfId="46429"/>
    <cellStyle name="Normal 37 6 3 2 4" xfId="9107"/>
    <cellStyle name="Normal 37 6 3 2 4 2" xfId="35366"/>
    <cellStyle name="Normal 37 6 3 2 5" xfId="30614"/>
    <cellStyle name="Normal 37 6 3 3" xfId="3179"/>
    <cellStyle name="Normal 37 6 3 3 2" xfId="20517"/>
    <cellStyle name="Normal 37 6 3 3 2 2" xfId="46766"/>
    <cellStyle name="Normal 37 6 3 3 3" xfId="9453"/>
    <cellStyle name="Normal 37 6 3 3 3 2" xfId="35703"/>
    <cellStyle name="Normal 37 6 3 3 4" xfId="30613"/>
    <cellStyle name="Normal 37 6 3 4" xfId="13056"/>
    <cellStyle name="Normal 37 6 3 4 2" xfId="24120"/>
    <cellStyle name="Normal 37 6 3 4 2 2" xfId="50369"/>
    <cellStyle name="Normal 37 6 3 4 3" xfId="39306"/>
    <cellStyle name="Normal 37 6 3 5" xfId="16792"/>
    <cellStyle name="Normal 37 6 3 5 2" xfId="43042"/>
    <cellStyle name="Normal 37 6 3 6" xfId="5649"/>
    <cellStyle name="Normal 37 6 3 6 2" xfId="31979"/>
    <cellStyle name="Normal 37 6 3 7" xfId="27700"/>
    <cellStyle name="Normal 37 6 30" xfId="3181"/>
    <cellStyle name="Normal 37 6 30 2" xfId="12695"/>
    <cellStyle name="Normal 37 6 30 2 2" xfId="23759"/>
    <cellStyle name="Normal 37 6 30 2 2 2" xfId="50008"/>
    <cellStyle name="Normal 37 6 30 2 3" xfId="38945"/>
    <cellStyle name="Normal 37 6 30 3" xfId="16298"/>
    <cellStyle name="Normal 37 6 30 3 2" xfId="27362"/>
    <cellStyle name="Normal 37 6 30 3 2 2" xfId="53611"/>
    <cellStyle name="Normal 37 6 30 3 3" xfId="42548"/>
    <cellStyle name="Normal 37 6 30 4" xfId="20034"/>
    <cellStyle name="Normal 37 6 30 4 2" xfId="46284"/>
    <cellStyle name="Normal 37 6 30 5" xfId="8919"/>
    <cellStyle name="Normal 37 6 30 5 2" xfId="35221"/>
    <cellStyle name="Normal 37 6 30 6" xfId="30615"/>
    <cellStyle name="Normal 37 6 31" xfId="3182"/>
    <cellStyle name="Normal 37 6 31 2" xfId="9333"/>
    <cellStyle name="Normal 37 6 31 2 2" xfId="20397"/>
    <cellStyle name="Normal 37 6 31 2 2 2" xfId="46646"/>
    <cellStyle name="Normal 37 6 31 2 3" xfId="35583"/>
    <cellStyle name="Normal 37 6 31 3" xfId="12936"/>
    <cellStyle name="Normal 37 6 31 3 2" xfId="24000"/>
    <cellStyle name="Normal 37 6 31 3 2 2" xfId="50249"/>
    <cellStyle name="Normal 37 6 31 3 3" xfId="39186"/>
    <cellStyle name="Normal 37 6 31 4" xfId="16672"/>
    <cellStyle name="Normal 37 6 31 4 2" xfId="42922"/>
    <cellStyle name="Normal 37 6 31 5" xfId="5528"/>
    <cellStyle name="Normal 37 6 31 5 2" xfId="31859"/>
    <cellStyle name="Normal 37 6 31 6" xfId="30616"/>
    <cellStyle name="Normal 37 6 32" xfId="3183"/>
    <cellStyle name="Normal 37 6 32 2" xfId="20277"/>
    <cellStyle name="Normal 37 6 32 2 2" xfId="46526"/>
    <cellStyle name="Normal 37 6 32 3" xfId="9213"/>
    <cellStyle name="Normal 37 6 32 3 2" xfId="35463"/>
    <cellStyle name="Normal 37 6 32 4" xfId="30617"/>
    <cellStyle name="Normal 37 6 33" xfId="3184"/>
    <cellStyle name="Normal 37 6 33 2" xfId="23880"/>
    <cellStyle name="Normal 37 6 33 2 2" xfId="50129"/>
    <cellStyle name="Normal 37 6 33 3" xfId="12816"/>
    <cellStyle name="Normal 37 6 33 3 2" xfId="39066"/>
    <cellStyle name="Normal 37 6 33 4" xfId="30618"/>
    <cellStyle name="Normal 37 6 34" xfId="3185"/>
    <cellStyle name="Normal 37 6 34 2" xfId="16552"/>
    <cellStyle name="Normal 37 6 34 2 2" xfId="42802"/>
    <cellStyle name="Normal 37 6 34 3" xfId="30619"/>
    <cellStyle name="Normal 37 6 35" xfId="3186"/>
    <cellStyle name="Normal 37 6 35 2" xfId="30620"/>
    <cellStyle name="Normal 37 6 36" xfId="3187"/>
    <cellStyle name="Normal 37 6 36 2" xfId="30621"/>
    <cellStyle name="Normal 37 6 37" xfId="3188"/>
    <cellStyle name="Normal 37 6 37 2" xfId="30622"/>
    <cellStyle name="Normal 37 6 38" xfId="3189"/>
    <cellStyle name="Normal 37 6 38 2" xfId="30623"/>
    <cellStyle name="Normal 37 6 39" xfId="3190"/>
    <cellStyle name="Normal 37 6 39 2" xfId="30624"/>
    <cellStyle name="Normal 37 6 4" xfId="3191"/>
    <cellStyle name="Normal 37 6 4 2" xfId="9605"/>
    <cellStyle name="Normal 37 6 4 2 2" xfId="20669"/>
    <cellStyle name="Normal 37 6 4 2 2 2" xfId="46918"/>
    <cellStyle name="Normal 37 6 4 2 3" xfId="35855"/>
    <cellStyle name="Normal 37 6 4 3" xfId="13208"/>
    <cellStyle name="Normal 37 6 4 3 2" xfId="24272"/>
    <cellStyle name="Normal 37 6 4 3 2 2" xfId="50521"/>
    <cellStyle name="Normal 37 6 4 3 3" xfId="39458"/>
    <cellStyle name="Normal 37 6 4 4" xfId="16944"/>
    <cellStyle name="Normal 37 6 4 4 2" xfId="43194"/>
    <cellStyle name="Normal 37 6 4 5" xfId="5803"/>
    <cellStyle name="Normal 37 6 4 5 2" xfId="32131"/>
    <cellStyle name="Normal 37 6 4 6" xfId="30625"/>
    <cellStyle name="Normal 37 6 40" xfId="3192"/>
    <cellStyle name="Normal 37 6 40 2" xfId="30626"/>
    <cellStyle name="Normal 37 6 41" xfId="3193"/>
    <cellStyle name="Normal 37 6 41 2" xfId="30627"/>
    <cellStyle name="Normal 37 6 42" xfId="3117"/>
    <cellStyle name="Normal 37 6 42 2" xfId="30551"/>
    <cellStyle name="Normal 37 6 43" xfId="5407"/>
    <cellStyle name="Normal 37 6 43 2" xfId="31739"/>
    <cellStyle name="Normal 37 6 44" xfId="27697"/>
    <cellStyle name="Normal 37 6 5" xfId="3194"/>
    <cellStyle name="Normal 37 6 5 2" xfId="9721"/>
    <cellStyle name="Normal 37 6 5 2 2" xfId="20785"/>
    <cellStyle name="Normal 37 6 5 2 2 2" xfId="47034"/>
    <cellStyle name="Normal 37 6 5 2 3" xfId="35971"/>
    <cellStyle name="Normal 37 6 5 3" xfId="13324"/>
    <cellStyle name="Normal 37 6 5 3 2" xfId="24388"/>
    <cellStyle name="Normal 37 6 5 3 2 2" xfId="50637"/>
    <cellStyle name="Normal 37 6 5 3 3" xfId="39574"/>
    <cellStyle name="Normal 37 6 5 4" xfId="17060"/>
    <cellStyle name="Normal 37 6 5 4 2" xfId="43310"/>
    <cellStyle name="Normal 37 6 5 5" xfId="5920"/>
    <cellStyle name="Normal 37 6 5 5 2" xfId="32247"/>
    <cellStyle name="Normal 37 6 5 6" xfId="30628"/>
    <cellStyle name="Normal 37 6 6" xfId="3195"/>
    <cellStyle name="Normal 37 6 6 2" xfId="9836"/>
    <cellStyle name="Normal 37 6 6 2 2" xfId="20900"/>
    <cellStyle name="Normal 37 6 6 2 2 2" xfId="47149"/>
    <cellStyle name="Normal 37 6 6 2 3" xfId="36086"/>
    <cellStyle name="Normal 37 6 6 3" xfId="13439"/>
    <cellStyle name="Normal 37 6 6 3 2" xfId="24503"/>
    <cellStyle name="Normal 37 6 6 3 2 2" xfId="50752"/>
    <cellStyle name="Normal 37 6 6 3 3" xfId="39689"/>
    <cellStyle name="Normal 37 6 6 4" xfId="17175"/>
    <cellStyle name="Normal 37 6 6 4 2" xfId="43425"/>
    <cellStyle name="Normal 37 6 6 5" xfId="6036"/>
    <cellStyle name="Normal 37 6 6 5 2" xfId="32362"/>
    <cellStyle name="Normal 37 6 6 6" xfId="30629"/>
    <cellStyle name="Normal 37 6 7" xfId="3196"/>
    <cellStyle name="Normal 37 6 7 2" xfId="9951"/>
    <cellStyle name="Normal 37 6 7 2 2" xfId="21015"/>
    <cellStyle name="Normal 37 6 7 2 2 2" xfId="47264"/>
    <cellStyle name="Normal 37 6 7 2 3" xfId="36201"/>
    <cellStyle name="Normal 37 6 7 3" xfId="13554"/>
    <cellStyle name="Normal 37 6 7 3 2" xfId="24618"/>
    <cellStyle name="Normal 37 6 7 3 2 2" xfId="50867"/>
    <cellStyle name="Normal 37 6 7 3 3" xfId="39804"/>
    <cellStyle name="Normal 37 6 7 4" xfId="17290"/>
    <cellStyle name="Normal 37 6 7 4 2" xfId="43540"/>
    <cellStyle name="Normal 37 6 7 5" xfId="6152"/>
    <cellStyle name="Normal 37 6 7 5 2" xfId="32477"/>
    <cellStyle name="Normal 37 6 7 6" xfId="30630"/>
    <cellStyle name="Normal 37 6 8" xfId="3197"/>
    <cellStyle name="Normal 37 6 8 2" xfId="10065"/>
    <cellStyle name="Normal 37 6 8 2 2" xfId="21129"/>
    <cellStyle name="Normal 37 6 8 2 2 2" xfId="47378"/>
    <cellStyle name="Normal 37 6 8 2 3" xfId="36315"/>
    <cellStyle name="Normal 37 6 8 3" xfId="13668"/>
    <cellStyle name="Normal 37 6 8 3 2" xfId="24732"/>
    <cellStyle name="Normal 37 6 8 3 2 2" xfId="50981"/>
    <cellStyle name="Normal 37 6 8 3 3" xfId="39918"/>
    <cellStyle name="Normal 37 6 8 4" xfId="17404"/>
    <cellStyle name="Normal 37 6 8 4 2" xfId="43654"/>
    <cellStyle name="Normal 37 6 8 5" xfId="6267"/>
    <cellStyle name="Normal 37 6 8 5 2" xfId="32591"/>
    <cellStyle name="Normal 37 6 8 6" xfId="30631"/>
    <cellStyle name="Normal 37 6 9" xfId="3198"/>
    <cellStyle name="Normal 37 6 9 2" xfId="10179"/>
    <cellStyle name="Normal 37 6 9 2 2" xfId="21243"/>
    <cellStyle name="Normal 37 6 9 2 2 2" xfId="47492"/>
    <cellStyle name="Normal 37 6 9 2 3" xfId="36429"/>
    <cellStyle name="Normal 37 6 9 3" xfId="13782"/>
    <cellStyle name="Normal 37 6 9 3 2" xfId="24846"/>
    <cellStyle name="Normal 37 6 9 3 2 2" xfId="51095"/>
    <cellStyle name="Normal 37 6 9 3 3" xfId="40032"/>
    <cellStyle name="Normal 37 6 9 4" xfId="17518"/>
    <cellStyle name="Normal 37 6 9 4 2" xfId="43768"/>
    <cellStyle name="Normal 37 6 9 5" xfId="6382"/>
    <cellStyle name="Normal 37 6 9 5 2" xfId="32705"/>
    <cellStyle name="Normal 37 6 9 6" xfId="30632"/>
    <cellStyle name="Normal 37 7" xfId="221"/>
    <cellStyle name="Normal 37 7 10" xfId="3200"/>
    <cellStyle name="Normal 37 7 10 2" xfId="10303"/>
    <cellStyle name="Normal 37 7 10 2 2" xfId="21367"/>
    <cellStyle name="Normal 37 7 10 2 2 2" xfId="47616"/>
    <cellStyle name="Normal 37 7 10 2 3" xfId="36553"/>
    <cellStyle name="Normal 37 7 10 3" xfId="13906"/>
    <cellStyle name="Normal 37 7 10 3 2" xfId="24970"/>
    <cellStyle name="Normal 37 7 10 3 2 2" xfId="51219"/>
    <cellStyle name="Normal 37 7 10 3 3" xfId="40156"/>
    <cellStyle name="Normal 37 7 10 4" xfId="17642"/>
    <cellStyle name="Normal 37 7 10 4 2" xfId="43892"/>
    <cellStyle name="Normal 37 7 10 5" xfId="6507"/>
    <cellStyle name="Normal 37 7 10 5 2" xfId="32829"/>
    <cellStyle name="Normal 37 7 10 6" xfId="30634"/>
    <cellStyle name="Normal 37 7 11" xfId="3201"/>
    <cellStyle name="Normal 37 7 11 2" xfId="10430"/>
    <cellStyle name="Normal 37 7 11 2 2" xfId="21494"/>
    <cellStyle name="Normal 37 7 11 2 2 2" xfId="47743"/>
    <cellStyle name="Normal 37 7 11 2 3" xfId="36680"/>
    <cellStyle name="Normal 37 7 11 3" xfId="14033"/>
    <cellStyle name="Normal 37 7 11 3 2" xfId="25097"/>
    <cellStyle name="Normal 37 7 11 3 2 2" xfId="51346"/>
    <cellStyle name="Normal 37 7 11 3 3" xfId="40283"/>
    <cellStyle name="Normal 37 7 11 4" xfId="17769"/>
    <cellStyle name="Normal 37 7 11 4 2" xfId="44019"/>
    <cellStyle name="Normal 37 7 11 5" xfId="6635"/>
    <cellStyle name="Normal 37 7 11 5 2" xfId="32956"/>
    <cellStyle name="Normal 37 7 11 6" xfId="30635"/>
    <cellStyle name="Normal 37 7 12" xfId="3202"/>
    <cellStyle name="Normal 37 7 12 2" xfId="10545"/>
    <cellStyle name="Normal 37 7 12 2 2" xfId="21609"/>
    <cellStyle name="Normal 37 7 12 2 2 2" xfId="47858"/>
    <cellStyle name="Normal 37 7 12 2 3" xfId="36795"/>
    <cellStyle name="Normal 37 7 12 3" xfId="14148"/>
    <cellStyle name="Normal 37 7 12 3 2" xfId="25212"/>
    <cellStyle name="Normal 37 7 12 3 2 2" xfId="51461"/>
    <cellStyle name="Normal 37 7 12 3 3" xfId="40398"/>
    <cellStyle name="Normal 37 7 12 4" xfId="17884"/>
    <cellStyle name="Normal 37 7 12 4 2" xfId="44134"/>
    <cellStyle name="Normal 37 7 12 5" xfId="6751"/>
    <cellStyle name="Normal 37 7 12 5 2" xfId="33071"/>
    <cellStyle name="Normal 37 7 12 6" xfId="30636"/>
    <cellStyle name="Normal 37 7 13" xfId="3203"/>
    <cellStyle name="Normal 37 7 13 2" xfId="10718"/>
    <cellStyle name="Normal 37 7 13 2 2" xfId="21782"/>
    <cellStyle name="Normal 37 7 13 2 2 2" xfId="48031"/>
    <cellStyle name="Normal 37 7 13 2 3" xfId="36968"/>
    <cellStyle name="Normal 37 7 13 3" xfId="14321"/>
    <cellStyle name="Normal 37 7 13 3 2" xfId="25385"/>
    <cellStyle name="Normal 37 7 13 3 2 2" xfId="51634"/>
    <cellStyle name="Normal 37 7 13 3 3" xfId="40571"/>
    <cellStyle name="Normal 37 7 13 4" xfId="18057"/>
    <cellStyle name="Normal 37 7 13 4 2" xfId="44307"/>
    <cellStyle name="Normal 37 7 13 5" xfId="6925"/>
    <cellStyle name="Normal 37 7 13 5 2" xfId="33244"/>
    <cellStyle name="Normal 37 7 13 6" xfId="30637"/>
    <cellStyle name="Normal 37 7 14" xfId="3204"/>
    <cellStyle name="Normal 37 7 14 2" xfId="10835"/>
    <cellStyle name="Normal 37 7 14 2 2" xfId="21899"/>
    <cellStyle name="Normal 37 7 14 2 2 2" xfId="48148"/>
    <cellStyle name="Normal 37 7 14 2 3" xfId="37085"/>
    <cellStyle name="Normal 37 7 14 3" xfId="14438"/>
    <cellStyle name="Normal 37 7 14 3 2" xfId="25502"/>
    <cellStyle name="Normal 37 7 14 3 2 2" xfId="51751"/>
    <cellStyle name="Normal 37 7 14 3 3" xfId="40688"/>
    <cellStyle name="Normal 37 7 14 4" xfId="18174"/>
    <cellStyle name="Normal 37 7 14 4 2" xfId="44424"/>
    <cellStyle name="Normal 37 7 14 5" xfId="7043"/>
    <cellStyle name="Normal 37 7 14 5 2" xfId="33361"/>
    <cellStyle name="Normal 37 7 14 6" xfId="30638"/>
    <cellStyle name="Normal 37 7 15" xfId="3205"/>
    <cellStyle name="Normal 37 7 15 2" xfId="10951"/>
    <cellStyle name="Normal 37 7 15 2 2" xfId="22015"/>
    <cellStyle name="Normal 37 7 15 2 2 2" xfId="48264"/>
    <cellStyle name="Normal 37 7 15 2 3" xfId="37201"/>
    <cellStyle name="Normal 37 7 15 3" xfId="14554"/>
    <cellStyle name="Normal 37 7 15 3 2" xfId="25618"/>
    <cellStyle name="Normal 37 7 15 3 2 2" xfId="51867"/>
    <cellStyle name="Normal 37 7 15 3 3" xfId="40804"/>
    <cellStyle name="Normal 37 7 15 4" xfId="18290"/>
    <cellStyle name="Normal 37 7 15 4 2" xfId="44540"/>
    <cellStyle name="Normal 37 7 15 5" xfId="7160"/>
    <cellStyle name="Normal 37 7 15 5 2" xfId="33477"/>
    <cellStyle name="Normal 37 7 15 6" xfId="30639"/>
    <cellStyle name="Normal 37 7 16" xfId="3206"/>
    <cellStyle name="Normal 37 7 16 2" xfId="11069"/>
    <cellStyle name="Normal 37 7 16 2 2" xfId="22133"/>
    <cellStyle name="Normal 37 7 16 2 2 2" xfId="48382"/>
    <cellStyle name="Normal 37 7 16 2 3" xfId="37319"/>
    <cellStyle name="Normal 37 7 16 3" xfId="14672"/>
    <cellStyle name="Normal 37 7 16 3 2" xfId="25736"/>
    <cellStyle name="Normal 37 7 16 3 2 2" xfId="51985"/>
    <cellStyle name="Normal 37 7 16 3 3" xfId="40922"/>
    <cellStyle name="Normal 37 7 16 4" xfId="18408"/>
    <cellStyle name="Normal 37 7 16 4 2" xfId="44658"/>
    <cellStyle name="Normal 37 7 16 5" xfId="7279"/>
    <cellStyle name="Normal 37 7 16 5 2" xfId="33595"/>
    <cellStyle name="Normal 37 7 16 6" xfId="30640"/>
    <cellStyle name="Normal 37 7 17" xfId="3207"/>
    <cellStyle name="Normal 37 7 17 2" xfId="11187"/>
    <cellStyle name="Normal 37 7 17 2 2" xfId="22251"/>
    <cellStyle name="Normal 37 7 17 2 2 2" xfId="48500"/>
    <cellStyle name="Normal 37 7 17 2 3" xfId="37437"/>
    <cellStyle name="Normal 37 7 17 3" xfId="14790"/>
    <cellStyle name="Normal 37 7 17 3 2" xfId="25854"/>
    <cellStyle name="Normal 37 7 17 3 2 2" xfId="52103"/>
    <cellStyle name="Normal 37 7 17 3 3" xfId="41040"/>
    <cellStyle name="Normal 37 7 17 4" xfId="18526"/>
    <cellStyle name="Normal 37 7 17 4 2" xfId="44776"/>
    <cellStyle name="Normal 37 7 17 5" xfId="7398"/>
    <cellStyle name="Normal 37 7 17 5 2" xfId="33713"/>
    <cellStyle name="Normal 37 7 17 6" xfId="30641"/>
    <cellStyle name="Normal 37 7 18" xfId="3208"/>
    <cellStyle name="Normal 37 7 18 2" xfId="11303"/>
    <cellStyle name="Normal 37 7 18 2 2" xfId="22367"/>
    <cellStyle name="Normal 37 7 18 2 2 2" xfId="48616"/>
    <cellStyle name="Normal 37 7 18 2 3" xfId="37553"/>
    <cellStyle name="Normal 37 7 18 3" xfId="14906"/>
    <cellStyle name="Normal 37 7 18 3 2" xfId="25970"/>
    <cellStyle name="Normal 37 7 18 3 2 2" xfId="52219"/>
    <cellStyle name="Normal 37 7 18 3 3" xfId="41156"/>
    <cellStyle name="Normal 37 7 18 4" xfId="18642"/>
    <cellStyle name="Normal 37 7 18 4 2" xfId="44892"/>
    <cellStyle name="Normal 37 7 18 5" xfId="7515"/>
    <cellStyle name="Normal 37 7 18 5 2" xfId="33829"/>
    <cellStyle name="Normal 37 7 18 6" xfId="30642"/>
    <cellStyle name="Normal 37 7 19" xfId="3209"/>
    <cellStyle name="Normal 37 7 19 2" xfId="11420"/>
    <cellStyle name="Normal 37 7 19 2 2" xfId="22484"/>
    <cellStyle name="Normal 37 7 19 2 2 2" xfId="48733"/>
    <cellStyle name="Normal 37 7 19 2 3" xfId="37670"/>
    <cellStyle name="Normal 37 7 19 3" xfId="15023"/>
    <cellStyle name="Normal 37 7 19 3 2" xfId="26087"/>
    <cellStyle name="Normal 37 7 19 3 2 2" xfId="52336"/>
    <cellStyle name="Normal 37 7 19 3 3" xfId="41273"/>
    <cellStyle name="Normal 37 7 19 4" xfId="18759"/>
    <cellStyle name="Normal 37 7 19 4 2" xfId="45009"/>
    <cellStyle name="Normal 37 7 19 5" xfId="7633"/>
    <cellStyle name="Normal 37 7 19 5 2" xfId="33946"/>
    <cellStyle name="Normal 37 7 19 6" xfId="30643"/>
    <cellStyle name="Normal 37 7 2" xfId="222"/>
    <cellStyle name="Normal 37 7 2 10" xfId="3211"/>
    <cellStyle name="Normal 37 7 2 10 2" xfId="10473"/>
    <cellStyle name="Normal 37 7 2 10 2 2" xfId="21537"/>
    <cellStyle name="Normal 37 7 2 10 2 2 2" xfId="47786"/>
    <cellStyle name="Normal 37 7 2 10 2 3" xfId="36723"/>
    <cellStyle name="Normal 37 7 2 10 3" xfId="14076"/>
    <cellStyle name="Normal 37 7 2 10 3 2" xfId="25140"/>
    <cellStyle name="Normal 37 7 2 10 3 2 2" xfId="51389"/>
    <cellStyle name="Normal 37 7 2 10 3 3" xfId="40326"/>
    <cellStyle name="Normal 37 7 2 10 4" xfId="17812"/>
    <cellStyle name="Normal 37 7 2 10 4 2" xfId="44062"/>
    <cellStyle name="Normal 37 7 2 10 5" xfId="6678"/>
    <cellStyle name="Normal 37 7 2 10 5 2" xfId="32999"/>
    <cellStyle name="Normal 37 7 2 10 6" xfId="30645"/>
    <cellStyle name="Normal 37 7 2 11" xfId="3212"/>
    <cellStyle name="Normal 37 7 2 11 2" xfId="10588"/>
    <cellStyle name="Normal 37 7 2 11 2 2" xfId="21652"/>
    <cellStyle name="Normal 37 7 2 11 2 2 2" xfId="47901"/>
    <cellStyle name="Normal 37 7 2 11 2 3" xfId="36838"/>
    <cellStyle name="Normal 37 7 2 11 3" xfId="14191"/>
    <cellStyle name="Normal 37 7 2 11 3 2" xfId="25255"/>
    <cellStyle name="Normal 37 7 2 11 3 2 2" xfId="51504"/>
    <cellStyle name="Normal 37 7 2 11 3 3" xfId="40441"/>
    <cellStyle name="Normal 37 7 2 11 4" xfId="17927"/>
    <cellStyle name="Normal 37 7 2 11 4 2" xfId="44177"/>
    <cellStyle name="Normal 37 7 2 11 5" xfId="6794"/>
    <cellStyle name="Normal 37 7 2 11 5 2" xfId="33114"/>
    <cellStyle name="Normal 37 7 2 11 6" xfId="30646"/>
    <cellStyle name="Normal 37 7 2 12" xfId="3213"/>
    <cellStyle name="Normal 37 7 2 12 2" xfId="10761"/>
    <cellStyle name="Normal 37 7 2 12 2 2" xfId="21825"/>
    <cellStyle name="Normal 37 7 2 12 2 2 2" xfId="48074"/>
    <cellStyle name="Normal 37 7 2 12 2 3" xfId="37011"/>
    <cellStyle name="Normal 37 7 2 12 3" xfId="14364"/>
    <cellStyle name="Normal 37 7 2 12 3 2" xfId="25428"/>
    <cellStyle name="Normal 37 7 2 12 3 2 2" xfId="51677"/>
    <cellStyle name="Normal 37 7 2 12 3 3" xfId="40614"/>
    <cellStyle name="Normal 37 7 2 12 4" xfId="18100"/>
    <cellStyle name="Normal 37 7 2 12 4 2" xfId="44350"/>
    <cellStyle name="Normal 37 7 2 12 5" xfId="6968"/>
    <cellStyle name="Normal 37 7 2 12 5 2" xfId="33287"/>
    <cellStyle name="Normal 37 7 2 12 6" xfId="30647"/>
    <cellStyle name="Normal 37 7 2 13" xfId="3214"/>
    <cellStyle name="Normal 37 7 2 13 2" xfId="10878"/>
    <cellStyle name="Normal 37 7 2 13 2 2" xfId="21942"/>
    <cellStyle name="Normal 37 7 2 13 2 2 2" xfId="48191"/>
    <cellStyle name="Normal 37 7 2 13 2 3" xfId="37128"/>
    <cellStyle name="Normal 37 7 2 13 3" xfId="14481"/>
    <cellStyle name="Normal 37 7 2 13 3 2" xfId="25545"/>
    <cellStyle name="Normal 37 7 2 13 3 2 2" xfId="51794"/>
    <cellStyle name="Normal 37 7 2 13 3 3" xfId="40731"/>
    <cellStyle name="Normal 37 7 2 13 4" xfId="18217"/>
    <cellStyle name="Normal 37 7 2 13 4 2" xfId="44467"/>
    <cellStyle name="Normal 37 7 2 13 5" xfId="7086"/>
    <cellStyle name="Normal 37 7 2 13 5 2" xfId="33404"/>
    <cellStyle name="Normal 37 7 2 13 6" xfId="30648"/>
    <cellStyle name="Normal 37 7 2 14" xfId="3215"/>
    <cellStyle name="Normal 37 7 2 14 2" xfId="10994"/>
    <cellStyle name="Normal 37 7 2 14 2 2" xfId="22058"/>
    <cellStyle name="Normal 37 7 2 14 2 2 2" xfId="48307"/>
    <cellStyle name="Normal 37 7 2 14 2 3" xfId="37244"/>
    <cellStyle name="Normal 37 7 2 14 3" xfId="14597"/>
    <cellStyle name="Normal 37 7 2 14 3 2" xfId="25661"/>
    <cellStyle name="Normal 37 7 2 14 3 2 2" xfId="51910"/>
    <cellStyle name="Normal 37 7 2 14 3 3" xfId="40847"/>
    <cellStyle name="Normal 37 7 2 14 4" xfId="18333"/>
    <cellStyle name="Normal 37 7 2 14 4 2" xfId="44583"/>
    <cellStyle name="Normal 37 7 2 14 5" xfId="7203"/>
    <cellStyle name="Normal 37 7 2 14 5 2" xfId="33520"/>
    <cellStyle name="Normal 37 7 2 14 6" xfId="30649"/>
    <cellStyle name="Normal 37 7 2 15" xfId="3216"/>
    <cellStyle name="Normal 37 7 2 15 2" xfId="11112"/>
    <cellStyle name="Normal 37 7 2 15 2 2" xfId="22176"/>
    <cellStyle name="Normal 37 7 2 15 2 2 2" xfId="48425"/>
    <cellStyle name="Normal 37 7 2 15 2 3" xfId="37362"/>
    <cellStyle name="Normal 37 7 2 15 3" xfId="14715"/>
    <cellStyle name="Normal 37 7 2 15 3 2" xfId="25779"/>
    <cellStyle name="Normal 37 7 2 15 3 2 2" xfId="52028"/>
    <cellStyle name="Normal 37 7 2 15 3 3" xfId="40965"/>
    <cellStyle name="Normal 37 7 2 15 4" xfId="18451"/>
    <cellStyle name="Normal 37 7 2 15 4 2" xfId="44701"/>
    <cellStyle name="Normal 37 7 2 15 5" xfId="7322"/>
    <cellStyle name="Normal 37 7 2 15 5 2" xfId="33638"/>
    <cellStyle name="Normal 37 7 2 15 6" xfId="30650"/>
    <cellStyle name="Normal 37 7 2 16" xfId="3217"/>
    <cellStyle name="Normal 37 7 2 16 2" xfId="11230"/>
    <cellStyle name="Normal 37 7 2 16 2 2" xfId="22294"/>
    <cellStyle name="Normal 37 7 2 16 2 2 2" xfId="48543"/>
    <cellStyle name="Normal 37 7 2 16 2 3" xfId="37480"/>
    <cellStyle name="Normal 37 7 2 16 3" xfId="14833"/>
    <cellStyle name="Normal 37 7 2 16 3 2" xfId="25897"/>
    <cellStyle name="Normal 37 7 2 16 3 2 2" xfId="52146"/>
    <cellStyle name="Normal 37 7 2 16 3 3" xfId="41083"/>
    <cellStyle name="Normal 37 7 2 16 4" xfId="18569"/>
    <cellStyle name="Normal 37 7 2 16 4 2" xfId="44819"/>
    <cellStyle name="Normal 37 7 2 16 5" xfId="7441"/>
    <cellStyle name="Normal 37 7 2 16 5 2" xfId="33756"/>
    <cellStyle name="Normal 37 7 2 16 6" xfId="30651"/>
    <cellStyle name="Normal 37 7 2 17" xfId="3218"/>
    <cellStyle name="Normal 37 7 2 17 2" xfId="11346"/>
    <cellStyle name="Normal 37 7 2 17 2 2" xfId="22410"/>
    <cellStyle name="Normal 37 7 2 17 2 2 2" xfId="48659"/>
    <cellStyle name="Normal 37 7 2 17 2 3" xfId="37596"/>
    <cellStyle name="Normal 37 7 2 17 3" xfId="14949"/>
    <cellStyle name="Normal 37 7 2 17 3 2" xfId="26013"/>
    <cellStyle name="Normal 37 7 2 17 3 2 2" xfId="52262"/>
    <cellStyle name="Normal 37 7 2 17 3 3" xfId="41199"/>
    <cellStyle name="Normal 37 7 2 17 4" xfId="18685"/>
    <cellStyle name="Normal 37 7 2 17 4 2" xfId="44935"/>
    <cellStyle name="Normal 37 7 2 17 5" xfId="7558"/>
    <cellStyle name="Normal 37 7 2 17 5 2" xfId="33872"/>
    <cellStyle name="Normal 37 7 2 17 6" xfId="30652"/>
    <cellStyle name="Normal 37 7 2 18" xfId="3219"/>
    <cellStyle name="Normal 37 7 2 18 2" xfId="11463"/>
    <cellStyle name="Normal 37 7 2 18 2 2" xfId="22527"/>
    <cellStyle name="Normal 37 7 2 18 2 2 2" xfId="48776"/>
    <cellStyle name="Normal 37 7 2 18 2 3" xfId="37713"/>
    <cellStyle name="Normal 37 7 2 18 3" xfId="15066"/>
    <cellStyle name="Normal 37 7 2 18 3 2" xfId="26130"/>
    <cellStyle name="Normal 37 7 2 18 3 2 2" xfId="52379"/>
    <cellStyle name="Normal 37 7 2 18 3 3" xfId="41316"/>
    <cellStyle name="Normal 37 7 2 18 4" xfId="18802"/>
    <cellStyle name="Normal 37 7 2 18 4 2" xfId="45052"/>
    <cellStyle name="Normal 37 7 2 18 5" xfId="7676"/>
    <cellStyle name="Normal 37 7 2 18 5 2" xfId="33989"/>
    <cellStyle name="Normal 37 7 2 18 6" xfId="30653"/>
    <cellStyle name="Normal 37 7 2 19" xfId="3220"/>
    <cellStyle name="Normal 37 7 2 19 2" xfId="11582"/>
    <cellStyle name="Normal 37 7 2 19 2 2" xfId="22646"/>
    <cellStyle name="Normal 37 7 2 19 2 2 2" xfId="48895"/>
    <cellStyle name="Normal 37 7 2 19 2 3" xfId="37832"/>
    <cellStyle name="Normal 37 7 2 19 3" xfId="15185"/>
    <cellStyle name="Normal 37 7 2 19 3 2" xfId="26249"/>
    <cellStyle name="Normal 37 7 2 19 3 2 2" xfId="52498"/>
    <cellStyle name="Normal 37 7 2 19 3 3" xfId="41435"/>
    <cellStyle name="Normal 37 7 2 19 4" xfId="18921"/>
    <cellStyle name="Normal 37 7 2 19 4 2" xfId="45171"/>
    <cellStyle name="Normal 37 7 2 19 5" xfId="7796"/>
    <cellStyle name="Normal 37 7 2 19 5 2" xfId="34108"/>
    <cellStyle name="Normal 37 7 2 19 6" xfId="30654"/>
    <cellStyle name="Normal 37 7 2 2" xfId="223"/>
    <cellStyle name="Normal 37 7 2 2 2" xfId="3222"/>
    <cellStyle name="Normal 37 7 2 2 2 2" xfId="16444"/>
    <cellStyle name="Normal 37 7 2 2 2 2 2" xfId="27508"/>
    <cellStyle name="Normal 37 7 2 2 2 2 2 2" xfId="53757"/>
    <cellStyle name="Normal 37 7 2 2 2 2 3" xfId="42694"/>
    <cellStyle name="Normal 37 7 2 2 2 3" xfId="20180"/>
    <cellStyle name="Normal 37 7 2 2 2 3 2" xfId="46430"/>
    <cellStyle name="Normal 37 7 2 2 2 4" xfId="9108"/>
    <cellStyle name="Normal 37 7 2 2 2 4 2" xfId="35367"/>
    <cellStyle name="Normal 37 7 2 2 2 5" xfId="30656"/>
    <cellStyle name="Normal 37 7 2 2 3" xfId="3221"/>
    <cellStyle name="Normal 37 7 2 2 3 2" xfId="20587"/>
    <cellStyle name="Normal 37 7 2 2 3 2 2" xfId="46836"/>
    <cellStyle name="Normal 37 7 2 2 3 3" xfId="9523"/>
    <cellStyle name="Normal 37 7 2 2 3 3 2" xfId="35773"/>
    <cellStyle name="Normal 37 7 2 2 3 4" xfId="30655"/>
    <cellStyle name="Normal 37 7 2 2 4" xfId="13126"/>
    <cellStyle name="Normal 37 7 2 2 4 2" xfId="24190"/>
    <cellStyle name="Normal 37 7 2 2 4 2 2" xfId="50439"/>
    <cellStyle name="Normal 37 7 2 2 4 3" xfId="39376"/>
    <cellStyle name="Normal 37 7 2 2 5" xfId="16862"/>
    <cellStyle name="Normal 37 7 2 2 5 2" xfId="43112"/>
    <cellStyle name="Normal 37 7 2 2 6" xfId="5720"/>
    <cellStyle name="Normal 37 7 2 2 6 2" xfId="32049"/>
    <cellStyle name="Normal 37 7 2 2 7" xfId="27703"/>
    <cellStyle name="Normal 37 7 2 20" xfId="3223"/>
    <cellStyle name="Normal 37 7 2 20 2" xfId="11696"/>
    <cellStyle name="Normal 37 7 2 20 2 2" xfId="22760"/>
    <cellStyle name="Normal 37 7 2 20 2 2 2" xfId="49009"/>
    <cellStyle name="Normal 37 7 2 20 2 3" xfId="37946"/>
    <cellStyle name="Normal 37 7 2 20 3" xfId="15299"/>
    <cellStyle name="Normal 37 7 2 20 3 2" xfId="26363"/>
    <cellStyle name="Normal 37 7 2 20 3 2 2" xfId="52612"/>
    <cellStyle name="Normal 37 7 2 20 3 3" xfId="41549"/>
    <cellStyle name="Normal 37 7 2 20 4" xfId="19035"/>
    <cellStyle name="Normal 37 7 2 20 4 2" xfId="45285"/>
    <cellStyle name="Normal 37 7 2 20 5" xfId="7911"/>
    <cellStyle name="Normal 37 7 2 20 5 2" xfId="34222"/>
    <cellStyle name="Normal 37 7 2 20 6" xfId="30657"/>
    <cellStyle name="Normal 37 7 2 21" xfId="3224"/>
    <cellStyle name="Normal 37 7 2 21 2" xfId="11810"/>
    <cellStyle name="Normal 37 7 2 21 2 2" xfId="22874"/>
    <cellStyle name="Normal 37 7 2 21 2 2 2" xfId="49123"/>
    <cellStyle name="Normal 37 7 2 21 2 3" xfId="38060"/>
    <cellStyle name="Normal 37 7 2 21 3" xfId="15413"/>
    <cellStyle name="Normal 37 7 2 21 3 2" xfId="26477"/>
    <cellStyle name="Normal 37 7 2 21 3 2 2" xfId="52726"/>
    <cellStyle name="Normal 37 7 2 21 3 3" xfId="41663"/>
    <cellStyle name="Normal 37 7 2 21 4" xfId="19149"/>
    <cellStyle name="Normal 37 7 2 21 4 2" xfId="45399"/>
    <cellStyle name="Normal 37 7 2 21 5" xfId="8026"/>
    <cellStyle name="Normal 37 7 2 21 5 2" xfId="34336"/>
    <cellStyle name="Normal 37 7 2 21 6" xfId="30658"/>
    <cellStyle name="Normal 37 7 2 22" xfId="3225"/>
    <cellStyle name="Normal 37 7 2 22 2" xfId="11924"/>
    <cellStyle name="Normal 37 7 2 22 2 2" xfId="22988"/>
    <cellStyle name="Normal 37 7 2 22 2 2 2" xfId="49237"/>
    <cellStyle name="Normal 37 7 2 22 2 3" xfId="38174"/>
    <cellStyle name="Normal 37 7 2 22 3" xfId="15527"/>
    <cellStyle name="Normal 37 7 2 22 3 2" xfId="26591"/>
    <cellStyle name="Normal 37 7 2 22 3 2 2" xfId="52840"/>
    <cellStyle name="Normal 37 7 2 22 3 3" xfId="41777"/>
    <cellStyle name="Normal 37 7 2 22 4" xfId="19263"/>
    <cellStyle name="Normal 37 7 2 22 4 2" xfId="45513"/>
    <cellStyle name="Normal 37 7 2 22 5" xfId="8141"/>
    <cellStyle name="Normal 37 7 2 22 5 2" xfId="34450"/>
    <cellStyle name="Normal 37 7 2 22 6" xfId="30659"/>
    <cellStyle name="Normal 37 7 2 23" xfId="3226"/>
    <cellStyle name="Normal 37 7 2 23 2" xfId="12038"/>
    <cellStyle name="Normal 37 7 2 23 2 2" xfId="23102"/>
    <cellStyle name="Normal 37 7 2 23 2 2 2" xfId="49351"/>
    <cellStyle name="Normal 37 7 2 23 2 3" xfId="38288"/>
    <cellStyle name="Normal 37 7 2 23 3" xfId="15641"/>
    <cellStyle name="Normal 37 7 2 23 3 2" xfId="26705"/>
    <cellStyle name="Normal 37 7 2 23 3 2 2" xfId="52954"/>
    <cellStyle name="Normal 37 7 2 23 3 3" xfId="41891"/>
    <cellStyle name="Normal 37 7 2 23 4" xfId="19377"/>
    <cellStyle name="Normal 37 7 2 23 4 2" xfId="45627"/>
    <cellStyle name="Normal 37 7 2 23 5" xfId="8256"/>
    <cellStyle name="Normal 37 7 2 23 5 2" xfId="34564"/>
    <cellStyle name="Normal 37 7 2 23 6" xfId="30660"/>
    <cellStyle name="Normal 37 7 2 24" xfId="3227"/>
    <cellStyle name="Normal 37 7 2 24 2" xfId="12152"/>
    <cellStyle name="Normal 37 7 2 24 2 2" xfId="23216"/>
    <cellStyle name="Normal 37 7 2 24 2 2 2" xfId="49465"/>
    <cellStyle name="Normal 37 7 2 24 2 3" xfId="38402"/>
    <cellStyle name="Normal 37 7 2 24 3" xfId="15755"/>
    <cellStyle name="Normal 37 7 2 24 3 2" xfId="26819"/>
    <cellStyle name="Normal 37 7 2 24 3 2 2" xfId="53068"/>
    <cellStyle name="Normal 37 7 2 24 3 3" xfId="42005"/>
    <cellStyle name="Normal 37 7 2 24 4" xfId="19491"/>
    <cellStyle name="Normal 37 7 2 24 4 2" xfId="45741"/>
    <cellStyle name="Normal 37 7 2 24 5" xfId="8371"/>
    <cellStyle name="Normal 37 7 2 24 5 2" xfId="34678"/>
    <cellStyle name="Normal 37 7 2 24 6" xfId="30661"/>
    <cellStyle name="Normal 37 7 2 25" xfId="3228"/>
    <cellStyle name="Normal 37 7 2 25 2" xfId="12269"/>
    <cellStyle name="Normal 37 7 2 25 2 2" xfId="23333"/>
    <cellStyle name="Normal 37 7 2 25 2 2 2" xfId="49582"/>
    <cellStyle name="Normal 37 7 2 25 2 3" xfId="38519"/>
    <cellStyle name="Normal 37 7 2 25 3" xfId="15872"/>
    <cellStyle name="Normal 37 7 2 25 3 2" xfId="26936"/>
    <cellStyle name="Normal 37 7 2 25 3 2 2" xfId="53185"/>
    <cellStyle name="Normal 37 7 2 25 3 3" xfId="42122"/>
    <cellStyle name="Normal 37 7 2 25 4" xfId="19608"/>
    <cellStyle name="Normal 37 7 2 25 4 2" xfId="45858"/>
    <cellStyle name="Normal 37 7 2 25 5" xfId="8489"/>
    <cellStyle name="Normal 37 7 2 25 5 2" xfId="34795"/>
    <cellStyle name="Normal 37 7 2 25 6" xfId="30662"/>
    <cellStyle name="Normal 37 7 2 26" xfId="3229"/>
    <cellStyle name="Normal 37 7 2 26 2" xfId="12388"/>
    <cellStyle name="Normal 37 7 2 26 2 2" xfId="23452"/>
    <cellStyle name="Normal 37 7 2 26 2 2 2" xfId="49701"/>
    <cellStyle name="Normal 37 7 2 26 2 3" xfId="38638"/>
    <cellStyle name="Normal 37 7 2 26 3" xfId="15991"/>
    <cellStyle name="Normal 37 7 2 26 3 2" xfId="27055"/>
    <cellStyle name="Normal 37 7 2 26 3 2 2" xfId="53304"/>
    <cellStyle name="Normal 37 7 2 26 3 3" xfId="42241"/>
    <cellStyle name="Normal 37 7 2 26 4" xfId="19727"/>
    <cellStyle name="Normal 37 7 2 26 4 2" xfId="45977"/>
    <cellStyle name="Normal 37 7 2 26 5" xfId="8609"/>
    <cellStyle name="Normal 37 7 2 26 5 2" xfId="34914"/>
    <cellStyle name="Normal 37 7 2 26 6" xfId="30663"/>
    <cellStyle name="Normal 37 7 2 27" xfId="3230"/>
    <cellStyle name="Normal 37 7 2 27 2" xfId="12519"/>
    <cellStyle name="Normal 37 7 2 27 2 2" xfId="23583"/>
    <cellStyle name="Normal 37 7 2 27 2 2 2" xfId="49832"/>
    <cellStyle name="Normal 37 7 2 27 2 3" xfId="38769"/>
    <cellStyle name="Normal 37 7 2 27 3" xfId="16122"/>
    <cellStyle name="Normal 37 7 2 27 3 2" xfId="27186"/>
    <cellStyle name="Normal 37 7 2 27 3 2 2" xfId="53435"/>
    <cellStyle name="Normal 37 7 2 27 3 3" xfId="42372"/>
    <cellStyle name="Normal 37 7 2 27 4" xfId="19858"/>
    <cellStyle name="Normal 37 7 2 27 4 2" xfId="46108"/>
    <cellStyle name="Normal 37 7 2 27 5" xfId="8741"/>
    <cellStyle name="Normal 37 7 2 27 5 2" xfId="35045"/>
    <cellStyle name="Normal 37 7 2 27 6" xfId="30664"/>
    <cellStyle name="Normal 37 7 2 28" xfId="3231"/>
    <cellStyle name="Normal 37 7 2 28 2" xfId="12634"/>
    <cellStyle name="Normal 37 7 2 28 2 2" xfId="23698"/>
    <cellStyle name="Normal 37 7 2 28 2 2 2" xfId="49947"/>
    <cellStyle name="Normal 37 7 2 28 2 3" xfId="38884"/>
    <cellStyle name="Normal 37 7 2 28 3" xfId="16237"/>
    <cellStyle name="Normal 37 7 2 28 3 2" xfId="27301"/>
    <cellStyle name="Normal 37 7 2 28 3 2 2" xfId="53550"/>
    <cellStyle name="Normal 37 7 2 28 3 3" xfId="42487"/>
    <cellStyle name="Normal 37 7 2 28 4" xfId="19973"/>
    <cellStyle name="Normal 37 7 2 28 4 2" xfId="46223"/>
    <cellStyle name="Normal 37 7 2 28 5" xfId="8857"/>
    <cellStyle name="Normal 37 7 2 28 5 2" xfId="35160"/>
    <cellStyle name="Normal 37 7 2 28 6" xfId="30665"/>
    <cellStyle name="Normal 37 7 2 29" xfId="3232"/>
    <cellStyle name="Normal 37 7 2 29 2" xfId="12748"/>
    <cellStyle name="Normal 37 7 2 29 2 2" xfId="23812"/>
    <cellStyle name="Normal 37 7 2 29 2 2 2" xfId="50061"/>
    <cellStyle name="Normal 37 7 2 29 2 3" xfId="38998"/>
    <cellStyle name="Normal 37 7 2 29 3" xfId="16351"/>
    <cellStyle name="Normal 37 7 2 29 3 2" xfId="27415"/>
    <cellStyle name="Normal 37 7 2 29 3 2 2" xfId="53664"/>
    <cellStyle name="Normal 37 7 2 29 3 3" xfId="42601"/>
    <cellStyle name="Normal 37 7 2 29 4" xfId="20087"/>
    <cellStyle name="Normal 37 7 2 29 4 2" xfId="46337"/>
    <cellStyle name="Normal 37 7 2 29 5" xfId="8972"/>
    <cellStyle name="Normal 37 7 2 29 5 2" xfId="35274"/>
    <cellStyle name="Normal 37 7 2 29 6" xfId="30666"/>
    <cellStyle name="Normal 37 7 2 3" xfId="3233"/>
    <cellStyle name="Normal 37 7 2 3 2" xfId="9658"/>
    <cellStyle name="Normal 37 7 2 3 2 2" xfId="20722"/>
    <cellStyle name="Normal 37 7 2 3 2 2 2" xfId="46971"/>
    <cellStyle name="Normal 37 7 2 3 2 3" xfId="35908"/>
    <cellStyle name="Normal 37 7 2 3 3" xfId="13261"/>
    <cellStyle name="Normal 37 7 2 3 3 2" xfId="24325"/>
    <cellStyle name="Normal 37 7 2 3 3 2 2" xfId="50574"/>
    <cellStyle name="Normal 37 7 2 3 3 3" xfId="39511"/>
    <cellStyle name="Normal 37 7 2 3 4" xfId="16997"/>
    <cellStyle name="Normal 37 7 2 3 4 2" xfId="43247"/>
    <cellStyle name="Normal 37 7 2 3 5" xfId="5856"/>
    <cellStyle name="Normal 37 7 2 3 5 2" xfId="32184"/>
    <cellStyle name="Normal 37 7 2 3 6" xfId="30667"/>
    <cellStyle name="Normal 37 7 2 30" xfId="3234"/>
    <cellStyle name="Normal 37 7 2 30 2" xfId="9386"/>
    <cellStyle name="Normal 37 7 2 30 2 2" xfId="20450"/>
    <cellStyle name="Normal 37 7 2 30 2 2 2" xfId="46699"/>
    <cellStyle name="Normal 37 7 2 30 2 3" xfId="35636"/>
    <cellStyle name="Normal 37 7 2 30 3" xfId="12989"/>
    <cellStyle name="Normal 37 7 2 30 3 2" xfId="24053"/>
    <cellStyle name="Normal 37 7 2 30 3 2 2" xfId="50302"/>
    <cellStyle name="Normal 37 7 2 30 3 3" xfId="39239"/>
    <cellStyle name="Normal 37 7 2 30 4" xfId="16725"/>
    <cellStyle name="Normal 37 7 2 30 4 2" xfId="42975"/>
    <cellStyle name="Normal 37 7 2 30 5" xfId="5581"/>
    <cellStyle name="Normal 37 7 2 30 5 2" xfId="31912"/>
    <cellStyle name="Normal 37 7 2 30 6" xfId="30668"/>
    <cellStyle name="Normal 37 7 2 31" xfId="3235"/>
    <cellStyle name="Normal 37 7 2 31 2" xfId="20330"/>
    <cellStyle name="Normal 37 7 2 31 2 2" xfId="46579"/>
    <cellStyle name="Normal 37 7 2 31 3" xfId="9266"/>
    <cellStyle name="Normal 37 7 2 31 3 2" xfId="35516"/>
    <cellStyle name="Normal 37 7 2 31 4" xfId="30669"/>
    <cellStyle name="Normal 37 7 2 32" xfId="3236"/>
    <cellStyle name="Normal 37 7 2 32 2" xfId="23933"/>
    <cellStyle name="Normal 37 7 2 32 2 2" xfId="50182"/>
    <cellStyle name="Normal 37 7 2 32 3" xfId="12869"/>
    <cellStyle name="Normal 37 7 2 32 3 2" xfId="39119"/>
    <cellStyle name="Normal 37 7 2 32 4" xfId="30670"/>
    <cellStyle name="Normal 37 7 2 33" xfId="3237"/>
    <cellStyle name="Normal 37 7 2 33 2" xfId="16605"/>
    <cellStyle name="Normal 37 7 2 33 2 2" xfId="42855"/>
    <cellStyle name="Normal 37 7 2 33 3" xfId="30671"/>
    <cellStyle name="Normal 37 7 2 34" xfId="3238"/>
    <cellStyle name="Normal 37 7 2 34 2" xfId="30672"/>
    <cellStyle name="Normal 37 7 2 35" xfId="3239"/>
    <cellStyle name="Normal 37 7 2 35 2" xfId="30673"/>
    <cellStyle name="Normal 37 7 2 36" xfId="3240"/>
    <cellStyle name="Normal 37 7 2 36 2" xfId="30674"/>
    <cellStyle name="Normal 37 7 2 37" xfId="3241"/>
    <cellStyle name="Normal 37 7 2 37 2" xfId="30675"/>
    <cellStyle name="Normal 37 7 2 38" xfId="3242"/>
    <cellStyle name="Normal 37 7 2 38 2" xfId="30676"/>
    <cellStyle name="Normal 37 7 2 39" xfId="3243"/>
    <cellStyle name="Normal 37 7 2 39 2" xfId="30677"/>
    <cellStyle name="Normal 37 7 2 4" xfId="3244"/>
    <cellStyle name="Normal 37 7 2 4 2" xfId="9774"/>
    <cellStyle name="Normal 37 7 2 4 2 2" xfId="20838"/>
    <cellStyle name="Normal 37 7 2 4 2 2 2" xfId="47087"/>
    <cellStyle name="Normal 37 7 2 4 2 3" xfId="36024"/>
    <cellStyle name="Normal 37 7 2 4 3" xfId="13377"/>
    <cellStyle name="Normal 37 7 2 4 3 2" xfId="24441"/>
    <cellStyle name="Normal 37 7 2 4 3 2 2" xfId="50690"/>
    <cellStyle name="Normal 37 7 2 4 3 3" xfId="39627"/>
    <cellStyle name="Normal 37 7 2 4 4" xfId="17113"/>
    <cellStyle name="Normal 37 7 2 4 4 2" xfId="43363"/>
    <cellStyle name="Normal 37 7 2 4 5" xfId="5973"/>
    <cellStyle name="Normal 37 7 2 4 5 2" xfId="32300"/>
    <cellStyle name="Normal 37 7 2 4 6" xfId="30678"/>
    <cellStyle name="Normal 37 7 2 40" xfId="3245"/>
    <cellStyle name="Normal 37 7 2 40 2" xfId="30679"/>
    <cellStyle name="Normal 37 7 2 41" xfId="3210"/>
    <cellStyle name="Normal 37 7 2 41 2" xfId="30644"/>
    <cellStyle name="Normal 37 7 2 42" xfId="5460"/>
    <cellStyle name="Normal 37 7 2 42 2" xfId="31792"/>
    <cellStyle name="Normal 37 7 2 43" xfId="27702"/>
    <cellStyle name="Normal 37 7 2 5" xfId="3246"/>
    <cellStyle name="Normal 37 7 2 5 2" xfId="9889"/>
    <cellStyle name="Normal 37 7 2 5 2 2" xfId="20953"/>
    <cellStyle name="Normal 37 7 2 5 2 2 2" xfId="47202"/>
    <cellStyle name="Normal 37 7 2 5 2 3" xfId="36139"/>
    <cellStyle name="Normal 37 7 2 5 3" xfId="13492"/>
    <cellStyle name="Normal 37 7 2 5 3 2" xfId="24556"/>
    <cellStyle name="Normal 37 7 2 5 3 2 2" xfId="50805"/>
    <cellStyle name="Normal 37 7 2 5 3 3" xfId="39742"/>
    <cellStyle name="Normal 37 7 2 5 4" xfId="17228"/>
    <cellStyle name="Normal 37 7 2 5 4 2" xfId="43478"/>
    <cellStyle name="Normal 37 7 2 5 5" xfId="6089"/>
    <cellStyle name="Normal 37 7 2 5 5 2" xfId="32415"/>
    <cellStyle name="Normal 37 7 2 5 6" xfId="30680"/>
    <cellStyle name="Normal 37 7 2 6" xfId="3247"/>
    <cellStyle name="Normal 37 7 2 6 2" xfId="10004"/>
    <cellStyle name="Normal 37 7 2 6 2 2" xfId="21068"/>
    <cellStyle name="Normal 37 7 2 6 2 2 2" xfId="47317"/>
    <cellStyle name="Normal 37 7 2 6 2 3" xfId="36254"/>
    <cellStyle name="Normal 37 7 2 6 3" xfId="13607"/>
    <cellStyle name="Normal 37 7 2 6 3 2" xfId="24671"/>
    <cellStyle name="Normal 37 7 2 6 3 2 2" xfId="50920"/>
    <cellStyle name="Normal 37 7 2 6 3 3" xfId="39857"/>
    <cellStyle name="Normal 37 7 2 6 4" xfId="17343"/>
    <cellStyle name="Normal 37 7 2 6 4 2" xfId="43593"/>
    <cellStyle name="Normal 37 7 2 6 5" xfId="6205"/>
    <cellStyle name="Normal 37 7 2 6 5 2" xfId="32530"/>
    <cellStyle name="Normal 37 7 2 6 6" xfId="30681"/>
    <cellStyle name="Normal 37 7 2 7" xfId="3248"/>
    <cellStyle name="Normal 37 7 2 7 2" xfId="10118"/>
    <cellStyle name="Normal 37 7 2 7 2 2" xfId="21182"/>
    <cellStyle name="Normal 37 7 2 7 2 2 2" xfId="47431"/>
    <cellStyle name="Normal 37 7 2 7 2 3" xfId="36368"/>
    <cellStyle name="Normal 37 7 2 7 3" xfId="13721"/>
    <cellStyle name="Normal 37 7 2 7 3 2" xfId="24785"/>
    <cellStyle name="Normal 37 7 2 7 3 2 2" xfId="51034"/>
    <cellStyle name="Normal 37 7 2 7 3 3" xfId="39971"/>
    <cellStyle name="Normal 37 7 2 7 4" xfId="17457"/>
    <cellStyle name="Normal 37 7 2 7 4 2" xfId="43707"/>
    <cellStyle name="Normal 37 7 2 7 5" xfId="6320"/>
    <cellStyle name="Normal 37 7 2 7 5 2" xfId="32644"/>
    <cellStyle name="Normal 37 7 2 7 6" xfId="30682"/>
    <cellStyle name="Normal 37 7 2 8" xfId="3249"/>
    <cellStyle name="Normal 37 7 2 8 2" xfId="10232"/>
    <cellStyle name="Normal 37 7 2 8 2 2" xfId="21296"/>
    <cellStyle name="Normal 37 7 2 8 2 2 2" xfId="47545"/>
    <cellStyle name="Normal 37 7 2 8 2 3" xfId="36482"/>
    <cellStyle name="Normal 37 7 2 8 3" xfId="13835"/>
    <cellStyle name="Normal 37 7 2 8 3 2" xfId="24899"/>
    <cellStyle name="Normal 37 7 2 8 3 2 2" xfId="51148"/>
    <cellStyle name="Normal 37 7 2 8 3 3" xfId="40085"/>
    <cellStyle name="Normal 37 7 2 8 4" xfId="17571"/>
    <cellStyle name="Normal 37 7 2 8 4 2" xfId="43821"/>
    <cellStyle name="Normal 37 7 2 8 5" xfId="6435"/>
    <cellStyle name="Normal 37 7 2 8 5 2" xfId="32758"/>
    <cellStyle name="Normal 37 7 2 8 6" xfId="30683"/>
    <cellStyle name="Normal 37 7 2 9" xfId="3250"/>
    <cellStyle name="Normal 37 7 2 9 2" xfId="10346"/>
    <cellStyle name="Normal 37 7 2 9 2 2" xfId="21410"/>
    <cellStyle name="Normal 37 7 2 9 2 2 2" xfId="47659"/>
    <cellStyle name="Normal 37 7 2 9 2 3" xfId="36596"/>
    <cellStyle name="Normal 37 7 2 9 3" xfId="13949"/>
    <cellStyle name="Normal 37 7 2 9 3 2" xfId="25013"/>
    <cellStyle name="Normal 37 7 2 9 3 2 2" xfId="51262"/>
    <cellStyle name="Normal 37 7 2 9 3 3" xfId="40199"/>
    <cellStyle name="Normal 37 7 2 9 4" xfId="17685"/>
    <cellStyle name="Normal 37 7 2 9 4 2" xfId="43935"/>
    <cellStyle name="Normal 37 7 2 9 5" xfId="6550"/>
    <cellStyle name="Normal 37 7 2 9 5 2" xfId="32872"/>
    <cellStyle name="Normal 37 7 2 9 6" xfId="30684"/>
    <cellStyle name="Normal 37 7 20" xfId="3251"/>
    <cellStyle name="Normal 37 7 20 2" xfId="11539"/>
    <cellStyle name="Normal 37 7 20 2 2" xfId="22603"/>
    <cellStyle name="Normal 37 7 20 2 2 2" xfId="48852"/>
    <cellStyle name="Normal 37 7 20 2 3" xfId="37789"/>
    <cellStyle name="Normal 37 7 20 3" xfId="15142"/>
    <cellStyle name="Normal 37 7 20 3 2" xfId="26206"/>
    <cellStyle name="Normal 37 7 20 3 2 2" xfId="52455"/>
    <cellStyle name="Normal 37 7 20 3 3" xfId="41392"/>
    <cellStyle name="Normal 37 7 20 4" xfId="18878"/>
    <cellStyle name="Normal 37 7 20 4 2" xfId="45128"/>
    <cellStyle name="Normal 37 7 20 5" xfId="7753"/>
    <cellStyle name="Normal 37 7 20 5 2" xfId="34065"/>
    <cellStyle name="Normal 37 7 20 6" xfId="30685"/>
    <cellStyle name="Normal 37 7 21" xfId="3252"/>
    <cellStyle name="Normal 37 7 21 2" xfId="11653"/>
    <cellStyle name="Normal 37 7 21 2 2" xfId="22717"/>
    <cellStyle name="Normal 37 7 21 2 2 2" xfId="48966"/>
    <cellStyle name="Normal 37 7 21 2 3" xfId="37903"/>
    <cellStyle name="Normal 37 7 21 3" xfId="15256"/>
    <cellStyle name="Normal 37 7 21 3 2" xfId="26320"/>
    <cellStyle name="Normal 37 7 21 3 2 2" xfId="52569"/>
    <cellStyle name="Normal 37 7 21 3 3" xfId="41506"/>
    <cellStyle name="Normal 37 7 21 4" xfId="18992"/>
    <cellStyle name="Normal 37 7 21 4 2" xfId="45242"/>
    <cellStyle name="Normal 37 7 21 5" xfId="7868"/>
    <cellStyle name="Normal 37 7 21 5 2" xfId="34179"/>
    <cellStyle name="Normal 37 7 21 6" xfId="30686"/>
    <cellStyle name="Normal 37 7 22" xfId="3253"/>
    <cellStyle name="Normal 37 7 22 2" xfId="11767"/>
    <cellStyle name="Normal 37 7 22 2 2" xfId="22831"/>
    <cellStyle name="Normal 37 7 22 2 2 2" xfId="49080"/>
    <cellStyle name="Normal 37 7 22 2 3" xfId="38017"/>
    <cellStyle name="Normal 37 7 22 3" xfId="15370"/>
    <cellStyle name="Normal 37 7 22 3 2" xfId="26434"/>
    <cellStyle name="Normal 37 7 22 3 2 2" xfId="52683"/>
    <cellStyle name="Normal 37 7 22 3 3" xfId="41620"/>
    <cellStyle name="Normal 37 7 22 4" xfId="19106"/>
    <cellStyle name="Normal 37 7 22 4 2" xfId="45356"/>
    <cellStyle name="Normal 37 7 22 5" xfId="7983"/>
    <cellStyle name="Normal 37 7 22 5 2" xfId="34293"/>
    <cellStyle name="Normal 37 7 22 6" xfId="30687"/>
    <cellStyle name="Normal 37 7 23" xfId="3254"/>
    <cellStyle name="Normal 37 7 23 2" xfId="11881"/>
    <cellStyle name="Normal 37 7 23 2 2" xfId="22945"/>
    <cellStyle name="Normal 37 7 23 2 2 2" xfId="49194"/>
    <cellStyle name="Normal 37 7 23 2 3" xfId="38131"/>
    <cellStyle name="Normal 37 7 23 3" xfId="15484"/>
    <cellStyle name="Normal 37 7 23 3 2" xfId="26548"/>
    <cellStyle name="Normal 37 7 23 3 2 2" xfId="52797"/>
    <cellStyle name="Normal 37 7 23 3 3" xfId="41734"/>
    <cellStyle name="Normal 37 7 23 4" xfId="19220"/>
    <cellStyle name="Normal 37 7 23 4 2" xfId="45470"/>
    <cellStyle name="Normal 37 7 23 5" xfId="8098"/>
    <cellStyle name="Normal 37 7 23 5 2" xfId="34407"/>
    <cellStyle name="Normal 37 7 23 6" xfId="30688"/>
    <cellStyle name="Normal 37 7 24" xfId="3255"/>
    <cellStyle name="Normal 37 7 24 2" xfId="11995"/>
    <cellStyle name="Normal 37 7 24 2 2" xfId="23059"/>
    <cellStyle name="Normal 37 7 24 2 2 2" xfId="49308"/>
    <cellStyle name="Normal 37 7 24 2 3" xfId="38245"/>
    <cellStyle name="Normal 37 7 24 3" xfId="15598"/>
    <cellStyle name="Normal 37 7 24 3 2" xfId="26662"/>
    <cellStyle name="Normal 37 7 24 3 2 2" xfId="52911"/>
    <cellStyle name="Normal 37 7 24 3 3" xfId="41848"/>
    <cellStyle name="Normal 37 7 24 4" xfId="19334"/>
    <cellStyle name="Normal 37 7 24 4 2" xfId="45584"/>
    <cellStyle name="Normal 37 7 24 5" xfId="8213"/>
    <cellStyle name="Normal 37 7 24 5 2" xfId="34521"/>
    <cellStyle name="Normal 37 7 24 6" xfId="30689"/>
    <cellStyle name="Normal 37 7 25" xfId="3256"/>
    <cellStyle name="Normal 37 7 25 2" xfId="12109"/>
    <cellStyle name="Normal 37 7 25 2 2" xfId="23173"/>
    <cellStyle name="Normal 37 7 25 2 2 2" xfId="49422"/>
    <cellStyle name="Normal 37 7 25 2 3" xfId="38359"/>
    <cellStyle name="Normal 37 7 25 3" xfId="15712"/>
    <cellStyle name="Normal 37 7 25 3 2" xfId="26776"/>
    <cellStyle name="Normal 37 7 25 3 2 2" xfId="53025"/>
    <cellStyle name="Normal 37 7 25 3 3" xfId="41962"/>
    <cellStyle name="Normal 37 7 25 4" xfId="19448"/>
    <cellStyle name="Normal 37 7 25 4 2" xfId="45698"/>
    <cellStyle name="Normal 37 7 25 5" xfId="8328"/>
    <cellStyle name="Normal 37 7 25 5 2" xfId="34635"/>
    <cellStyle name="Normal 37 7 25 6" xfId="30690"/>
    <cellStyle name="Normal 37 7 26" xfId="3257"/>
    <cellStyle name="Normal 37 7 26 2" xfId="12226"/>
    <cellStyle name="Normal 37 7 26 2 2" xfId="23290"/>
    <cellStyle name="Normal 37 7 26 2 2 2" xfId="49539"/>
    <cellStyle name="Normal 37 7 26 2 3" xfId="38476"/>
    <cellStyle name="Normal 37 7 26 3" xfId="15829"/>
    <cellStyle name="Normal 37 7 26 3 2" xfId="26893"/>
    <cellStyle name="Normal 37 7 26 3 2 2" xfId="53142"/>
    <cellStyle name="Normal 37 7 26 3 3" xfId="42079"/>
    <cellStyle name="Normal 37 7 26 4" xfId="19565"/>
    <cellStyle name="Normal 37 7 26 4 2" xfId="45815"/>
    <cellStyle name="Normal 37 7 26 5" xfId="8446"/>
    <cellStyle name="Normal 37 7 26 5 2" xfId="34752"/>
    <cellStyle name="Normal 37 7 26 6" xfId="30691"/>
    <cellStyle name="Normal 37 7 27" xfId="3258"/>
    <cellStyle name="Normal 37 7 27 2" xfId="12345"/>
    <cellStyle name="Normal 37 7 27 2 2" xfId="23409"/>
    <cellStyle name="Normal 37 7 27 2 2 2" xfId="49658"/>
    <cellStyle name="Normal 37 7 27 2 3" xfId="38595"/>
    <cellStyle name="Normal 37 7 27 3" xfId="15948"/>
    <cellStyle name="Normal 37 7 27 3 2" xfId="27012"/>
    <cellStyle name="Normal 37 7 27 3 2 2" xfId="53261"/>
    <cellStyle name="Normal 37 7 27 3 3" xfId="42198"/>
    <cellStyle name="Normal 37 7 27 4" xfId="19684"/>
    <cellStyle name="Normal 37 7 27 4 2" xfId="45934"/>
    <cellStyle name="Normal 37 7 27 5" xfId="8566"/>
    <cellStyle name="Normal 37 7 27 5 2" xfId="34871"/>
    <cellStyle name="Normal 37 7 27 6" xfId="30692"/>
    <cellStyle name="Normal 37 7 28" xfId="3259"/>
    <cellStyle name="Normal 37 7 28 2" xfId="12476"/>
    <cellStyle name="Normal 37 7 28 2 2" xfId="23540"/>
    <cellStyle name="Normal 37 7 28 2 2 2" xfId="49789"/>
    <cellStyle name="Normal 37 7 28 2 3" xfId="38726"/>
    <cellStyle name="Normal 37 7 28 3" xfId="16079"/>
    <cellStyle name="Normal 37 7 28 3 2" xfId="27143"/>
    <cellStyle name="Normal 37 7 28 3 2 2" xfId="53392"/>
    <cellStyle name="Normal 37 7 28 3 3" xfId="42329"/>
    <cellStyle name="Normal 37 7 28 4" xfId="19815"/>
    <cellStyle name="Normal 37 7 28 4 2" xfId="46065"/>
    <cellStyle name="Normal 37 7 28 5" xfId="8698"/>
    <cellStyle name="Normal 37 7 28 5 2" xfId="35002"/>
    <cellStyle name="Normal 37 7 28 6" xfId="30693"/>
    <cellStyle name="Normal 37 7 29" xfId="3260"/>
    <cellStyle name="Normal 37 7 29 2" xfId="12591"/>
    <cellStyle name="Normal 37 7 29 2 2" xfId="23655"/>
    <cellStyle name="Normal 37 7 29 2 2 2" xfId="49904"/>
    <cellStyle name="Normal 37 7 29 2 3" xfId="38841"/>
    <cellStyle name="Normal 37 7 29 3" xfId="16194"/>
    <cellStyle name="Normal 37 7 29 3 2" xfId="27258"/>
    <cellStyle name="Normal 37 7 29 3 2 2" xfId="53507"/>
    <cellStyle name="Normal 37 7 29 3 3" xfId="42444"/>
    <cellStyle name="Normal 37 7 29 4" xfId="19930"/>
    <cellStyle name="Normal 37 7 29 4 2" xfId="46180"/>
    <cellStyle name="Normal 37 7 29 5" xfId="8814"/>
    <cellStyle name="Normal 37 7 29 5 2" xfId="35117"/>
    <cellStyle name="Normal 37 7 29 6" xfId="30694"/>
    <cellStyle name="Normal 37 7 3" xfId="224"/>
    <cellStyle name="Normal 37 7 3 2" xfId="3262"/>
    <cellStyle name="Normal 37 7 3 2 2" xfId="16445"/>
    <cellStyle name="Normal 37 7 3 2 2 2" xfId="27509"/>
    <cellStyle name="Normal 37 7 3 2 2 2 2" xfId="53758"/>
    <cellStyle name="Normal 37 7 3 2 2 3" xfId="42695"/>
    <cellStyle name="Normal 37 7 3 2 3" xfId="20181"/>
    <cellStyle name="Normal 37 7 3 2 3 2" xfId="46431"/>
    <cellStyle name="Normal 37 7 3 2 4" xfId="9109"/>
    <cellStyle name="Normal 37 7 3 2 4 2" xfId="35368"/>
    <cellStyle name="Normal 37 7 3 2 5" xfId="30696"/>
    <cellStyle name="Normal 37 7 3 3" xfId="3261"/>
    <cellStyle name="Normal 37 7 3 3 2" xfId="20527"/>
    <cellStyle name="Normal 37 7 3 3 2 2" xfId="46776"/>
    <cellStyle name="Normal 37 7 3 3 3" xfId="9463"/>
    <cellStyle name="Normal 37 7 3 3 3 2" xfId="35713"/>
    <cellStyle name="Normal 37 7 3 3 4" xfId="30695"/>
    <cellStyle name="Normal 37 7 3 4" xfId="13066"/>
    <cellStyle name="Normal 37 7 3 4 2" xfId="24130"/>
    <cellStyle name="Normal 37 7 3 4 2 2" xfId="50379"/>
    <cellStyle name="Normal 37 7 3 4 3" xfId="39316"/>
    <cellStyle name="Normal 37 7 3 5" xfId="16802"/>
    <cellStyle name="Normal 37 7 3 5 2" xfId="43052"/>
    <cellStyle name="Normal 37 7 3 6" xfId="5659"/>
    <cellStyle name="Normal 37 7 3 6 2" xfId="31989"/>
    <cellStyle name="Normal 37 7 3 7" xfId="27704"/>
    <cellStyle name="Normal 37 7 30" xfId="3263"/>
    <cellStyle name="Normal 37 7 30 2" xfId="12705"/>
    <cellStyle name="Normal 37 7 30 2 2" xfId="23769"/>
    <cellStyle name="Normal 37 7 30 2 2 2" xfId="50018"/>
    <cellStyle name="Normal 37 7 30 2 3" xfId="38955"/>
    <cellStyle name="Normal 37 7 30 3" xfId="16308"/>
    <cellStyle name="Normal 37 7 30 3 2" xfId="27372"/>
    <cellStyle name="Normal 37 7 30 3 2 2" xfId="53621"/>
    <cellStyle name="Normal 37 7 30 3 3" xfId="42558"/>
    <cellStyle name="Normal 37 7 30 4" xfId="20044"/>
    <cellStyle name="Normal 37 7 30 4 2" xfId="46294"/>
    <cellStyle name="Normal 37 7 30 5" xfId="8929"/>
    <cellStyle name="Normal 37 7 30 5 2" xfId="35231"/>
    <cellStyle name="Normal 37 7 30 6" xfId="30697"/>
    <cellStyle name="Normal 37 7 31" xfId="3264"/>
    <cellStyle name="Normal 37 7 31 2" xfId="9343"/>
    <cellStyle name="Normal 37 7 31 2 2" xfId="20407"/>
    <cellStyle name="Normal 37 7 31 2 2 2" xfId="46656"/>
    <cellStyle name="Normal 37 7 31 2 3" xfId="35593"/>
    <cellStyle name="Normal 37 7 31 3" xfId="12946"/>
    <cellStyle name="Normal 37 7 31 3 2" xfId="24010"/>
    <cellStyle name="Normal 37 7 31 3 2 2" xfId="50259"/>
    <cellStyle name="Normal 37 7 31 3 3" xfId="39196"/>
    <cellStyle name="Normal 37 7 31 4" xfId="16682"/>
    <cellStyle name="Normal 37 7 31 4 2" xfId="42932"/>
    <cellStyle name="Normal 37 7 31 5" xfId="5538"/>
    <cellStyle name="Normal 37 7 31 5 2" xfId="31869"/>
    <cellStyle name="Normal 37 7 31 6" xfId="30698"/>
    <cellStyle name="Normal 37 7 32" xfId="3265"/>
    <cellStyle name="Normal 37 7 32 2" xfId="20287"/>
    <cellStyle name="Normal 37 7 32 2 2" xfId="46536"/>
    <cellStyle name="Normal 37 7 32 3" xfId="9223"/>
    <cellStyle name="Normal 37 7 32 3 2" xfId="35473"/>
    <cellStyle name="Normal 37 7 32 4" xfId="30699"/>
    <cellStyle name="Normal 37 7 33" xfId="3266"/>
    <cellStyle name="Normal 37 7 33 2" xfId="23890"/>
    <cellStyle name="Normal 37 7 33 2 2" xfId="50139"/>
    <cellStyle name="Normal 37 7 33 3" xfId="12826"/>
    <cellStyle name="Normal 37 7 33 3 2" xfId="39076"/>
    <cellStyle name="Normal 37 7 33 4" xfId="30700"/>
    <cellStyle name="Normal 37 7 34" xfId="3267"/>
    <cellStyle name="Normal 37 7 34 2" xfId="16562"/>
    <cellStyle name="Normal 37 7 34 2 2" xfId="42812"/>
    <cellStyle name="Normal 37 7 34 3" xfId="30701"/>
    <cellStyle name="Normal 37 7 35" xfId="3268"/>
    <cellStyle name="Normal 37 7 35 2" xfId="30702"/>
    <cellStyle name="Normal 37 7 36" xfId="3269"/>
    <cellStyle name="Normal 37 7 36 2" xfId="30703"/>
    <cellStyle name="Normal 37 7 37" xfId="3270"/>
    <cellStyle name="Normal 37 7 37 2" xfId="30704"/>
    <cellStyle name="Normal 37 7 38" xfId="3271"/>
    <cellStyle name="Normal 37 7 38 2" xfId="30705"/>
    <cellStyle name="Normal 37 7 39" xfId="3272"/>
    <cellStyle name="Normal 37 7 39 2" xfId="30706"/>
    <cellStyle name="Normal 37 7 4" xfId="3273"/>
    <cellStyle name="Normal 37 7 4 2" xfId="9615"/>
    <cellStyle name="Normal 37 7 4 2 2" xfId="20679"/>
    <cellStyle name="Normal 37 7 4 2 2 2" xfId="46928"/>
    <cellStyle name="Normal 37 7 4 2 3" xfId="35865"/>
    <cellStyle name="Normal 37 7 4 3" xfId="13218"/>
    <cellStyle name="Normal 37 7 4 3 2" xfId="24282"/>
    <cellStyle name="Normal 37 7 4 3 2 2" xfId="50531"/>
    <cellStyle name="Normal 37 7 4 3 3" xfId="39468"/>
    <cellStyle name="Normal 37 7 4 4" xfId="16954"/>
    <cellStyle name="Normal 37 7 4 4 2" xfId="43204"/>
    <cellStyle name="Normal 37 7 4 5" xfId="5813"/>
    <cellStyle name="Normal 37 7 4 5 2" xfId="32141"/>
    <cellStyle name="Normal 37 7 4 6" xfId="30707"/>
    <cellStyle name="Normal 37 7 40" xfId="3274"/>
    <cellStyle name="Normal 37 7 40 2" xfId="30708"/>
    <cellStyle name="Normal 37 7 41" xfId="3275"/>
    <cellStyle name="Normal 37 7 41 2" xfId="30709"/>
    <cellStyle name="Normal 37 7 42" xfId="3199"/>
    <cellStyle name="Normal 37 7 42 2" xfId="30633"/>
    <cellStyle name="Normal 37 7 43" xfId="5417"/>
    <cellStyle name="Normal 37 7 43 2" xfId="31749"/>
    <cellStyle name="Normal 37 7 44" xfId="27701"/>
    <cellStyle name="Normal 37 7 5" xfId="3276"/>
    <cellStyle name="Normal 37 7 5 2" xfId="9731"/>
    <cellStyle name="Normal 37 7 5 2 2" xfId="20795"/>
    <cellStyle name="Normal 37 7 5 2 2 2" xfId="47044"/>
    <cellStyle name="Normal 37 7 5 2 3" xfId="35981"/>
    <cellStyle name="Normal 37 7 5 3" xfId="13334"/>
    <cellStyle name="Normal 37 7 5 3 2" xfId="24398"/>
    <cellStyle name="Normal 37 7 5 3 2 2" xfId="50647"/>
    <cellStyle name="Normal 37 7 5 3 3" xfId="39584"/>
    <cellStyle name="Normal 37 7 5 4" xfId="17070"/>
    <cellStyle name="Normal 37 7 5 4 2" xfId="43320"/>
    <cellStyle name="Normal 37 7 5 5" xfId="5930"/>
    <cellStyle name="Normal 37 7 5 5 2" xfId="32257"/>
    <cellStyle name="Normal 37 7 5 6" xfId="30710"/>
    <cellStyle name="Normal 37 7 6" xfId="3277"/>
    <cellStyle name="Normal 37 7 6 2" xfId="9846"/>
    <cellStyle name="Normal 37 7 6 2 2" xfId="20910"/>
    <cellStyle name="Normal 37 7 6 2 2 2" xfId="47159"/>
    <cellStyle name="Normal 37 7 6 2 3" xfId="36096"/>
    <cellStyle name="Normal 37 7 6 3" xfId="13449"/>
    <cellStyle name="Normal 37 7 6 3 2" xfId="24513"/>
    <cellStyle name="Normal 37 7 6 3 2 2" xfId="50762"/>
    <cellStyle name="Normal 37 7 6 3 3" xfId="39699"/>
    <cellStyle name="Normal 37 7 6 4" xfId="17185"/>
    <cellStyle name="Normal 37 7 6 4 2" xfId="43435"/>
    <cellStyle name="Normal 37 7 6 5" xfId="6046"/>
    <cellStyle name="Normal 37 7 6 5 2" xfId="32372"/>
    <cellStyle name="Normal 37 7 6 6" xfId="30711"/>
    <cellStyle name="Normal 37 7 7" xfId="3278"/>
    <cellStyle name="Normal 37 7 7 2" xfId="9961"/>
    <cellStyle name="Normal 37 7 7 2 2" xfId="21025"/>
    <cellStyle name="Normal 37 7 7 2 2 2" xfId="47274"/>
    <cellStyle name="Normal 37 7 7 2 3" xfId="36211"/>
    <cellStyle name="Normal 37 7 7 3" xfId="13564"/>
    <cellStyle name="Normal 37 7 7 3 2" xfId="24628"/>
    <cellStyle name="Normal 37 7 7 3 2 2" xfId="50877"/>
    <cellStyle name="Normal 37 7 7 3 3" xfId="39814"/>
    <cellStyle name="Normal 37 7 7 4" xfId="17300"/>
    <cellStyle name="Normal 37 7 7 4 2" xfId="43550"/>
    <cellStyle name="Normal 37 7 7 5" xfId="6162"/>
    <cellStyle name="Normal 37 7 7 5 2" xfId="32487"/>
    <cellStyle name="Normal 37 7 7 6" xfId="30712"/>
    <cellStyle name="Normal 37 7 8" xfId="3279"/>
    <cellStyle name="Normal 37 7 8 2" xfId="10075"/>
    <cellStyle name="Normal 37 7 8 2 2" xfId="21139"/>
    <cellStyle name="Normal 37 7 8 2 2 2" xfId="47388"/>
    <cellStyle name="Normal 37 7 8 2 3" xfId="36325"/>
    <cellStyle name="Normal 37 7 8 3" xfId="13678"/>
    <cellStyle name="Normal 37 7 8 3 2" xfId="24742"/>
    <cellStyle name="Normal 37 7 8 3 2 2" xfId="50991"/>
    <cellStyle name="Normal 37 7 8 3 3" xfId="39928"/>
    <cellStyle name="Normal 37 7 8 4" xfId="17414"/>
    <cellStyle name="Normal 37 7 8 4 2" xfId="43664"/>
    <cellStyle name="Normal 37 7 8 5" xfId="6277"/>
    <cellStyle name="Normal 37 7 8 5 2" xfId="32601"/>
    <cellStyle name="Normal 37 7 8 6" xfId="30713"/>
    <cellStyle name="Normal 37 7 9" xfId="3280"/>
    <cellStyle name="Normal 37 7 9 2" xfId="10189"/>
    <cellStyle name="Normal 37 7 9 2 2" xfId="21253"/>
    <cellStyle name="Normal 37 7 9 2 2 2" xfId="47502"/>
    <cellStyle name="Normal 37 7 9 2 3" xfId="36439"/>
    <cellStyle name="Normal 37 7 9 3" xfId="13792"/>
    <cellStyle name="Normal 37 7 9 3 2" xfId="24856"/>
    <cellStyle name="Normal 37 7 9 3 2 2" xfId="51105"/>
    <cellStyle name="Normal 37 7 9 3 3" xfId="40042"/>
    <cellStyle name="Normal 37 7 9 4" xfId="17528"/>
    <cellStyle name="Normal 37 7 9 4 2" xfId="43778"/>
    <cellStyle name="Normal 37 7 9 5" xfId="6392"/>
    <cellStyle name="Normal 37 7 9 5 2" xfId="32715"/>
    <cellStyle name="Normal 37 7 9 6" xfId="30714"/>
    <cellStyle name="Normal 37 8" xfId="225"/>
    <cellStyle name="Normal 37 8 10" xfId="3282"/>
    <cellStyle name="Normal 37 8 10 2" xfId="10462"/>
    <cellStyle name="Normal 37 8 10 2 2" xfId="21526"/>
    <cellStyle name="Normal 37 8 10 2 2 2" xfId="47775"/>
    <cellStyle name="Normal 37 8 10 2 3" xfId="36712"/>
    <cellStyle name="Normal 37 8 10 3" xfId="14065"/>
    <cellStyle name="Normal 37 8 10 3 2" xfId="25129"/>
    <cellStyle name="Normal 37 8 10 3 2 2" xfId="51378"/>
    <cellStyle name="Normal 37 8 10 3 3" xfId="40315"/>
    <cellStyle name="Normal 37 8 10 4" xfId="17801"/>
    <cellStyle name="Normal 37 8 10 4 2" xfId="44051"/>
    <cellStyle name="Normal 37 8 10 5" xfId="6667"/>
    <cellStyle name="Normal 37 8 10 5 2" xfId="32988"/>
    <cellStyle name="Normal 37 8 10 6" xfId="30716"/>
    <cellStyle name="Normal 37 8 11" xfId="3283"/>
    <cellStyle name="Normal 37 8 11 2" xfId="10577"/>
    <cellStyle name="Normal 37 8 11 2 2" xfId="21641"/>
    <cellStyle name="Normal 37 8 11 2 2 2" xfId="47890"/>
    <cellStyle name="Normal 37 8 11 2 3" xfId="36827"/>
    <cellStyle name="Normal 37 8 11 3" xfId="14180"/>
    <cellStyle name="Normal 37 8 11 3 2" xfId="25244"/>
    <cellStyle name="Normal 37 8 11 3 2 2" xfId="51493"/>
    <cellStyle name="Normal 37 8 11 3 3" xfId="40430"/>
    <cellStyle name="Normal 37 8 11 4" xfId="17916"/>
    <cellStyle name="Normal 37 8 11 4 2" xfId="44166"/>
    <cellStyle name="Normal 37 8 11 5" xfId="6783"/>
    <cellStyle name="Normal 37 8 11 5 2" xfId="33103"/>
    <cellStyle name="Normal 37 8 11 6" xfId="30717"/>
    <cellStyle name="Normal 37 8 12" xfId="3284"/>
    <cellStyle name="Normal 37 8 12 2" xfId="10750"/>
    <cellStyle name="Normal 37 8 12 2 2" xfId="21814"/>
    <cellStyle name="Normal 37 8 12 2 2 2" xfId="48063"/>
    <cellStyle name="Normal 37 8 12 2 3" xfId="37000"/>
    <cellStyle name="Normal 37 8 12 3" xfId="14353"/>
    <cellStyle name="Normal 37 8 12 3 2" xfId="25417"/>
    <cellStyle name="Normal 37 8 12 3 2 2" xfId="51666"/>
    <cellStyle name="Normal 37 8 12 3 3" xfId="40603"/>
    <cellStyle name="Normal 37 8 12 4" xfId="18089"/>
    <cellStyle name="Normal 37 8 12 4 2" xfId="44339"/>
    <cellStyle name="Normal 37 8 12 5" xfId="6957"/>
    <cellStyle name="Normal 37 8 12 5 2" xfId="33276"/>
    <cellStyle name="Normal 37 8 12 6" xfId="30718"/>
    <cellStyle name="Normal 37 8 13" xfId="3285"/>
    <cellStyle name="Normal 37 8 13 2" xfId="10867"/>
    <cellStyle name="Normal 37 8 13 2 2" xfId="21931"/>
    <cellStyle name="Normal 37 8 13 2 2 2" xfId="48180"/>
    <cellStyle name="Normal 37 8 13 2 3" xfId="37117"/>
    <cellStyle name="Normal 37 8 13 3" xfId="14470"/>
    <cellStyle name="Normal 37 8 13 3 2" xfId="25534"/>
    <cellStyle name="Normal 37 8 13 3 2 2" xfId="51783"/>
    <cellStyle name="Normal 37 8 13 3 3" xfId="40720"/>
    <cellStyle name="Normal 37 8 13 4" xfId="18206"/>
    <cellStyle name="Normal 37 8 13 4 2" xfId="44456"/>
    <cellStyle name="Normal 37 8 13 5" xfId="7075"/>
    <cellStyle name="Normal 37 8 13 5 2" xfId="33393"/>
    <cellStyle name="Normal 37 8 13 6" xfId="30719"/>
    <cellStyle name="Normal 37 8 14" xfId="3286"/>
    <cellStyle name="Normal 37 8 14 2" xfId="10983"/>
    <cellStyle name="Normal 37 8 14 2 2" xfId="22047"/>
    <cellStyle name="Normal 37 8 14 2 2 2" xfId="48296"/>
    <cellStyle name="Normal 37 8 14 2 3" xfId="37233"/>
    <cellStyle name="Normal 37 8 14 3" xfId="14586"/>
    <cellStyle name="Normal 37 8 14 3 2" xfId="25650"/>
    <cellStyle name="Normal 37 8 14 3 2 2" xfId="51899"/>
    <cellStyle name="Normal 37 8 14 3 3" xfId="40836"/>
    <cellStyle name="Normal 37 8 14 4" xfId="18322"/>
    <cellStyle name="Normal 37 8 14 4 2" xfId="44572"/>
    <cellStyle name="Normal 37 8 14 5" xfId="7192"/>
    <cellStyle name="Normal 37 8 14 5 2" xfId="33509"/>
    <cellStyle name="Normal 37 8 14 6" xfId="30720"/>
    <cellStyle name="Normal 37 8 15" xfId="3287"/>
    <cellStyle name="Normal 37 8 15 2" xfId="11101"/>
    <cellStyle name="Normal 37 8 15 2 2" xfId="22165"/>
    <cellStyle name="Normal 37 8 15 2 2 2" xfId="48414"/>
    <cellStyle name="Normal 37 8 15 2 3" xfId="37351"/>
    <cellStyle name="Normal 37 8 15 3" xfId="14704"/>
    <cellStyle name="Normal 37 8 15 3 2" xfId="25768"/>
    <cellStyle name="Normal 37 8 15 3 2 2" xfId="52017"/>
    <cellStyle name="Normal 37 8 15 3 3" xfId="40954"/>
    <cellStyle name="Normal 37 8 15 4" xfId="18440"/>
    <cellStyle name="Normal 37 8 15 4 2" xfId="44690"/>
    <cellStyle name="Normal 37 8 15 5" xfId="7311"/>
    <cellStyle name="Normal 37 8 15 5 2" xfId="33627"/>
    <cellStyle name="Normal 37 8 15 6" xfId="30721"/>
    <cellStyle name="Normal 37 8 16" xfId="3288"/>
    <cellStyle name="Normal 37 8 16 2" xfId="11219"/>
    <cellStyle name="Normal 37 8 16 2 2" xfId="22283"/>
    <cellStyle name="Normal 37 8 16 2 2 2" xfId="48532"/>
    <cellStyle name="Normal 37 8 16 2 3" xfId="37469"/>
    <cellStyle name="Normal 37 8 16 3" xfId="14822"/>
    <cellStyle name="Normal 37 8 16 3 2" xfId="25886"/>
    <cellStyle name="Normal 37 8 16 3 2 2" xfId="52135"/>
    <cellStyle name="Normal 37 8 16 3 3" xfId="41072"/>
    <cellStyle name="Normal 37 8 16 4" xfId="18558"/>
    <cellStyle name="Normal 37 8 16 4 2" xfId="44808"/>
    <cellStyle name="Normal 37 8 16 5" xfId="7430"/>
    <cellStyle name="Normal 37 8 16 5 2" xfId="33745"/>
    <cellStyle name="Normal 37 8 16 6" xfId="30722"/>
    <cellStyle name="Normal 37 8 17" xfId="3289"/>
    <cellStyle name="Normal 37 8 17 2" xfId="11335"/>
    <cellStyle name="Normal 37 8 17 2 2" xfId="22399"/>
    <cellStyle name="Normal 37 8 17 2 2 2" xfId="48648"/>
    <cellStyle name="Normal 37 8 17 2 3" xfId="37585"/>
    <cellStyle name="Normal 37 8 17 3" xfId="14938"/>
    <cellStyle name="Normal 37 8 17 3 2" xfId="26002"/>
    <cellStyle name="Normal 37 8 17 3 2 2" xfId="52251"/>
    <cellStyle name="Normal 37 8 17 3 3" xfId="41188"/>
    <cellStyle name="Normal 37 8 17 4" xfId="18674"/>
    <cellStyle name="Normal 37 8 17 4 2" xfId="44924"/>
    <cellStyle name="Normal 37 8 17 5" xfId="7547"/>
    <cellStyle name="Normal 37 8 17 5 2" xfId="33861"/>
    <cellStyle name="Normal 37 8 17 6" xfId="30723"/>
    <cellStyle name="Normal 37 8 18" xfId="3290"/>
    <cellStyle name="Normal 37 8 18 2" xfId="11452"/>
    <cellStyle name="Normal 37 8 18 2 2" xfId="22516"/>
    <cellStyle name="Normal 37 8 18 2 2 2" xfId="48765"/>
    <cellStyle name="Normal 37 8 18 2 3" xfId="37702"/>
    <cellStyle name="Normal 37 8 18 3" xfId="15055"/>
    <cellStyle name="Normal 37 8 18 3 2" xfId="26119"/>
    <cellStyle name="Normal 37 8 18 3 2 2" xfId="52368"/>
    <cellStyle name="Normal 37 8 18 3 3" xfId="41305"/>
    <cellStyle name="Normal 37 8 18 4" xfId="18791"/>
    <cellStyle name="Normal 37 8 18 4 2" xfId="45041"/>
    <cellStyle name="Normal 37 8 18 5" xfId="7665"/>
    <cellStyle name="Normal 37 8 18 5 2" xfId="33978"/>
    <cellStyle name="Normal 37 8 18 6" xfId="30724"/>
    <cellStyle name="Normal 37 8 19" xfId="3291"/>
    <cellStyle name="Normal 37 8 19 2" xfId="11571"/>
    <cellStyle name="Normal 37 8 19 2 2" xfId="22635"/>
    <cellStyle name="Normal 37 8 19 2 2 2" xfId="48884"/>
    <cellStyle name="Normal 37 8 19 2 3" xfId="37821"/>
    <cellStyle name="Normal 37 8 19 3" xfId="15174"/>
    <cellStyle name="Normal 37 8 19 3 2" xfId="26238"/>
    <cellStyle name="Normal 37 8 19 3 2 2" xfId="52487"/>
    <cellStyle name="Normal 37 8 19 3 3" xfId="41424"/>
    <cellStyle name="Normal 37 8 19 4" xfId="18910"/>
    <cellStyle name="Normal 37 8 19 4 2" xfId="45160"/>
    <cellStyle name="Normal 37 8 19 5" xfId="7785"/>
    <cellStyle name="Normal 37 8 19 5 2" xfId="34097"/>
    <cellStyle name="Normal 37 8 19 6" xfId="30725"/>
    <cellStyle name="Normal 37 8 2" xfId="226"/>
    <cellStyle name="Normal 37 8 2 2" xfId="3293"/>
    <cellStyle name="Normal 37 8 2 2 2" xfId="16446"/>
    <cellStyle name="Normal 37 8 2 2 2 2" xfId="27510"/>
    <cellStyle name="Normal 37 8 2 2 2 2 2" xfId="53759"/>
    <cellStyle name="Normal 37 8 2 2 2 3" xfId="42696"/>
    <cellStyle name="Normal 37 8 2 2 3" xfId="20182"/>
    <cellStyle name="Normal 37 8 2 2 3 2" xfId="46432"/>
    <cellStyle name="Normal 37 8 2 2 4" xfId="9110"/>
    <cellStyle name="Normal 37 8 2 2 4 2" xfId="35369"/>
    <cellStyle name="Normal 37 8 2 2 5" xfId="30727"/>
    <cellStyle name="Normal 37 8 2 3" xfId="3292"/>
    <cellStyle name="Normal 37 8 2 3 2" xfId="20537"/>
    <cellStyle name="Normal 37 8 2 3 2 2" xfId="46786"/>
    <cellStyle name="Normal 37 8 2 3 3" xfId="9473"/>
    <cellStyle name="Normal 37 8 2 3 3 2" xfId="35723"/>
    <cellStyle name="Normal 37 8 2 3 4" xfId="30726"/>
    <cellStyle name="Normal 37 8 2 4" xfId="13076"/>
    <cellStyle name="Normal 37 8 2 4 2" xfId="24140"/>
    <cellStyle name="Normal 37 8 2 4 2 2" xfId="50389"/>
    <cellStyle name="Normal 37 8 2 4 3" xfId="39326"/>
    <cellStyle name="Normal 37 8 2 5" xfId="16812"/>
    <cellStyle name="Normal 37 8 2 5 2" xfId="43062"/>
    <cellStyle name="Normal 37 8 2 6" xfId="5669"/>
    <cellStyle name="Normal 37 8 2 6 2" xfId="31999"/>
    <cellStyle name="Normal 37 8 2 7" xfId="27706"/>
    <cellStyle name="Normal 37 8 20" xfId="3294"/>
    <cellStyle name="Normal 37 8 20 2" xfId="11685"/>
    <cellStyle name="Normal 37 8 20 2 2" xfId="22749"/>
    <cellStyle name="Normal 37 8 20 2 2 2" xfId="48998"/>
    <cellStyle name="Normal 37 8 20 2 3" xfId="37935"/>
    <cellStyle name="Normal 37 8 20 3" xfId="15288"/>
    <cellStyle name="Normal 37 8 20 3 2" xfId="26352"/>
    <cellStyle name="Normal 37 8 20 3 2 2" xfId="52601"/>
    <cellStyle name="Normal 37 8 20 3 3" xfId="41538"/>
    <cellStyle name="Normal 37 8 20 4" xfId="19024"/>
    <cellStyle name="Normal 37 8 20 4 2" xfId="45274"/>
    <cellStyle name="Normal 37 8 20 5" xfId="7900"/>
    <cellStyle name="Normal 37 8 20 5 2" xfId="34211"/>
    <cellStyle name="Normal 37 8 20 6" xfId="30728"/>
    <cellStyle name="Normal 37 8 21" xfId="3295"/>
    <cellStyle name="Normal 37 8 21 2" xfId="11799"/>
    <cellStyle name="Normal 37 8 21 2 2" xfId="22863"/>
    <cellStyle name="Normal 37 8 21 2 2 2" xfId="49112"/>
    <cellStyle name="Normal 37 8 21 2 3" xfId="38049"/>
    <cellStyle name="Normal 37 8 21 3" xfId="15402"/>
    <cellStyle name="Normal 37 8 21 3 2" xfId="26466"/>
    <cellStyle name="Normal 37 8 21 3 2 2" xfId="52715"/>
    <cellStyle name="Normal 37 8 21 3 3" xfId="41652"/>
    <cellStyle name="Normal 37 8 21 4" xfId="19138"/>
    <cellStyle name="Normal 37 8 21 4 2" xfId="45388"/>
    <cellStyle name="Normal 37 8 21 5" xfId="8015"/>
    <cellStyle name="Normal 37 8 21 5 2" xfId="34325"/>
    <cellStyle name="Normal 37 8 21 6" xfId="30729"/>
    <cellStyle name="Normal 37 8 22" xfId="3296"/>
    <cellStyle name="Normal 37 8 22 2" xfId="11913"/>
    <cellStyle name="Normal 37 8 22 2 2" xfId="22977"/>
    <cellStyle name="Normal 37 8 22 2 2 2" xfId="49226"/>
    <cellStyle name="Normal 37 8 22 2 3" xfId="38163"/>
    <cellStyle name="Normal 37 8 22 3" xfId="15516"/>
    <cellStyle name="Normal 37 8 22 3 2" xfId="26580"/>
    <cellStyle name="Normal 37 8 22 3 2 2" xfId="52829"/>
    <cellStyle name="Normal 37 8 22 3 3" xfId="41766"/>
    <cellStyle name="Normal 37 8 22 4" xfId="19252"/>
    <cellStyle name="Normal 37 8 22 4 2" xfId="45502"/>
    <cellStyle name="Normal 37 8 22 5" xfId="8130"/>
    <cellStyle name="Normal 37 8 22 5 2" xfId="34439"/>
    <cellStyle name="Normal 37 8 22 6" xfId="30730"/>
    <cellStyle name="Normal 37 8 23" xfId="3297"/>
    <cellStyle name="Normal 37 8 23 2" xfId="12027"/>
    <cellStyle name="Normal 37 8 23 2 2" xfId="23091"/>
    <cellStyle name="Normal 37 8 23 2 2 2" xfId="49340"/>
    <cellStyle name="Normal 37 8 23 2 3" xfId="38277"/>
    <cellStyle name="Normal 37 8 23 3" xfId="15630"/>
    <cellStyle name="Normal 37 8 23 3 2" xfId="26694"/>
    <cellStyle name="Normal 37 8 23 3 2 2" xfId="52943"/>
    <cellStyle name="Normal 37 8 23 3 3" xfId="41880"/>
    <cellStyle name="Normal 37 8 23 4" xfId="19366"/>
    <cellStyle name="Normal 37 8 23 4 2" xfId="45616"/>
    <cellStyle name="Normal 37 8 23 5" xfId="8245"/>
    <cellStyle name="Normal 37 8 23 5 2" xfId="34553"/>
    <cellStyle name="Normal 37 8 23 6" xfId="30731"/>
    <cellStyle name="Normal 37 8 24" xfId="3298"/>
    <cellStyle name="Normal 37 8 24 2" xfId="12141"/>
    <cellStyle name="Normal 37 8 24 2 2" xfId="23205"/>
    <cellStyle name="Normal 37 8 24 2 2 2" xfId="49454"/>
    <cellStyle name="Normal 37 8 24 2 3" xfId="38391"/>
    <cellStyle name="Normal 37 8 24 3" xfId="15744"/>
    <cellStyle name="Normal 37 8 24 3 2" xfId="26808"/>
    <cellStyle name="Normal 37 8 24 3 2 2" xfId="53057"/>
    <cellStyle name="Normal 37 8 24 3 3" xfId="41994"/>
    <cellStyle name="Normal 37 8 24 4" xfId="19480"/>
    <cellStyle name="Normal 37 8 24 4 2" xfId="45730"/>
    <cellStyle name="Normal 37 8 24 5" xfId="8360"/>
    <cellStyle name="Normal 37 8 24 5 2" xfId="34667"/>
    <cellStyle name="Normal 37 8 24 6" xfId="30732"/>
    <cellStyle name="Normal 37 8 25" xfId="3299"/>
    <cellStyle name="Normal 37 8 25 2" xfId="12258"/>
    <cellStyle name="Normal 37 8 25 2 2" xfId="23322"/>
    <cellStyle name="Normal 37 8 25 2 2 2" xfId="49571"/>
    <cellStyle name="Normal 37 8 25 2 3" xfId="38508"/>
    <cellStyle name="Normal 37 8 25 3" xfId="15861"/>
    <cellStyle name="Normal 37 8 25 3 2" xfId="26925"/>
    <cellStyle name="Normal 37 8 25 3 2 2" xfId="53174"/>
    <cellStyle name="Normal 37 8 25 3 3" xfId="42111"/>
    <cellStyle name="Normal 37 8 25 4" xfId="19597"/>
    <cellStyle name="Normal 37 8 25 4 2" xfId="45847"/>
    <cellStyle name="Normal 37 8 25 5" xfId="8478"/>
    <cellStyle name="Normal 37 8 25 5 2" xfId="34784"/>
    <cellStyle name="Normal 37 8 25 6" xfId="30733"/>
    <cellStyle name="Normal 37 8 26" xfId="3300"/>
    <cellStyle name="Normal 37 8 26 2" xfId="12377"/>
    <cellStyle name="Normal 37 8 26 2 2" xfId="23441"/>
    <cellStyle name="Normal 37 8 26 2 2 2" xfId="49690"/>
    <cellStyle name="Normal 37 8 26 2 3" xfId="38627"/>
    <cellStyle name="Normal 37 8 26 3" xfId="15980"/>
    <cellStyle name="Normal 37 8 26 3 2" xfId="27044"/>
    <cellStyle name="Normal 37 8 26 3 2 2" xfId="53293"/>
    <cellStyle name="Normal 37 8 26 3 3" xfId="42230"/>
    <cellStyle name="Normal 37 8 26 4" xfId="19716"/>
    <cellStyle name="Normal 37 8 26 4 2" xfId="45966"/>
    <cellStyle name="Normal 37 8 26 5" xfId="8598"/>
    <cellStyle name="Normal 37 8 26 5 2" xfId="34903"/>
    <cellStyle name="Normal 37 8 26 6" xfId="30734"/>
    <cellStyle name="Normal 37 8 27" xfId="3301"/>
    <cellStyle name="Normal 37 8 27 2" xfId="12508"/>
    <cellStyle name="Normal 37 8 27 2 2" xfId="23572"/>
    <cellStyle name="Normal 37 8 27 2 2 2" xfId="49821"/>
    <cellStyle name="Normal 37 8 27 2 3" xfId="38758"/>
    <cellStyle name="Normal 37 8 27 3" xfId="16111"/>
    <cellStyle name="Normal 37 8 27 3 2" xfId="27175"/>
    <cellStyle name="Normal 37 8 27 3 2 2" xfId="53424"/>
    <cellStyle name="Normal 37 8 27 3 3" xfId="42361"/>
    <cellStyle name="Normal 37 8 27 4" xfId="19847"/>
    <cellStyle name="Normal 37 8 27 4 2" xfId="46097"/>
    <cellStyle name="Normal 37 8 27 5" xfId="8730"/>
    <cellStyle name="Normal 37 8 27 5 2" xfId="35034"/>
    <cellStyle name="Normal 37 8 27 6" xfId="30735"/>
    <cellStyle name="Normal 37 8 28" xfId="3302"/>
    <cellStyle name="Normal 37 8 28 2" xfId="12623"/>
    <cellStyle name="Normal 37 8 28 2 2" xfId="23687"/>
    <cellStyle name="Normal 37 8 28 2 2 2" xfId="49936"/>
    <cellStyle name="Normal 37 8 28 2 3" xfId="38873"/>
    <cellStyle name="Normal 37 8 28 3" xfId="16226"/>
    <cellStyle name="Normal 37 8 28 3 2" xfId="27290"/>
    <cellStyle name="Normal 37 8 28 3 2 2" xfId="53539"/>
    <cellStyle name="Normal 37 8 28 3 3" xfId="42476"/>
    <cellStyle name="Normal 37 8 28 4" xfId="19962"/>
    <cellStyle name="Normal 37 8 28 4 2" xfId="46212"/>
    <cellStyle name="Normal 37 8 28 5" xfId="8846"/>
    <cellStyle name="Normal 37 8 28 5 2" xfId="35149"/>
    <cellStyle name="Normal 37 8 28 6" xfId="30736"/>
    <cellStyle name="Normal 37 8 29" xfId="3303"/>
    <cellStyle name="Normal 37 8 29 2" xfId="12737"/>
    <cellStyle name="Normal 37 8 29 2 2" xfId="23801"/>
    <cellStyle name="Normal 37 8 29 2 2 2" xfId="50050"/>
    <cellStyle name="Normal 37 8 29 2 3" xfId="38987"/>
    <cellStyle name="Normal 37 8 29 3" xfId="16340"/>
    <cellStyle name="Normal 37 8 29 3 2" xfId="27404"/>
    <cellStyle name="Normal 37 8 29 3 2 2" xfId="53653"/>
    <cellStyle name="Normal 37 8 29 3 3" xfId="42590"/>
    <cellStyle name="Normal 37 8 29 4" xfId="20076"/>
    <cellStyle name="Normal 37 8 29 4 2" xfId="46326"/>
    <cellStyle name="Normal 37 8 29 5" xfId="8961"/>
    <cellStyle name="Normal 37 8 29 5 2" xfId="35263"/>
    <cellStyle name="Normal 37 8 29 6" xfId="30737"/>
    <cellStyle name="Normal 37 8 3" xfId="3304"/>
    <cellStyle name="Normal 37 8 3 2" xfId="9647"/>
    <cellStyle name="Normal 37 8 3 2 2" xfId="20711"/>
    <cellStyle name="Normal 37 8 3 2 2 2" xfId="46960"/>
    <cellStyle name="Normal 37 8 3 2 3" xfId="35897"/>
    <cellStyle name="Normal 37 8 3 3" xfId="13250"/>
    <cellStyle name="Normal 37 8 3 3 2" xfId="24314"/>
    <cellStyle name="Normal 37 8 3 3 2 2" xfId="50563"/>
    <cellStyle name="Normal 37 8 3 3 3" xfId="39500"/>
    <cellStyle name="Normal 37 8 3 4" xfId="16986"/>
    <cellStyle name="Normal 37 8 3 4 2" xfId="43236"/>
    <cellStyle name="Normal 37 8 3 5" xfId="5845"/>
    <cellStyle name="Normal 37 8 3 5 2" xfId="32173"/>
    <cellStyle name="Normal 37 8 3 6" xfId="30738"/>
    <cellStyle name="Normal 37 8 30" xfId="3305"/>
    <cellStyle name="Normal 37 8 30 2" xfId="9375"/>
    <cellStyle name="Normal 37 8 30 2 2" xfId="20439"/>
    <cellStyle name="Normal 37 8 30 2 2 2" xfId="46688"/>
    <cellStyle name="Normal 37 8 30 2 3" xfId="35625"/>
    <cellStyle name="Normal 37 8 30 3" xfId="12978"/>
    <cellStyle name="Normal 37 8 30 3 2" xfId="24042"/>
    <cellStyle name="Normal 37 8 30 3 2 2" xfId="50291"/>
    <cellStyle name="Normal 37 8 30 3 3" xfId="39228"/>
    <cellStyle name="Normal 37 8 30 4" xfId="16714"/>
    <cellStyle name="Normal 37 8 30 4 2" xfId="42964"/>
    <cellStyle name="Normal 37 8 30 5" xfId="5570"/>
    <cellStyle name="Normal 37 8 30 5 2" xfId="31901"/>
    <cellStyle name="Normal 37 8 30 6" xfId="30739"/>
    <cellStyle name="Normal 37 8 31" xfId="3306"/>
    <cellStyle name="Normal 37 8 31 2" xfId="20319"/>
    <cellStyle name="Normal 37 8 31 2 2" xfId="46568"/>
    <cellStyle name="Normal 37 8 31 3" xfId="9255"/>
    <cellStyle name="Normal 37 8 31 3 2" xfId="35505"/>
    <cellStyle name="Normal 37 8 31 4" xfId="30740"/>
    <cellStyle name="Normal 37 8 32" xfId="3307"/>
    <cellStyle name="Normal 37 8 32 2" xfId="23922"/>
    <cellStyle name="Normal 37 8 32 2 2" xfId="50171"/>
    <cellStyle name="Normal 37 8 32 3" xfId="12858"/>
    <cellStyle name="Normal 37 8 32 3 2" xfId="39108"/>
    <cellStyle name="Normal 37 8 32 4" xfId="30741"/>
    <cellStyle name="Normal 37 8 33" xfId="3308"/>
    <cellStyle name="Normal 37 8 33 2" xfId="16594"/>
    <cellStyle name="Normal 37 8 33 2 2" xfId="42844"/>
    <cellStyle name="Normal 37 8 33 3" xfId="30742"/>
    <cellStyle name="Normal 37 8 34" xfId="3309"/>
    <cellStyle name="Normal 37 8 34 2" xfId="30743"/>
    <cellStyle name="Normal 37 8 35" xfId="3310"/>
    <cellStyle name="Normal 37 8 35 2" xfId="30744"/>
    <cellStyle name="Normal 37 8 36" xfId="3311"/>
    <cellStyle name="Normal 37 8 36 2" xfId="30745"/>
    <cellStyle name="Normal 37 8 37" xfId="3312"/>
    <cellStyle name="Normal 37 8 37 2" xfId="30746"/>
    <cellStyle name="Normal 37 8 38" xfId="3313"/>
    <cellStyle name="Normal 37 8 38 2" xfId="30747"/>
    <cellStyle name="Normal 37 8 39" xfId="3314"/>
    <cellStyle name="Normal 37 8 39 2" xfId="30748"/>
    <cellStyle name="Normal 37 8 4" xfId="3315"/>
    <cellStyle name="Normal 37 8 4 2" xfId="9763"/>
    <cellStyle name="Normal 37 8 4 2 2" xfId="20827"/>
    <cellStyle name="Normal 37 8 4 2 2 2" xfId="47076"/>
    <cellStyle name="Normal 37 8 4 2 3" xfId="36013"/>
    <cellStyle name="Normal 37 8 4 3" xfId="13366"/>
    <cellStyle name="Normal 37 8 4 3 2" xfId="24430"/>
    <cellStyle name="Normal 37 8 4 3 2 2" xfId="50679"/>
    <cellStyle name="Normal 37 8 4 3 3" xfId="39616"/>
    <cellStyle name="Normal 37 8 4 4" xfId="17102"/>
    <cellStyle name="Normal 37 8 4 4 2" xfId="43352"/>
    <cellStyle name="Normal 37 8 4 5" xfId="5962"/>
    <cellStyle name="Normal 37 8 4 5 2" xfId="32289"/>
    <cellStyle name="Normal 37 8 4 6" xfId="30749"/>
    <cellStyle name="Normal 37 8 40" xfId="3316"/>
    <cellStyle name="Normal 37 8 40 2" xfId="30750"/>
    <cellStyle name="Normal 37 8 41" xfId="3281"/>
    <cellStyle name="Normal 37 8 41 2" xfId="30715"/>
    <cellStyle name="Normal 37 8 42" xfId="5449"/>
    <cellStyle name="Normal 37 8 42 2" xfId="31781"/>
    <cellStyle name="Normal 37 8 43" xfId="27705"/>
    <cellStyle name="Normal 37 8 5" xfId="3317"/>
    <cellStyle name="Normal 37 8 5 2" xfId="9878"/>
    <cellStyle name="Normal 37 8 5 2 2" xfId="20942"/>
    <cellStyle name="Normal 37 8 5 2 2 2" xfId="47191"/>
    <cellStyle name="Normal 37 8 5 2 3" xfId="36128"/>
    <cellStyle name="Normal 37 8 5 3" xfId="13481"/>
    <cellStyle name="Normal 37 8 5 3 2" xfId="24545"/>
    <cellStyle name="Normal 37 8 5 3 2 2" xfId="50794"/>
    <cellStyle name="Normal 37 8 5 3 3" xfId="39731"/>
    <cellStyle name="Normal 37 8 5 4" xfId="17217"/>
    <cellStyle name="Normal 37 8 5 4 2" xfId="43467"/>
    <cellStyle name="Normal 37 8 5 5" xfId="6078"/>
    <cellStyle name="Normal 37 8 5 5 2" xfId="32404"/>
    <cellStyle name="Normal 37 8 5 6" xfId="30751"/>
    <cellStyle name="Normal 37 8 6" xfId="3318"/>
    <cellStyle name="Normal 37 8 6 2" xfId="9993"/>
    <cellStyle name="Normal 37 8 6 2 2" xfId="21057"/>
    <cellStyle name="Normal 37 8 6 2 2 2" xfId="47306"/>
    <cellStyle name="Normal 37 8 6 2 3" xfId="36243"/>
    <cellStyle name="Normal 37 8 6 3" xfId="13596"/>
    <cellStyle name="Normal 37 8 6 3 2" xfId="24660"/>
    <cellStyle name="Normal 37 8 6 3 2 2" xfId="50909"/>
    <cellStyle name="Normal 37 8 6 3 3" xfId="39846"/>
    <cellStyle name="Normal 37 8 6 4" xfId="17332"/>
    <cellStyle name="Normal 37 8 6 4 2" xfId="43582"/>
    <cellStyle name="Normal 37 8 6 5" xfId="6194"/>
    <cellStyle name="Normal 37 8 6 5 2" xfId="32519"/>
    <cellStyle name="Normal 37 8 6 6" xfId="30752"/>
    <cellStyle name="Normal 37 8 7" xfId="3319"/>
    <cellStyle name="Normal 37 8 7 2" xfId="10107"/>
    <cellStyle name="Normal 37 8 7 2 2" xfId="21171"/>
    <cellStyle name="Normal 37 8 7 2 2 2" xfId="47420"/>
    <cellStyle name="Normal 37 8 7 2 3" xfId="36357"/>
    <cellStyle name="Normal 37 8 7 3" xfId="13710"/>
    <cellStyle name="Normal 37 8 7 3 2" xfId="24774"/>
    <cellStyle name="Normal 37 8 7 3 2 2" xfId="51023"/>
    <cellStyle name="Normal 37 8 7 3 3" xfId="39960"/>
    <cellStyle name="Normal 37 8 7 4" xfId="17446"/>
    <cellStyle name="Normal 37 8 7 4 2" xfId="43696"/>
    <cellStyle name="Normal 37 8 7 5" xfId="6309"/>
    <cellStyle name="Normal 37 8 7 5 2" xfId="32633"/>
    <cellStyle name="Normal 37 8 7 6" xfId="30753"/>
    <cellStyle name="Normal 37 8 8" xfId="3320"/>
    <cellStyle name="Normal 37 8 8 2" xfId="10221"/>
    <cellStyle name="Normal 37 8 8 2 2" xfId="21285"/>
    <cellStyle name="Normal 37 8 8 2 2 2" xfId="47534"/>
    <cellStyle name="Normal 37 8 8 2 3" xfId="36471"/>
    <cellStyle name="Normal 37 8 8 3" xfId="13824"/>
    <cellStyle name="Normal 37 8 8 3 2" xfId="24888"/>
    <cellStyle name="Normal 37 8 8 3 2 2" xfId="51137"/>
    <cellStyle name="Normal 37 8 8 3 3" xfId="40074"/>
    <cellStyle name="Normal 37 8 8 4" xfId="17560"/>
    <cellStyle name="Normal 37 8 8 4 2" xfId="43810"/>
    <cellStyle name="Normal 37 8 8 5" xfId="6424"/>
    <cellStyle name="Normal 37 8 8 5 2" xfId="32747"/>
    <cellStyle name="Normal 37 8 8 6" xfId="30754"/>
    <cellStyle name="Normal 37 8 9" xfId="3321"/>
    <cellStyle name="Normal 37 8 9 2" xfId="10335"/>
    <cellStyle name="Normal 37 8 9 2 2" xfId="21399"/>
    <cellStyle name="Normal 37 8 9 2 2 2" xfId="47648"/>
    <cellStyle name="Normal 37 8 9 2 3" xfId="36585"/>
    <cellStyle name="Normal 37 8 9 3" xfId="13938"/>
    <cellStyle name="Normal 37 8 9 3 2" xfId="25002"/>
    <cellStyle name="Normal 37 8 9 3 2 2" xfId="51251"/>
    <cellStyle name="Normal 37 8 9 3 3" xfId="40188"/>
    <cellStyle name="Normal 37 8 9 4" xfId="17674"/>
    <cellStyle name="Normal 37 8 9 4 2" xfId="43924"/>
    <cellStyle name="Normal 37 8 9 5" xfId="6539"/>
    <cellStyle name="Normal 37 8 9 5 2" xfId="32861"/>
    <cellStyle name="Normal 37 8 9 6" xfId="30755"/>
    <cellStyle name="Normal 37 9" xfId="227"/>
    <cellStyle name="Normal 37 9 2" xfId="3323"/>
    <cellStyle name="Normal 37 9 2 2" xfId="16447"/>
    <cellStyle name="Normal 37 9 2 2 2" xfId="27511"/>
    <cellStyle name="Normal 37 9 2 2 2 2" xfId="53760"/>
    <cellStyle name="Normal 37 9 2 2 3" xfId="42697"/>
    <cellStyle name="Normal 37 9 2 3" xfId="20183"/>
    <cellStyle name="Normal 37 9 2 3 2" xfId="46433"/>
    <cellStyle name="Normal 37 9 2 4" xfId="9111"/>
    <cellStyle name="Normal 37 9 2 4 2" xfId="35370"/>
    <cellStyle name="Normal 37 9 2 5" xfId="30757"/>
    <cellStyle name="Normal 37 9 3" xfId="3322"/>
    <cellStyle name="Normal 37 9 3 2" xfId="20477"/>
    <cellStyle name="Normal 37 9 3 2 2" xfId="46726"/>
    <cellStyle name="Normal 37 9 3 3" xfId="9413"/>
    <cellStyle name="Normal 37 9 3 3 2" xfId="35663"/>
    <cellStyle name="Normal 37 9 3 4" xfId="30756"/>
    <cellStyle name="Normal 37 9 4" xfId="13016"/>
    <cellStyle name="Normal 37 9 4 2" xfId="24080"/>
    <cellStyle name="Normal 37 9 4 2 2" xfId="50329"/>
    <cellStyle name="Normal 37 9 4 3" xfId="39266"/>
    <cellStyle name="Normal 37 9 5" xfId="16752"/>
    <cellStyle name="Normal 37 9 5 2" xfId="43002"/>
    <cellStyle name="Normal 37 9 6" xfId="5608"/>
    <cellStyle name="Normal 37 9 6 2" xfId="31939"/>
    <cellStyle name="Normal 37 9 7" xfId="27707"/>
    <cellStyle name="Normal 38" xfId="228"/>
    <cellStyle name="Normal 38 10" xfId="3325"/>
    <cellStyle name="Normal 38 10 2" xfId="9566"/>
    <cellStyle name="Normal 38 10 2 2" xfId="20630"/>
    <cellStyle name="Normal 38 10 2 2 2" xfId="46879"/>
    <cellStyle name="Normal 38 10 2 3" xfId="35816"/>
    <cellStyle name="Normal 38 10 3" xfId="13169"/>
    <cellStyle name="Normal 38 10 3 2" xfId="24233"/>
    <cellStyle name="Normal 38 10 3 2 2" xfId="50482"/>
    <cellStyle name="Normal 38 10 3 3" xfId="39419"/>
    <cellStyle name="Normal 38 10 4" xfId="16905"/>
    <cellStyle name="Normal 38 10 4 2" xfId="43155"/>
    <cellStyle name="Normal 38 10 5" xfId="5763"/>
    <cellStyle name="Normal 38 10 5 2" xfId="32092"/>
    <cellStyle name="Normal 38 10 6" xfId="30759"/>
    <cellStyle name="Normal 38 11" xfId="3326"/>
    <cellStyle name="Normal 38 11 2" xfId="9536"/>
    <cellStyle name="Normal 38 11 2 2" xfId="20600"/>
    <cellStyle name="Normal 38 11 2 2 2" xfId="46849"/>
    <cellStyle name="Normal 38 11 2 3" xfId="35786"/>
    <cellStyle name="Normal 38 11 3" xfId="13139"/>
    <cellStyle name="Normal 38 11 3 2" xfId="24203"/>
    <cellStyle name="Normal 38 11 3 2 2" xfId="50452"/>
    <cellStyle name="Normal 38 11 3 3" xfId="39389"/>
    <cellStyle name="Normal 38 11 4" xfId="16875"/>
    <cellStyle name="Normal 38 11 4 2" xfId="43125"/>
    <cellStyle name="Normal 38 11 5" xfId="5733"/>
    <cellStyle name="Normal 38 11 5 2" xfId="32062"/>
    <cellStyle name="Normal 38 11 6" xfId="30760"/>
    <cellStyle name="Normal 38 12" xfId="3327"/>
    <cellStyle name="Normal 38 12 2" xfId="9557"/>
    <cellStyle name="Normal 38 12 2 2" xfId="20621"/>
    <cellStyle name="Normal 38 12 2 2 2" xfId="46870"/>
    <cellStyle name="Normal 38 12 2 3" xfId="35807"/>
    <cellStyle name="Normal 38 12 3" xfId="13160"/>
    <cellStyle name="Normal 38 12 3 2" xfId="24224"/>
    <cellStyle name="Normal 38 12 3 2 2" xfId="50473"/>
    <cellStyle name="Normal 38 12 3 3" xfId="39410"/>
    <cellStyle name="Normal 38 12 4" xfId="16896"/>
    <cellStyle name="Normal 38 12 4 2" xfId="43146"/>
    <cellStyle name="Normal 38 12 5" xfId="5754"/>
    <cellStyle name="Normal 38 12 5 2" xfId="32083"/>
    <cellStyle name="Normal 38 12 6" xfId="30761"/>
    <cellStyle name="Normal 38 13" xfId="3328"/>
    <cellStyle name="Normal 38 13 2" xfId="9545"/>
    <cellStyle name="Normal 38 13 2 2" xfId="20609"/>
    <cellStyle name="Normal 38 13 2 2 2" xfId="46858"/>
    <cellStyle name="Normal 38 13 2 3" xfId="35795"/>
    <cellStyle name="Normal 38 13 3" xfId="13148"/>
    <cellStyle name="Normal 38 13 3 2" xfId="24212"/>
    <cellStyle name="Normal 38 13 3 2 2" xfId="50461"/>
    <cellStyle name="Normal 38 13 3 3" xfId="39398"/>
    <cellStyle name="Normal 38 13 4" xfId="16884"/>
    <cellStyle name="Normal 38 13 4 2" xfId="43134"/>
    <cellStyle name="Normal 38 13 5" xfId="5742"/>
    <cellStyle name="Normal 38 13 5 2" xfId="32071"/>
    <cellStyle name="Normal 38 13 6" xfId="30762"/>
    <cellStyle name="Normal 38 14" xfId="3329"/>
    <cellStyle name="Normal 38 14 2" xfId="9560"/>
    <cellStyle name="Normal 38 14 2 2" xfId="20624"/>
    <cellStyle name="Normal 38 14 2 2 2" xfId="46873"/>
    <cellStyle name="Normal 38 14 2 3" xfId="35810"/>
    <cellStyle name="Normal 38 14 3" xfId="13163"/>
    <cellStyle name="Normal 38 14 3 2" xfId="24227"/>
    <cellStyle name="Normal 38 14 3 2 2" xfId="50476"/>
    <cellStyle name="Normal 38 14 3 3" xfId="39413"/>
    <cellStyle name="Normal 38 14 4" xfId="16899"/>
    <cellStyle name="Normal 38 14 4 2" xfId="43149"/>
    <cellStyle name="Normal 38 14 5" xfId="5757"/>
    <cellStyle name="Normal 38 14 5 2" xfId="32086"/>
    <cellStyle name="Normal 38 14 6" xfId="30763"/>
    <cellStyle name="Normal 38 15" xfId="3330"/>
    <cellStyle name="Normal 38 15 2" xfId="9540"/>
    <cellStyle name="Normal 38 15 2 2" xfId="20604"/>
    <cellStyle name="Normal 38 15 2 2 2" xfId="46853"/>
    <cellStyle name="Normal 38 15 2 3" xfId="35790"/>
    <cellStyle name="Normal 38 15 3" xfId="13143"/>
    <cellStyle name="Normal 38 15 3 2" xfId="24207"/>
    <cellStyle name="Normal 38 15 3 2 2" xfId="50456"/>
    <cellStyle name="Normal 38 15 3 3" xfId="39393"/>
    <cellStyle name="Normal 38 15 4" xfId="16879"/>
    <cellStyle name="Normal 38 15 4 2" xfId="43129"/>
    <cellStyle name="Normal 38 15 5" xfId="5737"/>
    <cellStyle name="Normal 38 15 5 2" xfId="32066"/>
    <cellStyle name="Normal 38 15 6" xfId="30764"/>
    <cellStyle name="Normal 38 16" xfId="3331"/>
    <cellStyle name="Normal 38 16 2" xfId="9553"/>
    <cellStyle name="Normal 38 16 2 2" xfId="20617"/>
    <cellStyle name="Normal 38 16 2 2 2" xfId="46866"/>
    <cellStyle name="Normal 38 16 2 3" xfId="35803"/>
    <cellStyle name="Normal 38 16 3" xfId="13156"/>
    <cellStyle name="Normal 38 16 3 2" xfId="24220"/>
    <cellStyle name="Normal 38 16 3 2 2" xfId="50469"/>
    <cellStyle name="Normal 38 16 3 3" xfId="39406"/>
    <cellStyle name="Normal 38 16 4" xfId="16892"/>
    <cellStyle name="Normal 38 16 4 2" xfId="43142"/>
    <cellStyle name="Normal 38 16 5" xfId="5750"/>
    <cellStyle name="Normal 38 16 5 2" xfId="32079"/>
    <cellStyle name="Normal 38 16 6" xfId="30765"/>
    <cellStyle name="Normal 38 17" xfId="3332"/>
    <cellStyle name="Normal 38 17 2" xfId="10381"/>
    <cellStyle name="Normal 38 17 2 2" xfId="21445"/>
    <cellStyle name="Normal 38 17 2 2 2" xfId="47694"/>
    <cellStyle name="Normal 38 17 2 3" xfId="36631"/>
    <cellStyle name="Normal 38 17 3" xfId="13984"/>
    <cellStyle name="Normal 38 17 3 2" xfId="25048"/>
    <cellStyle name="Normal 38 17 3 2 2" xfId="51297"/>
    <cellStyle name="Normal 38 17 3 3" xfId="40234"/>
    <cellStyle name="Normal 38 17 4" xfId="17720"/>
    <cellStyle name="Normal 38 17 4 2" xfId="43970"/>
    <cellStyle name="Normal 38 17 5" xfId="6585"/>
    <cellStyle name="Normal 38 17 5 2" xfId="32907"/>
    <cellStyle name="Normal 38 17 6" xfId="30766"/>
    <cellStyle name="Normal 38 18" xfId="3333"/>
    <cellStyle name="Normal 38 18 2" xfId="10376"/>
    <cellStyle name="Normal 38 18 2 2" xfId="21440"/>
    <cellStyle name="Normal 38 18 2 2 2" xfId="47689"/>
    <cellStyle name="Normal 38 18 2 3" xfId="36626"/>
    <cellStyle name="Normal 38 18 3" xfId="13979"/>
    <cellStyle name="Normal 38 18 3 2" xfId="25043"/>
    <cellStyle name="Normal 38 18 3 2 2" xfId="51292"/>
    <cellStyle name="Normal 38 18 3 3" xfId="40229"/>
    <cellStyle name="Normal 38 18 4" xfId="17715"/>
    <cellStyle name="Normal 38 18 4 2" xfId="43965"/>
    <cellStyle name="Normal 38 18 5" xfId="6580"/>
    <cellStyle name="Normal 38 18 5 2" xfId="32902"/>
    <cellStyle name="Normal 38 18 6" xfId="30767"/>
    <cellStyle name="Normal 38 19" xfId="3334"/>
    <cellStyle name="Normal 38 19 2" xfId="10668"/>
    <cellStyle name="Normal 38 19 2 2" xfId="21732"/>
    <cellStyle name="Normal 38 19 2 2 2" xfId="47981"/>
    <cellStyle name="Normal 38 19 2 3" xfId="36918"/>
    <cellStyle name="Normal 38 19 3" xfId="14271"/>
    <cellStyle name="Normal 38 19 3 2" xfId="25335"/>
    <cellStyle name="Normal 38 19 3 2 2" xfId="51584"/>
    <cellStyle name="Normal 38 19 3 3" xfId="40521"/>
    <cellStyle name="Normal 38 19 4" xfId="18007"/>
    <cellStyle name="Normal 38 19 4 2" xfId="44257"/>
    <cellStyle name="Normal 38 19 5" xfId="6874"/>
    <cellStyle name="Normal 38 19 5 2" xfId="33194"/>
    <cellStyle name="Normal 38 19 6" xfId="30768"/>
    <cellStyle name="Normal 38 2" xfId="229"/>
    <cellStyle name="Normal 38 2 10" xfId="3336"/>
    <cellStyle name="Normal 38 2 10 2" xfId="9686"/>
    <cellStyle name="Normal 38 2 10 2 2" xfId="20750"/>
    <cellStyle name="Normal 38 2 10 2 2 2" xfId="46999"/>
    <cellStyle name="Normal 38 2 10 2 3" xfId="35936"/>
    <cellStyle name="Normal 38 2 10 3" xfId="13289"/>
    <cellStyle name="Normal 38 2 10 3 2" xfId="24353"/>
    <cellStyle name="Normal 38 2 10 3 2 2" xfId="50602"/>
    <cellStyle name="Normal 38 2 10 3 3" xfId="39539"/>
    <cellStyle name="Normal 38 2 10 4" xfId="17025"/>
    <cellStyle name="Normal 38 2 10 4 2" xfId="43275"/>
    <cellStyle name="Normal 38 2 10 5" xfId="5884"/>
    <cellStyle name="Normal 38 2 10 5 2" xfId="32212"/>
    <cellStyle name="Normal 38 2 10 6" xfId="30770"/>
    <cellStyle name="Normal 38 2 11" xfId="3337"/>
    <cellStyle name="Normal 38 2 11 2" xfId="9801"/>
    <cellStyle name="Normal 38 2 11 2 2" xfId="20865"/>
    <cellStyle name="Normal 38 2 11 2 2 2" xfId="47114"/>
    <cellStyle name="Normal 38 2 11 2 3" xfId="36051"/>
    <cellStyle name="Normal 38 2 11 3" xfId="13404"/>
    <cellStyle name="Normal 38 2 11 3 2" xfId="24468"/>
    <cellStyle name="Normal 38 2 11 3 2 2" xfId="50717"/>
    <cellStyle name="Normal 38 2 11 3 3" xfId="39654"/>
    <cellStyle name="Normal 38 2 11 4" xfId="17140"/>
    <cellStyle name="Normal 38 2 11 4 2" xfId="43390"/>
    <cellStyle name="Normal 38 2 11 5" xfId="6000"/>
    <cellStyle name="Normal 38 2 11 5 2" xfId="32327"/>
    <cellStyle name="Normal 38 2 11 6" xfId="30771"/>
    <cellStyle name="Normal 38 2 12" xfId="3338"/>
    <cellStyle name="Normal 38 2 12 2" xfId="9917"/>
    <cellStyle name="Normal 38 2 12 2 2" xfId="20981"/>
    <cellStyle name="Normal 38 2 12 2 2 2" xfId="47230"/>
    <cellStyle name="Normal 38 2 12 2 3" xfId="36167"/>
    <cellStyle name="Normal 38 2 12 3" xfId="13520"/>
    <cellStyle name="Normal 38 2 12 3 2" xfId="24584"/>
    <cellStyle name="Normal 38 2 12 3 2 2" xfId="50833"/>
    <cellStyle name="Normal 38 2 12 3 3" xfId="39770"/>
    <cellStyle name="Normal 38 2 12 4" xfId="17256"/>
    <cellStyle name="Normal 38 2 12 4 2" xfId="43506"/>
    <cellStyle name="Normal 38 2 12 5" xfId="6117"/>
    <cellStyle name="Normal 38 2 12 5 2" xfId="32443"/>
    <cellStyle name="Normal 38 2 12 6" xfId="30772"/>
    <cellStyle name="Normal 38 2 13" xfId="3339"/>
    <cellStyle name="Normal 38 2 13 2" xfId="10031"/>
    <cellStyle name="Normal 38 2 13 2 2" xfId="21095"/>
    <cellStyle name="Normal 38 2 13 2 2 2" xfId="47344"/>
    <cellStyle name="Normal 38 2 13 2 3" xfId="36281"/>
    <cellStyle name="Normal 38 2 13 3" xfId="13634"/>
    <cellStyle name="Normal 38 2 13 3 2" xfId="24698"/>
    <cellStyle name="Normal 38 2 13 3 2 2" xfId="50947"/>
    <cellStyle name="Normal 38 2 13 3 3" xfId="39884"/>
    <cellStyle name="Normal 38 2 13 4" xfId="17370"/>
    <cellStyle name="Normal 38 2 13 4 2" xfId="43620"/>
    <cellStyle name="Normal 38 2 13 5" xfId="6232"/>
    <cellStyle name="Normal 38 2 13 5 2" xfId="32557"/>
    <cellStyle name="Normal 38 2 13 6" xfId="30773"/>
    <cellStyle name="Normal 38 2 14" xfId="3340"/>
    <cellStyle name="Normal 38 2 14 2" xfId="10145"/>
    <cellStyle name="Normal 38 2 14 2 2" xfId="21209"/>
    <cellStyle name="Normal 38 2 14 2 2 2" xfId="47458"/>
    <cellStyle name="Normal 38 2 14 2 3" xfId="36395"/>
    <cellStyle name="Normal 38 2 14 3" xfId="13748"/>
    <cellStyle name="Normal 38 2 14 3 2" xfId="24812"/>
    <cellStyle name="Normal 38 2 14 3 2 2" xfId="51061"/>
    <cellStyle name="Normal 38 2 14 3 3" xfId="39998"/>
    <cellStyle name="Normal 38 2 14 4" xfId="17484"/>
    <cellStyle name="Normal 38 2 14 4 2" xfId="43734"/>
    <cellStyle name="Normal 38 2 14 5" xfId="6347"/>
    <cellStyle name="Normal 38 2 14 5 2" xfId="32671"/>
    <cellStyle name="Normal 38 2 14 6" xfId="30774"/>
    <cellStyle name="Normal 38 2 15" xfId="3341"/>
    <cellStyle name="Normal 38 2 15 2" xfId="10259"/>
    <cellStyle name="Normal 38 2 15 2 2" xfId="21323"/>
    <cellStyle name="Normal 38 2 15 2 2 2" xfId="47572"/>
    <cellStyle name="Normal 38 2 15 2 3" xfId="36509"/>
    <cellStyle name="Normal 38 2 15 3" xfId="13862"/>
    <cellStyle name="Normal 38 2 15 3 2" xfId="24926"/>
    <cellStyle name="Normal 38 2 15 3 2 2" xfId="51175"/>
    <cellStyle name="Normal 38 2 15 3 3" xfId="40112"/>
    <cellStyle name="Normal 38 2 15 4" xfId="17598"/>
    <cellStyle name="Normal 38 2 15 4 2" xfId="43848"/>
    <cellStyle name="Normal 38 2 15 5" xfId="6462"/>
    <cellStyle name="Normal 38 2 15 5 2" xfId="32785"/>
    <cellStyle name="Normal 38 2 15 6" xfId="30775"/>
    <cellStyle name="Normal 38 2 16" xfId="3342"/>
    <cellStyle name="Normal 38 2 16 2" xfId="10386"/>
    <cellStyle name="Normal 38 2 16 2 2" xfId="21450"/>
    <cellStyle name="Normal 38 2 16 2 2 2" xfId="47699"/>
    <cellStyle name="Normal 38 2 16 2 3" xfId="36636"/>
    <cellStyle name="Normal 38 2 16 3" xfId="13989"/>
    <cellStyle name="Normal 38 2 16 3 2" xfId="25053"/>
    <cellStyle name="Normal 38 2 16 3 2 2" xfId="51302"/>
    <cellStyle name="Normal 38 2 16 3 3" xfId="40239"/>
    <cellStyle name="Normal 38 2 16 4" xfId="17725"/>
    <cellStyle name="Normal 38 2 16 4 2" xfId="43975"/>
    <cellStyle name="Normal 38 2 16 5" xfId="6590"/>
    <cellStyle name="Normal 38 2 16 5 2" xfId="32912"/>
    <cellStyle name="Normal 38 2 16 6" xfId="30776"/>
    <cellStyle name="Normal 38 2 17" xfId="3343"/>
    <cellStyle name="Normal 38 2 17 2" xfId="10501"/>
    <cellStyle name="Normal 38 2 17 2 2" xfId="21565"/>
    <cellStyle name="Normal 38 2 17 2 2 2" xfId="47814"/>
    <cellStyle name="Normal 38 2 17 2 3" xfId="36751"/>
    <cellStyle name="Normal 38 2 17 3" xfId="14104"/>
    <cellStyle name="Normal 38 2 17 3 2" xfId="25168"/>
    <cellStyle name="Normal 38 2 17 3 2 2" xfId="51417"/>
    <cellStyle name="Normal 38 2 17 3 3" xfId="40354"/>
    <cellStyle name="Normal 38 2 17 4" xfId="17840"/>
    <cellStyle name="Normal 38 2 17 4 2" xfId="44090"/>
    <cellStyle name="Normal 38 2 17 5" xfId="6706"/>
    <cellStyle name="Normal 38 2 17 5 2" xfId="33027"/>
    <cellStyle name="Normal 38 2 17 6" xfId="30777"/>
    <cellStyle name="Normal 38 2 18" xfId="3344"/>
    <cellStyle name="Normal 38 2 18 2" xfId="10673"/>
    <cellStyle name="Normal 38 2 18 2 2" xfId="21737"/>
    <cellStyle name="Normal 38 2 18 2 2 2" xfId="47986"/>
    <cellStyle name="Normal 38 2 18 2 3" xfId="36923"/>
    <cellStyle name="Normal 38 2 18 3" xfId="14276"/>
    <cellStyle name="Normal 38 2 18 3 2" xfId="25340"/>
    <cellStyle name="Normal 38 2 18 3 2 2" xfId="51589"/>
    <cellStyle name="Normal 38 2 18 3 3" xfId="40526"/>
    <cellStyle name="Normal 38 2 18 4" xfId="18012"/>
    <cellStyle name="Normal 38 2 18 4 2" xfId="44262"/>
    <cellStyle name="Normal 38 2 18 5" xfId="6879"/>
    <cellStyle name="Normal 38 2 18 5 2" xfId="33199"/>
    <cellStyle name="Normal 38 2 18 6" xfId="30778"/>
    <cellStyle name="Normal 38 2 19" xfId="3345"/>
    <cellStyle name="Normal 38 2 19 2" xfId="10789"/>
    <cellStyle name="Normal 38 2 19 2 2" xfId="21853"/>
    <cellStyle name="Normal 38 2 19 2 2 2" xfId="48102"/>
    <cellStyle name="Normal 38 2 19 2 3" xfId="37039"/>
    <cellStyle name="Normal 38 2 19 3" xfId="14392"/>
    <cellStyle name="Normal 38 2 19 3 2" xfId="25456"/>
    <cellStyle name="Normal 38 2 19 3 2 2" xfId="51705"/>
    <cellStyle name="Normal 38 2 19 3 3" xfId="40642"/>
    <cellStyle name="Normal 38 2 19 4" xfId="18128"/>
    <cellStyle name="Normal 38 2 19 4 2" xfId="44378"/>
    <cellStyle name="Normal 38 2 19 5" xfId="6996"/>
    <cellStyle name="Normal 38 2 19 5 2" xfId="33315"/>
    <cellStyle name="Normal 38 2 19 6" xfId="30779"/>
    <cellStyle name="Normal 38 2 2" xfId="230"/>
    <cellStyle name="Normal 38 2 2 10" xfId="3347"/>
    <cellStyle name="Normal 38 2 2 10 2" xfId="10277"/>
    <cellStyle name="Normal 38 2 2 10 2 2" xfId="21341"/>
    <cellStyle name="Normal 38 2 2 10 2 2 2" xfId="47590"/>
    <cellStyle name="Normal 38 2 2 10 2 3" xfId="36527"/>
    <cellStyle name="Normal 38 2 2 10 3" xfId="13880"/>
    <cellStyle name="Normal 38 2 2 10 3 2" xfId="24944"/>
    <cellStyle name="Normal 38 2 2 10 3 2 2" xfId="51193"/>
    <cellStyle name="Normal 38 2 2 10 3 3" xfId="40130"/>
    <cellStyle name="Normal 38 2 2 10 4" xfId="17616"/>
    <cellStyle name="Normal 38 2 2 10 4 2" xfId="43866"/>
    <cellStyle name="Normal 38 2 2 10 5" xfId="6481"/>
    <cellStyle name="Normal 38 2 2 10 5 2" xfId="32803"/>
    <cellStyle name="Normal 38 2 2 10 6" xfId="30781"/>
    <cellStyle name="Normal 38 2 2 11" xfId="3348"/>
    <cellStyle name="Normal 38 2 2 11 2" xfId="10404"/>
    <cellStyle name="Normal 38 2 2 11 2 2" xfId="21468"/>
    <cellStyle name="Normal 38 2 2 11 2 2 2" xfId="47717"/>
    <cellStyle name="Normal 38 2 2 11 2 3" xfId="36654"/>
    <cellStyle name="Normal 38 2 2 11 3" xfId="14007"/>
    <cellStyle name="Normal 38 2 2 11 3 2" xfId="25071"/>
    <cellStyle name="Normal 38 2 2 11 3 2 2" xfId="51320"/>
    <cellStyle name="Normal 38 2 2 11 3 3" xfId="40257"/>
    <cellStyle name="Normal 38 2 2 11 4" xfId="17743"/>
    <cellStyle name="Normal 38 2 2 11 4 2" xfId="43993"/>
    <cellStyle name="Normal 38 2 2 11 5" xfId="6609"/>
    <cellStyle name="Normal 38 2 2 11 5 2" xfId="32930"/>
    <cellStyle name="Normal 38 2 2 11 6" xfId="30782"/>
    <cellStyle name="Normal 38 2 2 12" xfId="3349"/>
    <cellStyle name="Normal 38 2 2 12 2" xfId="10519"/>
    <cellStyle name="Normal 38 2 2 12 2 2" xfId="21583"/>
    <cellStyle name="Normal 38 2 2 12 2 2 2" xfId="47832"/>
    <cellStyle name="Normal 38 2 2 12 2 3" xfId="36769"/>
    <cellStyle name="Normal 38 2 2 12 3" xfId="14122"/>
    <cellStyle name="Normal 38 2 2 12 3 2" xfId="25186"/>
    <cellStyle name="Normal 38 2 2 12 3 2 2" xfId="51435"/>
    <cellStyle name="Normal 38 2 2 12 3 3" xfId="40372"/>
    <cellStyle name="Normal 38 2 2 12 4" xfId="17858"/>
    <cellStyle name="Normal 38 2 2 12 4 2" xfId="44108"/>
    <cellStyle name="Normal 38 2 2 12 5" xfId="6725"/>
    <cellStyle name="Normal 38 2 2 12 5 2" xfId="33045"/>
    <cellStyle name="Normal 38 2 2 12 6" xfId="30783"/>
    <cellStyle name="Normal 38 2 2 13" xfId="3350"/>
    <cellStyle name="Normal 38 2 2 13 2" xfId="10692"/>
    <cellStyle name="Normal 38 2 2 13 2 2" xfId="21756"/>
    <cellStyle name="Normal 38 2 2 13 2 2 2" xfId="48005"/>
    <cellStyle name="Normal 38 2 2 13 2 3" xfId="36942"/>
    <cellStyle name="Normal 38 2 2 13 3" xfId="14295"/>
    <cellStyle name="Normal 38 2 2 13 3 2" xfId="25359"/>
    <cellStyle name="Normal 38 2 2 13 3 2 2" xfId="51608"/>
    <cellStyle name="Normal 38 2 2 13 3 3" xfId="40545"/>
    <cellStyle name="Normal 38 2 2 13 4" xfId="18031"/>
    <cellStyle name="Normal 38 2 2 13 4 2" xfId="44281"/>
    <cellStyle name="Normal 38 2 2 13 5" xfId="6899"/>
    <cellStyle name="Normal 38 2 2 13 5 2" xfId="33218"/>
    <cellStyle name="Normal 38 2 2 13 6" xfId="30784"/>
    <cellStyle name="Normal 38 2 2 14" xfId="3351"/>
    <cellStyle name="Normal 38 2 2 14 2" xfId="10809"/>
    <cellStyle name="Normal 38 2 2 14 2 2" xfId="21873"/>
    <cellStyle name="Normal 38 2 2 14 2 2 2" xfId="48122"/>
    <cellStyle name="Normal 38 2 2 14 2 3" xfId="37059"/>
    <cellStyle name="Normal 38 2 2 14 3" xfId="14412"/>
    <cellStyle name="Normal 38 2 2 14 3 2" xfId="25476"/>
    <cellStyle name="Normal 38 2 2 14 3 2 2" xfId="51725"/>
    <cellStyle name="Normal 38 2 2 14 3 3" xfId="40662"/>
    <cellStyle name="Normal 38 2 2 14 4" xfId="18148"/>
    <cellStyle name="Normal 38 2 2 14 4 2" xfId="44398"/>
    <cellStyle name="Normal 38 2 2 14 5" xfId="7017"/>
    <cellStyle name="Normal 38 2 2 14 5 2" xfId="33335"/>
    <cellStyle name="Normal 38 2 2 14 6" xfId="30785"/>
    <cellStyle name="Normal 38 2 2 15" xfId="3352"/>
    <cellStyle name="Normal 38 2 2 15 2" xfId="10925"/>
    <cellStyle name="Normal 38 2 2 15 2 2" xfId="21989"/>
    <cellStyle name="Normal 38 2 2 15 2 2 2" xfId="48238"/>
    <cellStyle name="Normal 38 2 2 15 2 3" xfId="37175"/>
    <cellStyle name="Normal 38 2 2 15 3" xfId="14528"/>
    <cellStyle name="Normal 38 2 2 15 3 2" xfId="25592"/>
    <cellStyle name="Normal 38 2 2 15 3 2 2" xfId="51841"/>
    <cellStyle name="Normal 38 2 2 15 3 3" xfId="40778"/>
    <cellStyle name="Normal 38 2 2 15 4" xfId="18264"/>
    <cellStyle name="Normal 38 2 2 15 4 2" xfId="44514"/>
    <cellStyle name="Normal 38 2 2 15 5" xfId="7134"/>
    <cellStyle name="Normal 38 2 2 15 5 2" xfId="33451"/>
    <cellStyle name="Normal 38 2 2 15 6" xfId="30786"/>
    <cellStyle name="Normal 38 2 2 16" xfId="3353"/>
    <cellStyle name="Normal 38 2 2 16 2" xfId="11043"/>
    <cellStyle name="Normal 38 2 2 16 2 2" xfId="22107"/>
    <cellStyle name="Normal 38 2 2 16 2 2 2" xfId="48356"/>
    <cellStyle name="Normal 38 2 2 16 2 3" xfId="37293"/>
    <cellStyle name="Normal 38 2 2 16 3" xfId="14646"/>
    <cellStyle name="Normal 38 2 2 16 3 2" xfId="25710"/>
    <cellStyle name="Normal 38 2 2 16 3 2 2" xfId="51959"/>
    <cellStyle name="Normal 38 2 2 16 3 3" xfId="40896"/>
    <cellStyle name="Normal 38 2 2 16 4" xfId="18382"/>
    <cellStyle name="Normal 38 2 2 16 4 2" xfId="44632"/>
    <cellStyle name="Normal 38 2 2 16 5" xfId="7253"/>
    <cellStyle name="Normal 38 2 2 16 5 2" xfId="33569"/>
    <cellStyle name="Normal 38 2 2 16 6" xfId="30787"/>
    <cellStyle name="Normal 38 2 2 17" xfId="3354"/>
    <cellStyle name="Normal 38 2 2 17 2" xfId="11161"/>
    <cellStyle name="Normal 38 2 2 17 2 2" xfId="22225"/>
    <cellStyle name="Normal 38 2 2 17 2 2 2" xfId="48474"/>
    <cellStyle name="Normal 38 2 2 17 2 3" xfId="37411"/>
    <cellStyle name="Normal 38 2 2 17 3" xfId="14764"/>
    <cellStyle name="Normal 38 2 2 17 3 2" xfId="25828"/>
    <cellStyle name="Normal 38 2 2 17 3 2 2" xfId="52077"/>
    <cellStyle name="Normal 38 2 2 17 3 3" xfId="41014"/>
    <cellStyle name="Normal 38 2 2 17 4" xfId="18500"/>
    <cellStyle name="Normal 38 2 2 17 4 2" xfId="44750"/>
    <cellStyle name="Normal 38 2 2 17 5" xfId="7372"/>
    <cellStyle name="Normal 38 2 2 17 5 2" xfId="33687"/>
    <cellStyle name="Normal 38 2 2 17 6" xfId="30788"/>
    <cellStyle name="Normal 38 2 2 18" xfId="3355"/>
    <cellStyle name="Normal 38 2 2 18 2" xfId="11277"/>
    <cellStyle name="Normal 38 2 2 18 2 2" xfId="22341"/>
    <cellStyle name="Normal 38 2 2 18 2 2 2" xfId="48590"/>
    <cellStyle name="Normal 38 2 2 18 2 3" xfId="37527"/>
    <cellStyle name="Normal 38 2 2 18 3" xfId="14880"/>
    <cellStyle name="Normal 38 2 2 18 3 2" xfId="25944"/>
    <cellStyle name="Normal 38 2 2 18 3 2 2" xfId="52193"/>
    <cellStyle name="Normal 38 2 2 18 3 3" xfId="41130"/>
    <cellStyle name="Normal 38 2 2 18 4" xfId="18616"/>
    <cellStyle name="Normal 38 2 2 18 4 2" xfId="44866"/>
    <cellStyle name="Normal 38 2 2 18 5" xfId="7489"/>
    <cellStyle name="Normal 38 2 2 18 5 2" xfId="33803"/>
    <cellStyle name="Normal 38 2 2 18 6" xfId="30789"/>
    <cellStyle name="Normal 38 2 2 19" xfId="3356"/>
    <cellStyle name="Normal 38 2 2 19 2" xfId="11394"/>
    <cellStyle name="Normal 38 2 2 19 2 2" xfId="22458"/>
    <cellStyle name="Normal 38 2 2 19 2 2 2" xfId="48707"/>
    <cellStyle name="Normal 38 2 2 19 2 3" xfId="37644"/>
    <cellStyle name="Normal 38 2 2 19 3" xfId="14997"/>
    <cellStyle name="Normal 38 2 2 19 3 2" xfId="26061"/>
    <cellStyle name="Normal 38 2 2 19 3 2 2" xfId="52310"/>
    <cellStyle name="Normal 38 2 2 19 3 3" xfId="41247"/>
    <cellStyle name="Normal 38 2 2 19 4" xfId="18733"/>
    <cellStyle name="Normal 38 2 2 19 4 2" xfId="44983"/>
    <cellStyle name="Normal 38 2 2 19 5" xfId="7607"/>
    <cellStyle name="Normal 38 2 2 19 5 2" xfId="33920"/>
    <cellStyle name="Normal 38 2 2 19 6" xfId="30790"/>
    <cellStyle name="Normal 38 2 2 2" xfId="231"/>
    <cellStyle name="Normal 38 2 2 2 10" xfId="3358"/>
    <cellStyle name="Normal 38 2 2 2 10 2" xfId="10476"/>
    <cellStyle name="Normal 38 2 2 2 10 2 2" xfId="21540"/>
    <cellStyle name="Normal 38 2 2 2 10 2 2 2" xfId="47789"/>
    <cellStyle name="Normal 38 2 2 2 10 2 3" xfId="36726"/>
    <cellStyle name="Normal 38 2 2 2 10 3" xfId="14079"/>
    <cellStyle name="Normal 38 2 2 2 10 3 2" xfId="25143"/>
    <cellStyle name="Normal 38 2 2 2 10 3 2 2" xfId="51392"/>
    <cellStyle name="Normal 38 2 2 2 10 3 3" xfId="40329"/>
    <cellStyle name="Normal 38 2 2 2 10 4" xfId="17815"/>
    <cellStyle name="Normal 38 2 2 2 10 4 2" xfId="44065"/>
    <cellStyle name="Normal 38 2 2 2 10 5" xfId="6681"/>
    <cellStyle name="Normal 38 2 2 2 10 5 2" xfId="33002"/>
    <cellStyle name="Normal 38 2 2 2 10 6" xfId="30792"/>
    <cellStyle name="Normal 38 2 2 2 11" xfId="3359"/>
    <cellStyle name="Normal 38 2 2 2 11 2" xfId="10591"/>
    <cellStyle name="Normal 38 2 2 2 11 2 2" xfId="21655"/>
    <cellStyle name="Normal 38 2 2 2 11 2 2 2" xfId="47904"/>
    <cellStyle name="Normal 38 2 2 2 11 2 3" xfId="36841"/>
    <cellStyle name="Normal 38 2 2 2 11 3" xfId="14194"/>
    <cellStyle name="Normal 38 2 2 2 11 3 2" xfId="25258"/>
    <cellStyle name="Normal 38 2 2 2 11 3 2 2" xfId="51507"/>
    <cellStyle name="Normal 38 2 2 2 11 3 3" xfId="40444"/>
    <cellStyle name="Normal 38 2 2 2 11 4" xfId="17930"/>
    <cellStyle name="Normal 38 2 2 2 11 4 2" xfId="44180"/>
    <cellStyle name="Normal 38 2 2 2 11 5" xfId="6797"/>
    <cellStyle name="Normal 38 2 2 2 11 5 2" xfId="33117"/>
    <cellStyle name="Normal 38 2 2 2 11 6" xfId="30793"/>
    <cellStyle name="Normal 38 2 2 2 12" xfId="3360"/>
    <cellStyle name="Normal 38 2 2 2 12 2" xfId="10764"/>
    <cellStyle name="Normal 38 2 2 2 12 2 2" xfId="21828"/>
    <cellStyle name="Normal 38 2 2 2 12 2 2 2" xfId="48077"/>
    <cellStyle name="Normal 38 2 2 2 12 2 3" xfId="37014"/>
    <cellStyle name="Normal 38 2 2 2 12 3" xfId="14367"/>
    <cellStyle name="Normal 38 2 2 2 12 3 2" xfId="25431"/>
    <cellStyle name="Normal 38 2 2 2 12 3 2 2" xfId="51680"/>
    <cellStyle name="Normal 38 2 2 2 12 3 3" xfId="40617"/>
    <cellStyle name="Normal 38 2 2 2 12 4" xfId="18103"/>
    <cellStyle name="Normal 38 2 2 2 12 4 2" xfId="44353"/>
    <cellStyle name="Normal 38 2 2 2 12 5" xfId="6971"/>
    <cellStyle name="Normal 38 2 2 2 12 5 2" xfId="33290"/>
    <cellStyle name="Normal 38 2 2 2 12 6" xfId="30794"/>
    <cellStyle name="Normal 38 2 2 2 13" xfId="3361"/>
    <cellStyle name="Normal 38 2 2 2 13 2" xfId="10881"/>
    <cellStyle name="Normal 38 2 2 2 13 2 2" xfId="21945"/>
    <cellStyle name="Normal 38 2 2 2 13 2 2 2" xfId="48194"/>
    <cellStyle name="Normal 38 2 2 2 13 2 3" xfId="37131"/>
    <cellStyle name="Normal 38 2 2 2 13 3" xfId="14484"/>
    <cellStyle name="Normal 38 2 2 2 13 3 2" xfId="25548"/>
    <cellStyle name="Normal 38 2 2 2 13 3 2 2" xfId="51797"/>
    <cellStyle name="Normal 38 2 2 2 13 3 3" xfId="40734"/>
    <cellStyle name="Normal 38 2 2 2 13 4" xfId="18220"/>
    <cellStyle name="Normal 38 2 2 2 13 4 2" xfId="44470"/>
    <cellStyle name="Normal 38 2 2 2 13 5" xfId="7089"/>
    <cellStyle name="Normal 38 2 2 2 13 5 2" xfId="33407"/>
    <cellStyle name="Normal 38 2 2 2 13 6" xfId="30795"/>
    <cellStyle name="Normal 38 2 2 2 14" xfId="3362"/>
    <cellStyle name="Normal 38 2 2 2 14 2" xfId="10997"/>
    <cellStyle name="Normal 38 2 2 2 14 2 2" xfId="22061"/>
    <cellStyle name="Normal 38 2 2 2 14 2 2 2" xfId="48310"/>
    <cellStyle name="Normal 38 2 2 2 14 2 3" xfId="37247"/>
    <cellStyle name="Normal 38 2 2 2 14 3" xfId="14600"/>
    <cellStyle name="Normal 38 2 2 2 14 3 2" xfId="25664"/>
    <cellStyle name="Normal 38 2 2 2 14 3 2 2" xfId="51913"/>
    <cellStyle name="Normal 38 2 2 2 14 3 3" xfId="40850"/>
    <cellStyle name="Normal 38 2 2 2 14 4" xfId="18336"/>
    <cellStyle name="Normal 38 2 2 2 14 4 2" xfId="44586"/>
    <cellStyle name="Normal 38 2 2 2 14 5" xfId="7206"/>
    <cellStyle name="Normal 38 2 2 2 14 5 2" xfId="33523"/>
    <cellStyle name="Normal 38 2 2 2 14 6" xfId="30796"/>
    <cellStyle name="Normal 38 2 2 2 15" xfId="3363"/>
    <cellStyle name="Normal 38 2 2 2 15 2" xfId="11115"/>
    <cellStyle name="Normal 38 2 2 2 15 2 2" xfId="22179"/>
    <cellStyle name="Normal 38 2 2 2 15 2 2 2" xfId="48428"/>
    <cellStyle name="Normal 38 2 2 2 15 2 3" xfId="37365"/>
    <cellStyle name="Normal 38 2 2 2 15 3" xfId="14718"/>
    <cellStyle name="Normal 38 2 2 2 15 3 2" xfId="25782"/>
    <cellStyle name="Normal 38 2 2 2 15 3 2 2" xfId="52031"/>
    <cellStyle name="Normal 38 2 2 2 15 3 3" xfId="40968"/>
    <cellStyle name="Normal 38 2 2 2 15 4" xfId="18454"/>
    <cellStyle name="Normal 38 2 2 2 15 4 2" xfId="44704"/>
    <cellStyle name="Normal 38 2 2 2 15 5" xfId="7325"/>
    <cellStyle name="Normal 38 2 2 2 15 5 2" xfId="33641"/>
    <cellStyle name="Normal 38 2 2 2 15 6" xfId="30797"/>
    <cellStyle name="Normal 38 2 2 2 16" xfId="3364"/>
    <cellStyle name="Normal 38 2 2 2 16 2" xfId="11233"/>
    <cellStyle name="Normal 38 2 2 2 16 2 2" xfId="22297"/>
    <cellStyle name="Normal 38 2 2 2 16 2 2 2" xfId="48546"/>
    <cellStyle name="Normal 38 2 2 2 16 2 3" xfId="37483"/>
    <cellStyle name="Normal 38 2 2 2 16 3" xfId="14836"/>
    <cellStyle name="Normal 38 2 2 2 16 3 2" xfId="25900"/>
    <cellStyle name="Normal 38 2 2 2 16 3 2 2" xfId="52149"/>
    <cellStyle name="Normal 38 2 2 2 16 3 3" xfId="41086"/>
    <cellStyle name="Normal 38 2 2 2 16 4" xfId="18572"/>
    <cellStyle name="Normal 38 2 2 2 16 4 2" xfId="44822"/>
    <cellStyle name="Normal 38 2 2 2 16 5" xfId="7444"/>
    <cellStyle name="Normal 38 2 2 2 16 5 2" xfId="33759"/>
    <cellStyle name="Normal 38 2 2 2 16 6" xfId="30798"/>
    <cellStyle name="Normal 38 2 2 2 17" xfId="3365"/>
    <cellStyle name="Normal 38 2 2 2 17 2" xfId="11349"/>
    <cellStyle name="Normal 38 2 2 2 17 2 2" xfId="22413"/>
    <cellStyle name="Normal 38 2 2 2 17 2 2 2" xfId="48662"/>
    <cellStyle name="Normal 38 2 2 2 17 2 3" xfId="37599"/>
    <cellStyle name="Normal 38 2 2 2 17 3" xfId="14952"/>
    <cellStyle name="Normal 38 2 2 2 17 3 2" xfId="26016"/>
    <cellStyle name="Normal 38 2 2 2 17 3 2 2" xfId="52265"/>
    <cellStyle name="Normal 38 2 2 2 17 3 3" xfId="41202"/>
    <cellStyle name="Normal 38 2 2 2 17 4" xfId="18688"/>
    <cellStyle name="Normal 38 2 2 2 17 4 2" xfId="44938"/>
    <cellStyle name="Normal 38 2 2 2 17 5" xfId="7561"/>
    <cellStyle name="Normal 38 2 2 2 17 5 2" xfId="33875"/>
    <cellStyle name="Normal 38 2 2 2 17 6" xfId="30799"/>
    <cellStyle name="Normal 38 2 2 2 18" xfId="3366"/>
    <cellStyle name="Normal 38 2 2 2 18 2" xfId="11466"/>
    <cellStyle name="Normal 38 2 2 2 18 2 2" xfId="22530"/>
    <cellStyle name="Normal 38 2 2 2 18 2 2 2" xfId="48779"/>
    <cellStyle name="Normal 38 2 2 2 18 2 3" xfId="37716"/>
    <cellStyle name="Normal 38 2 2 2 18 3" xfId="15069"/>
    <cellStyle name="Normal 38 2 2 2 18 3 2" xfId="26133"/>
    <cellStyle name="Normal 38 2 2 2 18 3 2 2" xfId="52382"/>
    <cellStyle name="Normal 38 2 2 2 18 3 3" xfId="41319"/>
    <cellStyle name="Normal 38 2 2 2 18 4" xfId="18805"/>
    <cellStyle name="Normal 38 2 2 2 18 4 2" xfId="45055"/>
    <cellStyle name="Normal 38 2 2 2 18 5" xfId="7679"/>
    <cellStyle name="Normal 38 2 2 2 18 5 2" xfId="33992"/>
    <cellStyle name="Normal 38 2 2 2 18 6" xfId="30800"/>
    <cellStyle name="Normal 38 2 2 2 19" xfId="3367"/>
    <cellStyle name="Normal 38 2 2 2 19 2" xfId="11585"/>
    <cellStyle name="Normal 38 2 2 2 19 2 2" xfId="22649"/>
    <cellStyle name="Normal 38 2 2 2 19 2 2 2" xfId="48898"/>
    <cellStyle name="Normal 38 2 2 2 19 2 3" xfId="37835"/>
    <cellStyle name="Normal 38 2 2 2 19 3" xfId="15188"/>
    <cellStyle name="Normal 38 2 2 2 19 3 2" xfId="26252"/>
    <cellStyle name="Normal 38 2 2 2 19 3 2 2" xfId="52501"/>
    <cellStyle name="Normal 38 2 2 2 19 3 3" xfId="41438"/>
    <cellStyle name="Normal 38 2 2 2 19 4" xfId="18924"/>
    <cellStyle name="Normal 38 2 2 2 19 4 2" xfId="45174"/>
    <cellStyle name="Normal 38 2 2 2 19 5" xfId="7799"/>
    <cellStyle name="Normal 38 2 2 2 19 5 2" xfId="34111"/>
    <cellStyle name="Normal 38 2 2 2 19 6" xfId="30801"/>
    <cellStyle name="Normal 38 2 2 2 2" xfId="232"/>
    <cellStyle name="Normal 38 2 2 2 2 2" xfId="3369"/>
    <cellStyle name="Normal 38 2 2 2 2 2 2" xfId="16448"/>
    <cellStyle name="Normal 38 2 2 2 2 2 2 2" xfId="27512"/>
    <cellStyle name="Normal 38 2 2 2 2 2 2 2 2" xfId="53761"/>
    <cellStyle name="Normal 38 2 2 2 2 2 2 3" xfId="42698"/>
    <cellStyle name="Normal 38 2 2 2 2 2 3" xfId="20184"/>
    <cellStyle name="Normal 38 2 2 2 2 2 3 2" xfId="46434"/>
    <cellStyle name="Normal 38 2 2 2 2 2 4" xfId="9112"/>
    <cellStyle name="Normal 38 2 2 2 2 2 4 2" xfId="35371"/>
    <cellStyle name="Normal 38 2 2 2 2 2 5" xfId="30803"/>
    <cellStyle name="Normal 38 2 2 2 2 3" xfId="3368"/>
    <cellStyle name="Normal 38 2 2 2 2 3 2" xfId="20561"/>
    <cellStyle name="Normal 38 2 2 2 2 3 2 2" xfId="46810"/>
    <cellStyle name="Normal 38 2 2 2 2 3 3" xfId="9497"/>
    <cellStyle name="Normal 38 2 2 2 2 3 3 2" xfId="35747"/>
    <cellStyle name="Normal 38 2 2 2 2 3 4" xfId="30802"/>
    <cellStyle name="Normal 38 2 2 2 2 4" xfId="13100"/>
    <cellStyle name="Normal 38 2 2 2 2 4 2" xfId="24164"/>
    <cellStyle name="Normal 38 2 2 2 2 4 2 2" xfId="50413"/>
    <cellStyle name="Normal 38 2 2 2 2 4 3" xfId="39350"/>
    <cellStyle name="Normal 38 2 2 2 2 5" xfId="16836"/>
    <cellStyle name="Normal 38 2 2 2 2 5 2" xfId="43086"/>
    <cellStyle name="Normal 38 2 2 2 2 6" xfId="5694"/>
    <cellStyle name="Normal 38 2 2 2 2 6 2" xfId="32023"/>
    <cellStyle name="Normal 38 2 2 2 2 7" xfId="27712"/>
    <cellStyle name="Normal 38 2 2 2 20" xfId="3370"/>
    <cellStyle name="Normal 38 2 2 2 20 2" xfId="11699"/>
    <cellStyle name="Normal 38 2 2 2 20 2 2" xfId="22763"/>
    <cellStyle name="Normal 38 2 2 2 20 2 2 2" xfId="49012"/>
    <cellStyle name="Normal 38 2 2 2 20 2 3" xfId="37949"/>
    <cellStyle name="Normal 38 2 2 2 20 3" xfId="15302"/>
    <cellStyle name="Normal 38 2 2 2 20 3 2" xfId="26366"/>
    <cellStyle name="Normal 38 2 2 2 20 3 2 2" xfId="52615"/>
    <cellStyle name="Normal 38 2 2 2 20 3 3" xfId="41552"/>
    <cellStyle name="Normal 38 2 2 2 20 4" xfId="19038"/>
    <cellStyle name="Normal 38 2 2 2 20 4 2" xfId="45288"/>
    <cellStyle name="Normal 38 2 2 2 20 5" xfId="7914"/>
    <cellStyle name="Normal 38 2 2 2 20 5 2" xfId="34225"/>
    <cellStyle name="Normal 38 2 2 2 20 6" xfId="30804"/>
    <cellStyle name="Normal 38 2 2 2 21" xfId="3371"/>
    <cellStyle name="Normal 38 2 2 2 21 2" xfId="11813"/>
    <cellStyle name="Normal 38 2 2 2 21 2 2" xfId="22877"/>
    <cellStyle name="Normal 38 2 2 2 21 2 2 2" xfId="49126"/>
    <cellStyle name="Normal 38 2 2 2 21 2 3" xfId="38063"/>
    <cellStyle name="Normal 38 2 2 2 21 3" xfId="15416"/>
    <cellStyle name="Normal 38 2 2 2 21 3 2" xfId="26480"/>
    <cellStyle name="Normal 38 2 2 2 21 3 2 2" xfId="52729"/>
    <cellStyle name="Normal 38 2 2 2 21 3 3" xfId="41666"/>
    <cellStyle name="Normal 38 2 2 2 21 4" xfId="19152"/>
    <cellStyle name="Normal 38 2 2 2 21 4 2" xfId="45402"/>
    <cellStyle name="Normal 38 2 2 2 21 5" xfId="8029"/>
    <cellStyle name="Normal 38 2 2 2 21 5 2" xfId="34339"/>
    <cellStyle name="Normal 38 2 2 2 21 6" xfId="30805"/>
    <cellStyle name="Normal 38 2 2 2 22" xfId="3372"/>
    <cellStyle name="Normal 38 2 2 2 22 2" xfId="11927"/>
    <cellStyle name="Normal 38 2 2 2 22 2 2" xfId="22991"/>
    <cellStyle name="Normal 38 2 2 2 22 2 2 2" xfId="49240"/>
    <cellStyle name="Normal 38 2 2 2 22 2 3" xfId="38177"/>
    <cellStyle name="Normal 38 2 2 2 22 3" xfId="15530"/>
    <cellStyle name="Normal 38 2 2 2 22 3 2" xfId="26594"/>
    <cellStyle name="Normal 38 2 2 2 22 3 2 2" xfId="52843"/>
    <cellStyle name="Normal 38 2 2 2 22 3 3" xfId="41780"/>
    <cellStyle name="Normal 38 2 2 2 22 4" xfId="19266"/>
    <cellStyle name="Normal 38 2 2 2 22 4 2" xfId="45516"/>
    <cellStyle name="Normal 38 2 2 2 22 5" xfId="8144"/>
    <cellStyle name="Normal 38 2 2 2 22 5 2" xfId="34453"/>
    <cellStyle name="Normal 38 2 2 2 22 6" xfId="30806"/>
    <cellStyle name="Normal 38 2 2 2 23" xfId="3373"/>
    <cellStyle name="Normal 38 2 2 2 23 2" xfId="12041"/>
    <cellStyle name="Normal 38 2 2 2 23 2 2" xfId="23105"/>
    <cellStyle name="Normal 38 2 2 2 23 2 2 2" xfId="49354"/>
    <cellStyle name="Normal 38 2 2 2 23 2 3" xfId="38291"/>
    <cellStyle name="Normal 38 2 2 2 23 3" xfId="15644"/>
    <cellStyle name="Normal 38 2 2 2 23 3 2" xfId="26708"/>
    <cellStyle name="Normal 38 2 2 2 23 3 2 2" xfId="52957"/>
    <cellStyle name="Normal 38 2 2 2 23 3 3" xfId="41894"/>
    <cellStyle name="Normal 38 2 2 2 23 4" xfId="19380"/>
    <cellStyle name="Normal 38 2 2 2 23 4 2" xfId="45630"/>
    <cellStyle name="Normal 38 2 2 2 23 5" xfId="8259"/>
    <cellStyle name="Normal 38 2 2 2 23 5 2" xfId="34567"/>
    <cellStyle name="Normal 38 2 2 2 23 6" xfId="30807"/>
    <cellStyle name="Normal 38 2 2 2 24" xfId="3374"/>
    <cellStyle name="Normal 38 2 2 2 24 2" xfId="12155"/>
    <cellStyle name="Normal 38 2 2 2 24 2 2" xfId="23219"/>
    <cellStyle name="Normal 38 2 2 2 24 2 2 2" xfId="49468"/>
    <cellStyle name="Normal 38 2 2 2 24 2 3" xfId="38405"/>
    <cellStyle name="Normal 38 2 2 2 24 3" xfId="15758"/>
    <cellStyle name="Normal 38 2 2 2 24 3 2" xfId="26822"/>
    <cellStyle name="Normal 38 2 2 2 24 3 2 2" xfId="53071"/>
    <cellStyle name="Normal 38 2 2 2 24 3 3" xfId="42008"/>
    <cellStyle name="Normal 38 2 2 2 24 4" xfId="19494"/>
    <cellStyle name="Normal 38 2 2 2 24 4 2" xfId="45744"/>
    <cellStyle name="Normal 38 2 2 2 24 5" xfId="8374"/>
    <cellStyle name="Normal 38 2 2 2 24 5 2" xfId="34681"/>
    <cellStyle name="Normal 38 2 2 2 24 6" xfId="30808"/>
    <cellStyle name="Normal 38 2 2 2 25" xfId="3375"/>
    <cellStyle name="Normal 38 2 2 2 25 2" xfId="12272"/>
    <cellStyle name="Normal 38 2 2 2 25 2 2" xfId="23336"/>
    <cellStyle name="Normal 38 2 2 2 25 2 2 2" xfId="49585"/>
    <cellStyle name="Normal 38 2 2 2 25 2 3" xfId="38522"/>
    <cellStyle name="Normal 38 2 2 2 25 3" xfId="15875"/>
    <cellStyle name="Normal 38 2 2 2 25 3 2" xfId="26939"/>
    <cellStyle name="Normal 38 2 2 2 25 3 2 2" xfId="53188"/>
    <cellStyle name="Normal 38 2 2 2 25 3 3" xfId="42125"/>
    <cellStyle name="Normal 38 2 2 2 25 4" xfId="19611"/>
    <cellStyle name="Normal 38 2 2 2 25 4 2" xfId="45861"/>
    <cellStyle name="Normal 38 2 2 2 25 5" xfId="8492"/>
    <cellStyle name="Normal 38 2 2 2 25 5 2" xfId="34798"/>
    <cellStyle name="Normal 38 2 2 2 25 6" xfId="30809"/>
    <cellStyle name="Normal 38 2 2 2 26" xfId="3376"/>
    <cellStyle name="Normal 38 2 2 2 26 2" xfId="12391"/>
    <cellStyle name="Normal 38 2 2 2 26 2 2" xfId="23455"/>
    <cellStyle name="Normal 38 2 2 2 26 2 2 2" xfId="49704"/>
    <cellStyle name="Normal 38 2 2 2 26 2 3" xfId="38641"/>
    <cellStyle name="Normal 38 2 2 2 26 3" xfId="15994"/>
    <cellStyle name="Normal 38 2 2 2 26 3 2" xfId="27058"/>
    <cellStyle name="Normal 38 2 2 2 26 3 2 2" xfId="53307"/>
    <cellStyle name="Normal 38 2 2 2 26 3 3" xfId="42244"/>
    <cellStyle name="Normal 38 2 2 2 26 4" xfId="19730"/>
    <cellStyle name="Normal 38 2 2 2 26 4 2" xfId="45980"/>
    <cellStyle name="Normal 38 2 2 2 26 5" xfId="8612"/>
    <cellStyle name="Normal 38 2 2 2 26 5 2" xfId="34917"/>
    <cellStyle name="Normal 38 2 2 2 26 6" xfId="30810"/>
    <cellStyle name="Normal 38 2 2 2 27" xfId="3377"/>
    <cellStyle name="Normal 38 2 2 2 27 2" xfId="12522"/>
    <cellStyle name="Normal 38 2 2 2 27 2 2" xfId="23586"/>
    <cellStyle name="Normal 38 2 2 2 27 2 2 2" xfId="49835"/>
    <cellStyle name="Normal 38 2 2 2 27 2 3" xfId="38772"/>
    <cellStyle name="Normal 38 2 2 2 27 3" xfId="16125"/>
    <cellStyle name="Normal 38 2 2 2 27 3 2" xfId="27189"/>
    <cellStyle name="Normal 38 2 2 2 27 3 2 2" xfId="53438"/>
    <cellStyle name="Normal 38 2 2 2 27 3 3" xfId="42375"/>
    <cellStyle name="Normal 38 2 2 2 27 4" xfId="19861"/>
    <cellStyle name="Normal 38 2 2 2 27 4 2" xfId="46111"/>
    <cellStyle name="Normal 38 2 2 2 27 5" xfId="8744"/>
    <cellStyle name="Normal 38 2 2 2 27 5 2" xfId="35048"/>
    <cellStyle name="Normal 38 2 2 2 27 6" xfId="30811"/>
    <cellStyle name="Normal 38 2 2 2 28" xfId="3378"/>
    <cellStyle name="Normal 38 2 2 2 28 2" xfId="12637"/>
    <cellStyle name="Normal 38 2 2 2 28 2 2" xfId="23701"/>
    <cellStyle name="Normal 38 2 2 2 28 2 2 2" xfId="49950"/>
    <cellStyle name="Normal 38 2 2 2 28 2 3" xfId="38887"/>
    <cellStyle name="Normal 38 2 2 2 28 3" xfId="16240"/>
    <cellStyle name="Normal 38 2 2 2 28 3 2" xfId="27304"/>
    <cellStyle name="Normal 38 2 2 2 28 3 2 2" xfId="53553"/>
    <cellStyle name="Normal 38 2 2 2 28 3 3" xfId="42490"/>
    <cellStyle name="Normal 38 2 2 2 28 4" xfId="19976"/>
    <cellStyle name="Normal 38 2 2 2 28 4 2" xfId="46226"/>
    <cellStyle name="Normal 38 2 2 2 28 5" xfId="8860"/>
    <cellStyle name="Normal 38 2 2 2 28 5 2" xfId="35163"/>
    <cellStyle name="Normal 38 2 2 2 28 6" xfId="30812"/>
    <cellStyle name="Normal 38 2 2 2 29" xfId="3379"/>
    <cellStyle name="Normal 38 2 2 2 29 2" xfId="12751"/>
    <cellStyle name="Normal 38 2 2 2 29 2 2" xfId="23815"/>
    <cellStyle name="Normal 38 2 2 2 29 2 2 2" xfId="50064"/>
    <cellStyle name="Normal 38 2 2 2 29 2 3" xfId="39001"/>
    <cellStyle name="Normal 38 2 2 2 29 3" xfId="16354"/>
    <cellStyle name="Normal 38 2 2 2 29 3 2" xfId="27418"/>
    <cellStyle name="Normal 38 2 2 2 29 3 2 2" xfId="53667"/>
    <cellStyle name="Normal 38 2 2 2 29 3 3" xfId="42604"/>
    <cellStyle name="Normal 38 2 2 2 29 4" xfId="20090"/>
    <cellStyle name="Normal 38 2 2 2 29 4 2" xfId="46340"/>
    <cellStyle name="Normal 38 2 2 2 29 5" xfId="8975"/>
    <cellStyle name="Normal 38 2 2 2 29 5 2" xfId="35277"/>
    <cellStyle name="Normal 38 2 2 2 29 6" xfId="30813"/>
    <cellStyle name="Normal 38 2 2 2 3" xfId="3380"/>
    <cellStyle name="Normal 38 2 2 2 3 2" xfId="9661"/>
    <cellStyle name="Normal 38 2 2 2 3 2 2" xfId="20725"/>
    <cellStyle name="Normal 38 2 2 2 3 2 2 2" xfId="46974"/>
    <cellStyle name="Normal 38 2 2 2 3 2 3" xfId="35911"/>
    <cellStyle name="Normal 38 2 2 2 3 3" xfId="13264"/>
    <cellStyle name="Normal 38 2 2 2 3 3 2" xfId="24328"/>
    <cellStyle name="Normal 38 2 2 2 3 3 2 2" xfId="50577"/>
    <cellStyle name="Normal 38 2 2 2 3 3 3" xfId="39514"/>
    <cellStyle name="Normal 38 2 2 2 3 4" xfId="17000"/>
    <cellStyle name="Normal 38 2 2 2 3 4 2" xfId="43250"/>
    <cellStyle name="Normal 38 2 2 2 3 5" xfId="5859"/>
    <cellStyle name="Normal 38 2 2 2 3 5 2" xfId="32187"/>
    <cellStyle name="Normal 38 2 2 2 3 6" xfId="30814"/>
    <cellStyle name="Normal 38 2 2 2 30" xfId="3381"/>
    <cellStyle name="Normal 38 2 2 2 30 2" xfId="9389"/>
    <cellStyle name="Normal 38 2 2 2 30 2 2" xfId="20453"/>
    <cellStyle name="Normal 38 2 2 2 30 2 2 2" xfId="46702"/>
    <cellStyle name="Normal 38 2 2 2 30 2 3" xfId="35639"/>
    <cellStyle name="Normal 38 2 2 2 30 3" xfId="12992"/>
    <cellStyle name="Normal 38 2 2 2 30 3 2" xfId="24056"/>
    <cellStyle name="Normal 38 2 2 2 30 3 2 2" xfId="50305"/>
    <cellStyle name="Normal 38 2 2 2 30 3 3" xfId="39242"/>
    <cellStyle name="Normal 38 2 2 2 30 4" xfId="16728"/>
    <cellStyle name="Normal 38 2 2 2 30 4 2" xfId="42978"/>
    <cellStyle name="Normal 38 2 2 2 30 5" xfId="5584"/>
    <cellStyle name="Normal 38 2 2 2 30 5 2" xfId="31915"/>
    <cellStyle name="Normal 38 2 2 2 30 6" xfId="30815"/>
    <cellStyle name="Normal 38 2 2 2 31" xfId="3382"/>
    <cellStyle name="Normal 38 2 2 2 31 2" xfId="20333"/>
    <cellStyle name="Normal 38 2 2 2 31 2 2" xfId="46582"/>
    <cellStyle name="Normal 38 2 2 2 31 3" xfId="9269"/>
    <cellStyle name="Normal 38 2 2 2 31 3 2" xfId="35519"/>
    <cellStyle name="Normal 38 2 2 2 31 4" xfId="30816"/>
    <cellStyle name="Normal 38 2 2 2 32" xfId="3383"/>
    <cellStyle name="Normal 38 2 2 2 32 2" xfId="23936"/>
    <cellStyle name="Normal 38 2 2 2 32 2 2" xfId="50185"/>
    <cellStyle name="Normal 38 2 2 2 32 3" xfId="12872"/>
    <cellStyle name="Normal 38 2 2 2 32 3 2" xfId="39122"/>
    <cellStyle name="Normal 38 2 2 2 32 4" xfId="30817"/>
    <cellStyle name="Normal 38 2 2 2 33" xfId="3384"/>
    <cellStyle name="Normal 38 2 2 2 33 2" xfId="16608"/>
    <cellStyle name="Normal 38 2 2 2 33 2 2" xfId="42858"/>
    <cellStyle name="Normal 38 2 2 2 33 3" xfId="30818"/>
    <cellStyle name="Normal 38 2 2 2 34" xfId="3385"/>
    <cellStyle name="Normal 38 2 2 2 34 2" xfId="30819"/>
    <cellStyle name="Normal 38 2 2 2 35" xfId="3386"/>
    <cellStyle name="Normal 38 2 2 2 35 2" xfId="30820"/>
    <cellStyle name="Normal 38 2 2 2 36" xfId="3387"/>
    <cellStyle name="Normal 38 2 2 2 36 2" xfId="30821"/>
    <cellStyle name="Normal 38 2 2 2 37" xfId="3388"/>
    <cellStyle name="Normal 38 2 2 2 37 2" xfId="30822"/>
    <cellStyle name="Normal 38 2 2 2 38" xfId="3389"/>
    <cellStyle name="Normal 38 2 2 2 38 2" xfId="30823"/>
    <cellStyle name="Normal 38 2 2 2 39" xfId="3390"/>
    <cellStyle name="Normal 38 2 2 2 39 2" xfId="30824"/>
    <cellStyle name="Normal 38 2 2 2 4" xfId="3391"/>
    <cellStyle name="Normal 38 2 2 2 4 2" xfId="9777"/>
    <cellStyle name="Normal 38 2 2 2 4 2 2" xfId="20841"/>
    <cellStyle name="Normal 38 2 2 2 4 2 2 2" xfId="47090"/>
    <cellStyle name="Normal 38 2 2 2 4 2 3" xfId="36027"/>
    <cellStyle name="Normal 38 2 2 2 4 3" xfId="13380"/>
    <cellStyle name="Normal 38 2 2 2 4 3 2" xfId="24444"/>
    <cellStyle name="Normal 38 2 2 2 4 3 2 2" xfId="50693"/>
    <cellStyle name="Normal 38 2 2 2 4 3 3" xfId="39630"/>
    <cellStyle name="Normal 38 2 2 2 4 4" xfId="17116"/>
    <cellStyle name="Normal 38 2 2 2 4 4 2" xfId="43366"/>
    <cellStyle name="Normal 38 2 2 2 4 5" xfId="5976"/>
    <cellStyle name="Normal 38 2 2 2 4 5 2" xfId="32303"/>
    <cellStyle name="Normal 38 2 2 2 4 6" xfId="30825"/>
    <cellStyle name="Normal 38 2 2 2 40" xfId="3392"/>
    <cellStyle name="Normal 38 2 2 2 40 2" xfId="30826"/>
    <cellStyle name="Normal 38 2 2 2 41" xfId="3357"/>
    <cellStyle name="Normal 38 2 2 2 41 2" xfId="30791"/>
    <cellStyle name="Normal 38 2 2 2 42" xfId="5463"/>
    <cellStyle name="Normal 38 2 2 2 42 2" xfId="31795"/>
    <cellStyle name="Normal 38 2 2 2 43" xfId="27711"/>
    <cellStyle name="Normal 38 2 2 2 5" xfId="3393"/>
    <cellStyle name="Normal 38 2 2 2 5 2" xfId="9892"/>
    <cellStyle name="Normal 38 2 2 2 5 2 2" xfId="20956"/>
    <cellStyle name="Normal 38 2 2 2 5 2 2 2" xfId="47205"/>
    <cellStyle name="Normal 38 2 2 2 5 2 3" xfId="36142"/>
    <cellStyle name="Normal 38 2 2 2 5 3" xfId="13495"/>
    <cellStyle name="Normal 38 2 2 2 5 3 2" xfId="24559"/>
    <cellStyle name="Normal 38 2 2 2 5 3 2 2" xfId="50808"/>
    <cellStyle name="Normal 38 2 2 2 5 3 3" xfId="39745"/>
    <cellStyle name="Normal 38 2 2 2 5 4" xfId="17231"/>
    <cellStyle name="Normal 38 2 2 2 5 4 2" xfId="43481"/>
    <cellStyle name="Normal 38 2 2 2 5 5" xfId="6092"/>
    <cellStyle name="Normal 38 2 2 2 5 5 2" xfId="32418"/>
    <cellStyle name="Normal 38 2 2 2 5 6" xfId="30827"/>
    <cellStyle name="Normal 38 2 2 2 6" xfId="3394"/>
    <cellStyle name="Normal 38 2 2 2 6 2" xfId="10007"/>
    <cellStyle name="Normal 38 2 2 2 6 2 2" xfId="21071"/>
    <cellStyle name="Normal 38 2 2 2 6 2 2 2" xfId="47320"/>
    <cellStyle name="Normal 38 2 2 2 6 2 3" xfId="36257"/>
    <cellStyle name="Normal 38 2 2 2 6 3" xfId="13610"/>
    <cellStyle name="Normal 38 2 2 2 6 3 2" xfId="24674"/>
    <cellStyle name="Normal 38 2 2 2 6 3 2 2" xfId="50923"/>
    <cellStyle name="Normal 38 2 2 2 6 3 3" xfId="39860"/>
    <cellStyle name="Normal 38 2 2 2 6 4" xfId="17346"/>
    <cellStyle name="Normal 38 2 2 2 6 4 2" xfId="43596"/>
    <cellStyle name="Normal 38 2 2 2 6 5" xfId="6208"/>
    <cellStyle name="Normal 38 2 2 2 6 5 2" xfId="32533"/>
    <cellStyle name="Normal 38 2 2 2 6 6" xfId="30828"/>
    <cellStyle name="Normal 38 2 2 2 7" xfId="3395"/>
    <cellStyle name="Normal 38 2 2 2 7 2" xfId="10121"/>
    <cellStyle name="Normal 38 2 2 2 7 2 2" xfId="21185"/>
    <cellStyle name="Normal 38 2 2 2 7 2 2 2" xfId="47434"/>
    <cellStyle name="Normal 38 2 2 2 7 2 3" xfId="36371"/>
    <cellStyle name="Normal 38 2 2 2 7 3" xfId="13724"/>
    <cellStyle name="Normal 38 2 2 2 7 3 2" xfId="24788"/>
    <cellStyle name="Normal 38 2 2 2 7 3 2 2" xfId="51037"/>
    <cellStyle name="Normal 38 2 2 2 7 3 3" xfId="39974"/>
    <cellStyle name="Normal 38 2 2 2 7 4" xfId="17460"/>
    <cellStyle name="Normal 38 2 2 2 7 4 2" xfId="43710"/>
    <cellStyle name="Normal 38 2 2 2 7 5" xfId="6323"/>
    <cellStyle name="Normal 38 2 2 2 7 5 2" xfId="32647"/>
    <cellStyle name="Normal 38 2 2 2 7 6" xfId="30829"/>
    <cellStyle name="Normal 38 2 2 2 8" xfId="3396"/>
    <cellStyle name="Normal 38 2 2 2 8 2" xfId="10235"/>
    <cellStyle name="Normal 38 2 2 2 8 2 2" xfId="21299"/>
    <cellStyle name="Normal 38 2 2 2 8 2 2 2" xfId="47548"/>
    <cellStyle name="Normal 38 2 2 2 8 2 3" xfId="36485"/>
    <cellStyle name="Normal 38 2 2 2 8 3" xfId="13838"/>
    <cellStyle name="Normal 38 2 2 2 8 3 2" xfId="24902"/>
    <cellStyle name="Normal 38 2 2 2 8 3 2 2" xfId="51151"/>
    <cellStyle name="Normal 38 2 2 2 8 3 3" xfId="40088"/>
    <cellStyle name="Normal 38 2 2 2 8 4" xfId="17574"/>
    <cellStyle name="Normal 38 2 2 2 8 4 2" xfId="43824"/>
    <cellStyle name="Normal 38 2 2 2 8 5" xfId="6438"/>
    <cellStyle name="Normal 38 2 2 2 8 5 2" xfId="32761"/>
    <cellStyle name="Normal 38 2 2 2 8 6" xfId="30830"/>
    <cellStyle name="Normal 38 2 2 2 9" xfId="3397"/>
    <cellStyle name="Normal 38 2 2 2 9 2" xfId="10349"/>
    <cellStyle name="Normal 38 2 2 2 9 2 2" xfId="21413"/>
    <cellStyle name="Normal 38 2 2 2 9 2 2 2" xfId="47662"/>
    <cellStyle name="Normal 38 2 2 2 9 2 3" xfId="36599"/>
    <cellStyle name="Normal 38 2 2 2 9 3" xfId="13952"/>
    <cellStyle name="Normal 38 2 2 2 9 3 2" xfId="25016"/>
    <cellStyle name="Normal 38 2 2 2 9 3 2 2" xfId="51265"/>
    <cellStyle name="Normal 38 2 2 2 9 3 3" xfId="40202"/>
    <cellStyle name="Normal 38 2 2 2 9 4" xfId="17688"/>
    <cellStyle name="Normal 38 2 2 2 9 4 2" xfId="43938"/>
    <cellStyle name="Normal 38 2 2 2 9 5" xfId="6553"/>
    <cellStyle name="Normal 38 2 2 2 9 5 2" xfId="32875"/>
    <cellStyle name="Normal 38 2 2 2 9 6" xfId="30831"/>
    <cellStyle name="Normal 38 2 2 20" xfId="3398"/>
    <cellStyle name="Normal 38 2 2 20 2" xfId="11513"/>
    <cellStyle name="Normal 38 2 2 20 2 2" xfId="22577"/>
    <cellStyle name="Normal 38 2 2 20 2 2 2" xfId="48826"/>
    <cellStyle name="Normal 38 2 2 20 2 3" xfId="37763"/>
    <cellStyle name="Normal 38 2 2 20 3" xfId="15116"/>
    <cellStyle name="Normal 38 2 2 20 3 2" xfId="26180"/>
    <cellStyle name="Normal 38 2 2 20 3 2 2" xfId="52429"/>
    <cellStyle name="Normal 38 2 2 20 3 3" xfId="41366"/>
    <cellStyle name="Normal 38 2 2 20 4" xfId="18852"/>
    <cellStyle name="Normal 38 2 2 20 4 2" xfId="45102"/>
    <cellStyle name="Normal 38 2 2 20 5" xfId="7727"/>
    <cellStyle name="Normal 38 2 2 20 5 2" xfId="34039"/>
    <cellStyle name="Normal 38 2 2 20 6" xfId="30832"/>
    <cellStyle name="Normal 38 2 2 21" xfId="3399"/>
    <cellStyle name="Normal 38 2 2 21 2" xfId="11627"/>
    <cellStyle name="Normal 38 2 2 21 2 2" xfId="22691"/>
    <cellStyle name="Normal 38 2 2 21 2 2 2" xfId="48940"/>
    <cellStyle name="Normal 38 2 2 21 2 3" xfId="37877"/>
    <cellStyle name="Normal 38 2 2 21 3" xfId="15230"/>
    <cellStyle name="Normal 38 2 2 21 3 2" xfId="26294"/>
    <cellStyle name="Normal 38 2 2 21 3 2 2" xfId="52543"/>
    <cellStyle name="Normal 38 2 2 21 3 3" xfId="41480"/>
    <cellStyle name="Normal 38 2 2 21 4" xfId="18966"/>
    <cellStyle name="Normal 38 2 2 21 4 2" xfId="45216"/>
    <cellStyle name="Normal 38 2 2 21 5" xfId="7842"/>
    <cellStyle name="Normal 38 2 2 21 5 2" xfId="34153"/>
    <cellStyle name="Normal 38 2 2 21 6" xfId="30833"/>
    <cellStyle name="Normal 38 2 2 22" xfId="3400"/>
    <cellStyle name="Normal 38 2 2 22 2" xfId="11741"/>
    <cellStyle name="Normal 38 2 2 22 2 2" xfId="22805"/>
    <cellStyle name="Normal 38 2 2 22 2 2 2" xfId="49054"/>
    <cellStyle name="Normal 38 2 2 22 2 3" xfId="37991"/>
    <cellStyle name="Normal 38 2 2 22 3" xfId="15344"/>
    <cellStyle name="Normal 38 2 2 22 3 2" xfId="26408"/>
    <cellStyle name="Normal 38 2 2 22 3 2 2" xfId="52657"/>
    <cellStyle name="Normal 38 2 2 22 3 3" xfId="41594"/>
    <cellStyle name="Normal 38 2 2 22 4" xfId="19080"/>
    <cellStyle name="Normal 38 2 2 22 4 2" xfId="45330"/>
    <cellStyle name="Normal 38 2 2 22 5" xfId="7957"/>
    <cellStyle name="Normal 38 2 2 22 5 2" xfId="34267"/>
    <cellStyle name="Normal 38 2 2 22 6" xfId="30834"/>
    <cellStyle name="Normal 38 2 2 23" xfId="3401"/>
    <cellStyle name="Normal 38 2 2 23 2" xfId="11855"/>
    <cellStyle name="Normal 38 2 2 23 2 2" xfId="22919"/>
    <cellStyle name="Normal 38 2 2 23 2 2 2" xfId="49168"/>
    <cellStyle name="Normal 38 2 2 23 2 3" xfId="38105"/>
    <cellStyle name="Normal 38 2 2 23 3" xfId="15458"/>
    <cellStyle name="Normal 38 2 2 23 3 2" xfId="26522"/>
    <cellStyle name="Normal 38 2 2 23 3 2 2" xfId="52771"/>
    <cellStyle name="Normal 38 2 2 23 3 3" xfId="41708"/>
    <cellStyle name="Normal 38 2 2 23 4" xfId="19194"/>
    <cellStyle name="Normal 38 2 2 23 4 2" xfId="45444"/>
    <cellStyle name="Normal 38 2 2 23 5" xfId="8072"/>
    <cellStyle name="Normal 38 2 2 23 5 2" xfId="34381"/>
    <cellStyle name="Normal 38 2 2 23 6" xfId="30835"/>
    <cellStyle name="Normal 38 2 2 24" xfId="3402"/>
    <cellStyle name="Normal 38 2 2 24 2" xfId="11969"/>
    <cellStyle name="Normal 38 2 2 24 2 2" xfId="23033"/>
    <cellStyle name="Normal 38 2 2 24 2 2 2" xfId="49282"/>
    <cellStyle name="Normal 38 2 2 24 2 3" xfId="38219"/>
    <cellStyle name="Normal 38 2 2 24 3" xfId="15572"/>
    <cellStyle name="Normal 38 2 2 24 3 2" xfId="26636"/>
    <cellStyle name="Normal 38 2 2 24 3 2 2" xfId="52885"/>
    <cellStyle name="Normal 38 2 2 24 3 3" xfId="41822"/>
    <cellStyle name="Normal 38 2 2 24 4" xfId="19308"/>
    <cellStyle name="Normal 38 2 2 24 4 2" xfId="45558"/>
    <cellStyle name="Normal 38 2 2 24 5" xfId="8187"/>
    <cellStyle name="Normal 38 2 2 24 5 2" xfId="34495"/>
    <cellStyle name="Normal 38 2 2 24 6" xfId="30836"/>
    <cellStyle name="Normal 38 2 2 25" xfId="3403"/>
    <cellStyle name="Normal 38 2 2 25 2" xfId="12083"/>
    <cellStyle name="Normal 38 2 2 25 2 2" xfId="23147"/>
    <cellStyle name="Normal 38 2 2 25 2 2 2" xfId="49396"/>
    <cellStyle name="Normal 38 2 2 25 2 3" xfId="38333"/>
    <cellStyle name="Normal 38 2 2 25 3" xfId="15686"/>
    <cellStyle name="Normal 38 2 2 25 3 2" xfId="26750"/>
    <cellStyle name="Normal 38 2 2 25 3 2 2" xfId="52999"/>
    <cellStyle name="Normal 38 2 2 25 3 3" xfId="41936"/>
    <cellStyle name="Normal 38 2 2 25 4" xfId="19422"/>
    <cellStyle name="Normal 38 2 2 25 4 2" xfId="45672"/>
    <cellStyle name="Normal 38 2 2 25 5" xfId="8302"/>
    <cellStyle name="Normal 38 2 2 25 5 2" xfId="34609"/>
    <cellStyle name="Normal 38 2 2 25 6" xfId="30837"/>
    <cellStyle name="Normal 38 2 2 26" xfId="3404"/>
    <cellStyle name="Normal 38 2 2 26 2" xfId="12200"/>
    <cellStyle name="Normal 38 2 2 26 2 2" xfId="23264"/>
    <cellStyle name="Normal 38 2 2 26 2 2 2" xfId="49513"/>
    <cellStyle name="Normal 38 2 2 26 2 3" xfId="38450"/>
    <cellStyle name="Normal 38 2 2 26 3" xfId="15803"/>
    <cellStyle name="Normal 38 2 2 26 3 2" xfId="26867"/>
    <cellStyle name="Normal 38 2 2 26 3 2 2" xfId="53116"/>
    <cellStyle name="Normal 38 2 2 26 3 3" xfId="42053"/>
    <cellStyle name="Normal 38 2 2 26 4" xfId="19539"/>
    <cellStyle name="Normal 38 2 2 26 4 2" xfId="45789"/>
    <cellStyle name="Normal 38 2 2 26 5" xfId="8420"/>
    <cellStyle name="Normal 38 2 2 26 5 2" xfId="34726"/>
    <cellStyle name="Normal 38 2 2 26 6" xfId="30838"/>
    <cellStyle name="Normal 38 2 2 27" xfId="3405"/>
    <cellStyle name="Normal 38 2 2 27 2" xfId="12319"/>
    <cellStyle name="Normal 38 2 2 27 2 2" xfId="23383"/>
    <cellStyle name="Normal 38 2 2 27 2 2 2" xfId="49632"/>
    <cellStyle name="Normal 38 2 2 27 2 3" xfId="38569"/>
    <cellStyle name="Normal 38 2 2 27 3" xfId="15922"/>
    <cellStyle name="Normal 38 2 2 27 3 2" xfId="26986"/>
    <cellStyle name="Normal 38 2 2 27 3 2 2" xfId="53235"/>
    <cellStyle name="Normal 38 2 2 27 3 3" xfId="42172"/>
    <cellStyle name="Normal 38 2 2 27 4" xfId="19658"/>
    <cellStyle name="Normal 38 2 2 27 4 2" xfId="45908"/>
    <cellStyle name="Normal 38 2 2 27 5" xfId="8540"/>
    <cellStyle name="Normal 38 2 2 27 5 2" xfId="34845"/>
    <cellStyle name="Normal 38 2 2 27 6" xfId="30839"/>
    <cellStyle name="Normal 38 2 2 28" xfId="3406"/>
    <cellStyle name="Normal 38 2 2 28 2" xfId="12450"/>
    <cellStyle name="Normal 38 2 2 28 2 2" xfId="23514"/>
    <cellStyle name="Normal 38 2 2 28 2 2 2" xfId="49763"/>
    <cellStyle name="Normal 38 2 2 28 2 3" xfId="38700"/>
    <cellStyle name="Normal 38 2 2 28 3" xfId="16053"/>
    <cellStyle name="Normal 38 2 2 28 3 2" xfId="27117"/>
    <cellStyle name="Normal 38 2 2 28 3 2 2" xfId="53366"/>
    <cellStyle name="Normal 38 2 2 28 3 3" xfId="42303"/>
    <cellStyle name="Normal 38 2 2 28 4" xfId="19789"/>
    <cellStyle name="Normal 38 2 2 28 4 2" xfId="46039"/>
    <cellStyle name="Normal 38 2 2 28 5" xfId="8672"/>
    <cellStyle name="Normal 38 2 2 28 5 2" xfId="34976"/>
    <cellStyle name="Normal 38 2 2 28 6" xfId="30840"/>
    <cellStyle name="Normal 38 2 2 29" xfId="3407"/>
    <cellStyle name="Normal 38 2 2 29 2" xfId="12565"/>
    <cellStyle name="Normal 38 2 2 29 2 2" xfId="23629"/>
    <cellStyle name="Normal 38 2 2 29 2 2 2" xfId="49878"/>
    <cellStyle name="Normal 38 2 2 29 2 3" xfId="38815"/>
    <cellStyle name="Normal 38 2 2 29 3" xfId="16168"/>
    <cellStyle name="Normal 38 2 2 29 3 2" xfId="27232"/>
    <cellStyle name="Normal 38 2 2 29 3 2 2" xfId="53481"/>
    <cellStyle name="Normal 38 2 2 29 3 3" xfId="42418"/>
    <cellStyle name="Normal 38 2 2 29 4" xfId="19904"/>
    <cellStyle name="Normal 38 2 2 29 4 2" xfId="46154"/>
    <cellStyle name="Normal 38 2 2 29 5" xfId="8788"/>
    <cellStyle name="Normal 38 2 2 29 5 2" xfId="35091"/>
    <cellStyle name="Normal 38 2 2 29 6" xfId="30841"/>
    <cellStyle name="Normal 38 2 2 3" xfId="233"/>
    <cellStyle name="Normal 38 2 2 3 2" xfId="3409"/>
    <cellStyle name="Normal 38 2 2 3 2 2" xfId="16449"/>
    <cellStyle name="Normal 38 2 2 3 2 2 2" xfId="27513"/>
    <cellStyle name="Normal 38 2 2 3 2 2 2 2" xfId="53762"/>
    <cellStyle name="Normal 38 2 2 3 2 2 3" xfId="42699"/>
    <cellStyle name="Normal 38 2 2 3 2 3" xfId="20185"/>
    <cellStyle name="Normal 38 2 2 3 2 3 2" xfId="46435"/>
    <cellStyle name="Normal 38 2 2 3 2 4" xfId="9113"/>
    <cellStyle name="Normal 38 2 2 3 2 4 2" xfId="35372"/>
    <cellStyle name="Normal 38 2 2 3 2 5" xfId="30843"/>
    <cellStyle name="Normal 38 2 2 3 3" xfId="3408"/>
    <cellStyle name="Normal 38 2 2 3 3 2" xfId="20493"/>
    <cellStyle name="Normal 38 2 2 3 3 2 2" xfId="46742"/>
    <cellStyle name="Normal 38 2 2 3 3 3" xfId="9429"/>
    <cellStyle name="Normal 38 2 2 3 3 3 2" xfId="35679"/>
    <cellStyle name="Normal 38 2 2 3 3 4" xfId="30842"/>
    <cellStyle name="Normal 38 2 2 3 4" xfId="13032"/>
    <cellStyle name="Normal 38 2 2 3 4 2" xfId="24096"/>
    <cellStyle name="Normal 38 2 2 3 4 2 2" xfId="50345"/>
    <cellStyle name="Normal 38 2 2 3 4 3" xfId="39282"/>
    <cellStyle name="Normal 38 2 2 3 5" xfId="16768"/>
    <cellStyle name="Normal 38 2 2 3 5 2" xfId="43018"/>
    <cellStyle name="Normal 38 2 2 3 6" xfId="5624"/>
    <cellStyle name="Normal 38 2 2 3 6 2" xfId="31955"/>
    <cellStyle name="Normal 38 2 2 3 7" xfId="27713"/>
    <cellStyle name="Normal 38 2 2 30" xfId="3410"/>
    <cellStyle name="Normal 38 2 2 30 2" xfId="12679"/>
    <cellStyle name="Normal 38 2 2 30 2 2" xfId="23743"/>
    <cellStyle name="Normal 38 2 2 30 2 2 2" xfId="49992"/>
    <cellStyle name="Normal 38 2 2 30 2 3" xfId="38929"/>
    <cellStyle name="Normal 38 2 2 30 3" xfId="16282"/>
    <cellStyle name="Normal 38 2 2 30 3 2" xfId="27346"/>
    <cellStyle name="Normal 38 2 2 30 3 2 2" xfId="53595"/>
    <cellStyle name="Normal 38 2 2 30 3 3" xfId="42532"/>
    <cellStyle name="Normal 38 2 2 30 4" xfId="20018"/>
    <cellStyle name="Normal 38 2 2 30 4 2" xfId="46268"/>
    <cellStyle name="Normal 38 2 2 30 5" xfId="8903"/>
    <cellStyle name="Normal 38 2 2 30 5 2" xfId="35205"/>
    <cellStyle name="Normal 38 2 2 30 6" xfId="30844"/>
    <cellStyle name="Normal 38 2 2 31" xfId="3411"/>
    <cellStyle name="Normal 38 2 2 31 2" xfId="9317"/>
    <cellStyle name="Normal 38 2 2 31 2 2" xfId="20381"/>
    <cellStyle name="Normal 38 2 2 31 2 2 2" xfId="46630"/>
    <cellStyle name="Normal 38 2 2 31 2 3" xfId="35567"/>
    <cellStyle name="Normal 38 2 2 31 3" xfId="12920"/>
    <cellStyle name="Normal 38 2 2 31 3 2" xfId="23984"/>
    <cellStyle name="Normal 38 2 2 31 3 2 2" xfId="50233"/>
    <cellStyle name="Normal 38 2 2 31 3 3" xfId="39170"/>
    <cellStyle name="Normal 38 2 2 31 4" xfId="16656"/>
    <cellStyle name="Normal 38 2 2 31 4 2" xfId="42906"/>
    <cellStyle name="Normal 38 2 2 31 5" xfId="5512"/>
    <cellStyle name="Normal 38 2 2 31 5 2" xfId="31843"/>
    <cellStyle name="Normal 38 2 2 31 6" xfId="30845"/>
    <cellStyle name="Normal 38 2 2 32" xfId="3412"/>
    <cellStyle name="Normal 38 2 2 32 2" xfId="20261"/>
    <cellStyle name="Normal 38 2 2 32 2 2" xfId="46510"/>
    <cellStyle name="Normal 38 2 2 32 3" xfId="9197"/>
    <cellStyle name="Normal 38 2 2 32 3 2" xfId="35447"/>
    <cellStyle name="Normal 38 2 2 32 4" xfId="30846"/>
    <cellStyle name="Normal 38 2 2 33" xfId="3413"/>
    <cellStyle name="Normal 38 2 2 33 2" xfId="23864"/>
    <cellStyle name="Normal 38 2 2 33 2 2" xfId="50113"/>
    <cellStyle name="Normal 38 2 2 33 3" xfId="12800"/>
    <cellStyle name="Normal 38 2 2 33 3 2" xfId="39050"/>
    <cellStyle name="Normal 38 2 2 33 4" xfId="30847"/>
    <cellStyle name="Normal 38 2 2 34" xfId="3414"/>
    <cellStyle name="Normal 38 2 2 34 2" xfId="16536"/>
    <cellStyle name="Normal 38 2 2 34 2 2" xfId="42786"/>
    <cellStyle name="Normal 38 2 2 34 3" xfId="30848"/>
    <cellStyle name="Normal 38 2 2 35" xfId="3415"/>
    <cellStyle name="Normal 38 2 2 35 2" xfId="30849"/>
    <cellStyle name="Normal 38 2 2 36" xfId="3416"/>
    <cellStyle name="Normal 38 2 2 36 2" xfId="30850"/>
    <cellStyle name="Normal 38 2 2 37" xfId="3417"/>
    <cellStyle name="Normal 38 2 2 37 2" xfId="30851"/>
    <cellStyle name="Normal 38 2 2 38" xfId="3418"/>
    <cellStyle name="Normal 38 2 2 38 2" xfId="30852"/>
    <cellStyle name="Normal 38 2 2 39" xfId="3419"/>
    <cellStyle name="Normal 38 2 2 39 2" xfId="30853"/>
    <cellStyle name="Normal 38 2 2 4" xfId="3420"/>
    <cellStyle name="Normal 38 2 2 4 2" xfId="9589"/>
    <cellStyle name="Normal 38 2 2 4 2 2" xfId="20653"/>
    <cellStyle name="Normal 38 2 2 4 2 2 2" xfId="46902"/>
    <cellStyle name="Normal 38 2 2 4 2 3" xfId="35839"/>
    <cellStyle name="Normal 38 2 2 4 3" xfId="13192"/>
    <cellStyle name="Normal 38 2 2 4 3 2" xfId="24256"/>
    <cellStyle name="Normal 38 2 2 4 3 2 2" xfId="50505"/>
    <cellStyle name="Normal 38 2 2 4 3 3" xfId="39442"/>
    <cellStyle name="Normal 38 2 2 4 4" xfId="16928"/>
    <cellStyle name="Normal 38 2 2 4 4 2" xfId="43178"/>
    <cellStyle name="Normal 38 2 2 4 5" xfId="5787"/>
    <cellStyle name="Normal 38 2 2 4 5 2" xfId="32115"/>
    <cellStyle name="Normal 38 2 2 4 6" xfId="30854"/>
    <cellStyle name="Normal 38 2 2 40" xfId="3421"/>
    <cellStyle name="Normal 38 2 2 40 2" xfId="30855"/>
    <cellStyle name="Normal 38 2 2 41" xfId="3422"/>
    <cellStyle name="Normal 38 2 2 41 2" xfId="30856"/>
    <cellStyle name="Normal 38 2 2 42" xfId="3346"/>
    <cellStyle name="Normal 38 2 2 42 2" xfId="30780"/>
    <cellStyle name="Normal 38 2 2 43" xfId="5391"/>
    <cellStyle name="Normal 38 2 2 43 2" xfId="31723"/>
    <cellStyle name="Normal 38 2 2 44" xfId="27710"/>
    <cellStyle name="Normal 38 2 2 5" xfId="3423"/>
    <cellStyle name="Normal 38 2 2 5 2" xfId="9705"/>
    <cellStyle name="Normal 38 2 2 5 2 2" xfId="20769"/>
    <cellStyle name="Normal 38 2 2 5 2 2 2" xfId="47018"/>
    <cellStyle name="Normal 38 2 2 5 2 3" xfId="35955"/>
    <cellStyle name="Normal 38 2 2 5 3" xfId="13308"/>
    <cellStyle name="Normal 38 2 2 5 3 2" xfId="24372"/>
    <cellStyle name="Normal 38 2 2 5 3 2 2" xfId="50621"/>
    <cellStyle name="Normal 38 2 2 5 3 3" xfId="39558"/>
    <cellStyle name="Normal 38 2 2 5 4" xfId="17044"/>
    <cellStyle name="Normal 38 2 2 5 4 2" xfId="43294"/>
    <cellStyle name="Normal 38 2 2 5 5" xfId="5904"/>
    <cellStyle name="Normal 38 2 2 5 5 2" xfId="32231"/>
    <cellStyle name="Normal 38 2 2 5 6" xfId="30857"/>
    <cellStyle name="Normal 38 2 2 6" xfId="3424"/>
    <cellStyle name="Normal 38 2 2 6 2" xfId="9820"/>
    <cellStyle name="Normal 38 2 2 6 2 2" xfId="20884"/>
    <cellStyle name="Normal 38 2 2 6 2 2 2" xfId="47133"/>
    <cellStyle name="Normal 38 2 2 6 2 3" xfId="36070"/>
    <cellStyle name="Normal 38 2 2 6 3" xfId="13423"/>
    <cellStyle name="Normal 38 2 2 6 3 2" xfId="24487"/>
    <cellStyle name="Normal 38 2 2 6 3 2 2" xfId="50736"/>
    <cellStyle name="Normal 38 2 2 6 3 3" xfId="39673"/>
    <cellStyle name="Normal 38 2 2 6 4" xfId="17159"/>
    <cellStyle name="Normal 38 2 2 6 4 2" xfId="43409"/>
    <cellStyle name="Normal 38 2 2 6 5" xfId="6020"/>
    <cellStyle name="Normal 38 2 2 6 5 2" xfId="32346"/>
    <cellStyle name="Normal 38 2 2 6 6" xfId="30858"/>
    <cellStyle name="Normal 38 2 2 7" xfId="3425"/>
    <cellStyle name="Normal 38 2 2 7 2" xfId="9935"/>
    <cellStyle name="Normal 38 2 2 7 2 2" xfId="20999"/>
    <cellStyle name="Normal 38 2 2 7 2 2 2" xfId="47248"/>
    <cellStyle name="Normal 38 2 2 7 2 3" xfId="36185"/>
    <cellStyle name="Normal 38 2 2 7 3" xfId="13538"/>
    <cellStyle name="Normal 38 2 2 7 3 2" xfId="24602"/>
    <cellStyle name="Normal 38 2 2 7 3 2 2" xfId="50851"/>
    <cellStyle name="Normal 38 2 2 7 3 3" xfId="39788"/>
    <cellStyle name="Normal 38 2 2 7 4" xfId="17274"/>
    <cellStyle name="Normal 38 2 2 7 4 2" xfId="43524"/>
    <cellStyle name="Normal 38 2 2 7 5" xfId="6136"/>
    <cellStyle name="Normal 38 2 2 7 5 2" xfId="32461"/>
    <cellStyle name="Normal 38 2 2 7 6" xfId="30859"/>
    <cellStyle name="Normal 38 2 2 8" xfId="3426"/>
    <cellStyle name="Normal 38 2 2 8 2" xfId="10049"/>
    <cellStyle name="Normal 38 2 2 8 2 2" xfId="21113"/>
    <cellStyle name="Normal 38 2 2 8 2 2 2" xfId="47362"/>
    <cellStyle name="Normal 38 2 2 8 2 3" xfId="36299"/>
    <cellStyle name="Normal 38 2 2 8 3" xfId="13652"/>
    <cellStyle name="Normal 38 2 2 8 3 2" xfId="24716"/>
    <cellStyle name="Normal 38 2 2 8 3 2 2" xfId="50965"/>
    <cellStyle name="Normal 38 2 2 8 3 3" xfId="39902"/>
    <cellStyle name="Normal 38 2 2 8 4" xfId="17388"/>
    <cellStyle name="Normal 38 2 2 8 4 2" xfId="43638"/>
    <cellStyle name="Normal 38 2 2 8 5" xfId="6251"/>
    <cellStyle name="Normal 38 2 2 8 5 2" xfId="32575"/>
    <cellStyle name="Normal 38 2 2 8 6" xfId="30860"/>
    <cellStyle name="Normal 38 2 2 9" xfId="3427"/>
    <cellStyle name="Normal 38 2 2 9 2" xfId="10163"/>
    <cellStyle name="Normal 38 2 2 9 2 2" xfId="21227"/>
    <cellStyle name="Normal 38 2 2 9 2 2 2" xfId="47476"/>
    <cellStyle name="Normal 38 2 2 9 2 3" xfId="36413"/>
    <cellStyle name="Normal 38 2 2 9 3" xfId="13766"/>
    <cellStyle name="Normal 38 2 2 9 3 2" xfId="24830"/>
    <cellStyle name="Normal 38 2 2 9 3 2 2" xfId="51079"/>
    <cellStyle name="Normal 38 2 2 9 3 3" xfId="40016"/>
    <cellStyle name="Normal 38 2 2 9 4" xfId="17502"/>
    <cellStyle name="Normal 38 2 2 9 4 2" xfId="43752"/>
    <cellStyle name="Normal 38 2 2 9 5" xfId="6366"/>
    <cellStyle name="Normal 38 2 2 9 5 2" xfId="32689"/>
    <cellStyle name="Normal 38 2 2 9 6" xfId="30861"/>
    <cellStyle name="Normal 38 2 20" xfId="3428"/>
    <cellStyle name="Normal 38 2 20 2" xfId="10906"/>
    <cellStyle name="Normal 38 2 20 2 2" xfId="21970"/>
    <cellStyle name="Normal 38 2 20 2 2 2" xfId="48219"/>
    <cellStyle name="Normal 38 2 20 2 3" xfId="37156"/>
    <cellStyle name="Normal 38 2 20 3" xfId="14509"/>
    <cellStyle name="Normal 38 2 20 3 2" xfId="25573"/>
    <cellStyle name="Normal 38 2 20 3 2 2" xfId="51822"/>
    <cellStyle name="Normal 38 2 20 3 3" xfId="40759"/>
    <cellStyle name="Normal 38 2 20 4" xfId="18245"/>
    <cellStyle name="Normal 38 2 20 4 2" xfId="44495"/>
    <cellStyle name="Normal 38 2 20 5" xfId="7114"/>
    <cellStyle name="Normal 38 2 20 5 2" xfId="33432"/>
    <cellStyle name="Normal 38 2 20 6" xfId="30862"/>
    <cellStyle name="Normal 38 2 21" xfId="3429"/>
    <cellStyle name="Normal 38 2 21 2" xfId="11023"/>
    <cellStyle name="Normal 38 2 21 2 2" xfId="22087"/>
    <cellStyle name="Normal 38 2 21 2 2 2" xfId="48336"/>
    <cellStyle name="Normal 38 2 21 2 3" xfId="37273"/>
    <cellStyle name="Normal 38 2 21 3" xfId="14626"/>
    <cellStyle name="Normal 38 2 21 3 2" xfId="25690"/>
    <cellStyle name="Normal 38 2 21 3 2 2" xfId="51939"/>
    <cellStyle name="Normal 38 2 21 3 3" xfId="40876"/>
    <cellStyle name="Normal 38 2 21 4" xfId="18362"/>
    <cellStyle name="Normal 38 2 21 4 2" xfId="44612"/>
    <cellStyle name="Normal 38 2 21 5" xfId="7232"/>
    <cellStyle name="Normal 38 2 21 5 2" xfId="33549"/>
    <cellStyle name="Normal 38 2 21 6" xfId="30863"/>
    <cellStyle name="Normal 38 2 22" xfId="3430"/>
    <cellStyle name="Normal 38 2 22 2" xfId="11140"/>
    <cellStyle name="Normal 38 2 22 2 2" xfId="22204"/>
    <cellStyle name="Normal 38 2 22 2 2 2" xfId="48453"/>
    <cellStyle name="Normal 38 2 22 2 3" xfId="37390"/>
    <cellStyle name="Normal 38 2 22 3" xfId="14743"/>
    <cellStyle name="Normal 38 2 22 3 2" xfId="25807"/>
    <cellStyle name="Normal 38 2 22 3 2 2" xfId="52056"/>
    <cellStyle name="Normal 38 2 22 3 3" xfId="40993"/>
    <cellStyle name="Normal 38 2 22 4" xfId="18479"/>
    <cellStyle name="Normal 38 2 22 4 2" xfId="44729"/>
    <cellStyle name="Normal 38 2 22 5" xfId="7350"/>
    <cellStyle name="Normal 38 2 22 5 2" xfId="33666"/>
    <cellStyle name="Normal 38 2 22 6" xfId="30864"/>
    <cellStyle name="Normal 38 2 23" xfId="3431"/>
    <cellStyle name="Normal 38 2 23 2" xfId="11258"/>
    <cellStyle name="Normal 38 2 23 2 2" xfId="22322"/>
    <cellStyle name="Normal 38 2 23 2 2 2" xfId="48571"/>
    <cellStyle name="Normal 38 2 23 2 3" xfId="37508"/>
    <cellStyle name="Normal 38 2 23 3" xfId="14861"/>
    <cellStyle name="Normal 38 2 23 3 2" xfId="25925"/>
    <cellStyle name="Normal 38 2 23 3 2 2" xfId="52174"/>
    <cellStyle name="Normal 38 2 23 3 3" xfId="41111"/>
    <cellStyle name="Normal 38 2 23 4" xfId="18597"/>
    <cellStyle name="Normal 38 2 23 4 2" xfId="44847"/>
    <cellStyle name="Normal 38 2 23 5" xfId="7469"/>
    <cellStyle name="Normal 38 2 23 5 2" xfId="33784"/>
    <cellStyle name="Normal 38 2 23 6" xfId="30865"/>
    <cellStyle name="Normal 38 2 24" xfId="3432"/>
    <cellStyle name="Normal 38 2 24 2" xfId="11375"/>
    <cellStyle name="Normal 38 2 24 2 2" xfId="22439"/>
    <cellStyle name="Normal 38 2 24 2 2 2" xfId="48688"/>
    <cellStyle name="Normal 38 2 24 2 3" xfId="37625"/>
    <cellStyle name="Normal 38 2 24 3" xfId="14978"/>
    <cellStyle name="Normal 38 2 24 3 2" xfId="26042"/>
    <cellStyle name="Normal 38 2 24 3 2 2" xfId="52291"/>
    <cellStyle name="Normal 38 2 24 3 3" xfId="41228"/>
    <cellStyle name="Normal 38 2 24 4" xfId="18714"/>
    <cellStyle name="Normal 38 2 24 4 2" xfId="44964"/>
    <cellStyle name="Normal 38 2 24 5" xfId="7587"/>
    <cellStyle name="Normal 38 2 24 5 2" xfId="33901"/>
    <cellStyle name="Normal 38 2 24 6" xfId="30866"/>
    <cellStyle name="Normal 38 2 25" xfId="3433"/>
    <cellStyle name="Normal 38 2 25 2" xfId="11495"/>
    <cellStyle name="Normal 38 2 25 2 2" xfId="22559"/>
    <cellStyle name="Normal 38 2 25 2 2 2" xfId="48808"/>
    <cellStyle name="Normal 38 2 25 2 3" xfId="37745"/>
    <cellStyle name="Normal 38 2 25 3" xfId="15098"/>
    <cellStyle name="Normal 38 2 25 3 2" xfId="26162"/>
    <cellStyle name="Normal 38 2 25 3 2 2" xfId="52411"/>
    <cellStyle name="Normal 38 2 25 3 3" xfId="41348"/>
    <cellStyle name="Normal 38 2 25 4" xfId="18834"/>
    <cellStyle name="Normal 38 2 25 4 2" xfId="45084"/>
    <cellStyle name="Normal 38 2 25 5" xfId="7708"/>
    <cellStyle name="Normal 38 2 25 5 2" xfId="34021"/>
    <cellStyle name="Normal 38 2 25 6" xfId="30867"/>
    <cellStyle name="Normal 38 2 26" xfId="3434"/>
    <cellStyle name="Normal 38 2 26 2" xfId="11609"/>
    <cellStyle name="Normal 38 2 26 2 2" xfId="22673"/>
    <cellStyle name="Normal 38 2 26 2 2 2" xfId="48922"/>
    <cellStyle name="Normal 38 2 26 2 3" xfId="37859"/>
    <cellStyle name="Normal 38 2 26 3" xfId="15212"/>
    <cellStyle name="Normal 38 2 26 3 2" xfId="26276"/>
    <cellStyle name="Normal 38 2 26 3 2 2" xfId="52525"/>
    <cellStyle name="Normal 38 2 26 3 3" xfId="41462"/>
    <cellStyle name="Normal 38 2 26 4" xfId="18948"/>
    <cellStyle name="Normal 38 2 26 4 2" xfId="45198"/>
    <cellStyle name="Normal 38 2 26 5" xfId="7823"/>
    <cellStyle name="Normal 38 2 26 5 2" xfId="34135"/>
    <cellStyle name="Normal 38 2 26 6" xfId="30868"/>
    <cellStyle name="Normal 38 2 27" xfId="3435"/>
    <cellStyle name="Normal 38 2 27 2" xfId="11723"/>
    <cellStyle name="Normal 38 2 27 2 2" xfId="22787"/>
    <cellStyle name="Normal 38 2 27 2 2 2" xfId="49036"/>
    <cellStyle name="Normal 38 2 27 2 3" xfId="37973"/>
    <cellStyle name="Normal 38 2 27 3" xfId="15326"/>
    <cellStyle name="Normal 38 2 27 3 2" xfId="26390"/>
    <cellStyle name="Normal 38 2 27 3 2 2" xfId="52639"/>
    <cellStyle name="Normal 38 2 27 3 3" xfId="41576"/>
    <cellStyle name="Normal 38 2 27 4" xfId="19062"/>
    <cellStyle name="Normal 38 2 27 4 2" xfId="45312"/>
    <cellStyle name="Normal 38 2 27 5" xfId="7938"/>
    <cellStyle name="Normal 38 2 27 5 2" xfId="34249"/>
    <cellStyle name="Normal 38 2 27 6" xfId="30869"/>
    <cellStyle name="Normal 38 2 28" xfId="3436"/>
    <cellStyle name="Normal 38 2 28 2" xfId="11837"/>
    <cellStyle name="Normal 38 2 28 2 2" xfId="22901"/>
    <cellStyle name="Normal 38 2 28 2 2 2" xfId="49150"/>
    <cellStyle name="Normal 38 2 28 2 3" xfId="38087"/>
    <cellStyle name="Normal 38 2 28 3" xfId="15440"/>
    <cellStyle name="Normal 38 2 28 3 2" xfId="26504"/>
    <cellStyle name="Normal 38 2 28 3 2 2" xfId="52753"/>
    <cellStyle name="Normal 38 2 28 3 3" xfId="41690"/>
    <cellStyle name="Normal 38 2 28 4" xfId="19176"/>
    <cellStyle name="Normal 38 2 28 4 2" xfId="45426"/>
    <cellStyle name="Normal 38 2 28 5" xfId="8053"/>
    <cellStyle name="Normal 38 2 28 5 2" xfId="34363"/>
    <cellStyle name="Normal 38 2 28 6" xfId="30870"/>
    <cellStyle name="Normal 38 2 29" xfId="3437"/>
    <cellStyle name="Normal 38 2 29 2" xfId="11951"/>
    <cellStyle name="Normal 38 2 29 2 2" xfId="23015"/>
    <cellStyle name="Normal 38 2 29 2 2 2" xfId="49264"/>
    <cellStyle name="Normal 38 2 29 2 3" xfId="38201"/>
    <cellStyle name="Normal 38 2 29 3" xfId="15554"/>
    <cellStyle name="Normal 38 2 29 3 2" xfId="26618"/>
    <cellStyle name="Normal 38 2 29 3 2 2" xfId="52867"/>
    <cellStyle name="Normal 38 2 29 3 3" xfId="41804"/>
    <cellStyle name="Normal 38 2 29 4" xfId="19290"/>
    <cellStyle name="Normal 38 2 29 4 2" xfId="45540"/>
    <cellStyle name="Normal 38 2 29 5" xfId="8168"/>
    <cellStyle name="Normal 38 2 29 5 2" xfId="34477"/>
    <cellStyle name="Normal 38 2 29 6" xfId="30871"/>
    <cellStyle name="Normal 38 2 3" xfId="234"/>
    <cellStyle name="Normal 38 2 3 10" xfId="3439"/>
    <cellStyle name="Normal 38 2 3 10 2" xfId="10284"/>
    <cellStyle name="Normal 38 2 3 10 2 2" xfId="21348"/>
    <cellStyle name="Normal 38 2 3 10 2 2 2" xfId="47597"/>
    <cellStyle name="Normal 38 2 3 10 2 3" xfId="36534"/>
    <cellStyle name="Normal 38 2 3 10 3" xfId="13887"/>
    <cellStyle name="Normal 38 2 3 10 3 2" xfId="24951"/>
    <cellStyle name="Normal 38 2 3 10 3 2 2" xfId="51200"/>
    <cellStyle name="Normal 38 2 3 10 3 3" xfId="40137"/>
    <cellStyle name="Normal 38 2 3 10 4" xfId="17623"/>
    <cellStyle name="Normal 38 2 3 10 4 2" xfId="43873"/>
    <cellStyle name="Normal 38 2 3 10 5" xfId="6488"/>
    <cellStyle name="Normal 38 2 3 10 5 2" xfId="32810"/>
    <cellStyle name="Normal 38 2 3 10 6" xfId="30873"/>
    <cellStyle name="Normal 38 2 3 11" xfId="3440"/>
    <cellStyle name="Normal 38 2 3 11 2" xfId="10411"/>
    <cellStyle name="Normal 38 2 3 11 2 2" xfId="21475"/>
    <cellStyle name="Normal 38 2 3 11 2 2 2" xfId="47724"/>
    <cellStyle name="Normal 38 2 3 11 2 3" xfId="36661"/>
    <cellStyle name="Normal 38 2 3 11 3" xfId="14014"/>
    <cellStyle name="Normal 38 2 3 11 3 2" xfId="25078"/>
    <cellStyle name="Normal 38 2 3 11 3 2 2" xfId="51327"/>
    <cellStyle name="Normal 38 2 3 11 3 3" xfId="40264"/>
    <cellStyle name="Normal 38 2 3 11 4" xfId="17750"/>
    <cellStyle name="Normal 38 2 3 11 4 2" xfId="44000"/>
    <cellStyle name="Normal 38 2 3 11 5" xfId="6616"/>
    <cellStyle name="Normal 38 2 3 11 5 2" xfId="32937"/>
    <cellStyle name="Normal 38 2 3 11 6" xfId="30874"/>
    <cellStyle name="Normal 38 2 3 12" xfId="3441"/>
    <cellStyle name="Normal 38 2 3 12 2" xfId="10526"/>
    <cellStyle name="Normal 38 2 3 12 2 2" xfId="21590"/>
    <cellStyle name="Normal 38 2 3 12 2 2 2" xfId="47839"/>
    <cellStyle name="Normal 38 2 3 12 2 3" xfId="36776"/>
    <cellStyle name="Normal 38 2 3 12 3" xfId="14129"/>
    <cellStyle name="Normal 38 2 3 12 3 2" xfId="25193"/>
    <cellStyle name="Normal 38 2 3 12 3 2 2" xfId="51442"/>
    <cellStyle name="Normal 38 2 3 12 3 3" xfId="40379"/>
    <cellStyle name="Normal 38 2 3 12 4" xfId="17865"/>
    <cellStyle name="Normal 38 2 3 12 4 2" xfId="44115"/>
    <cellStyle name="Normal 38 2 3 12 5" xfId="6732"/>
    <cellStyle name="Normal 38 2 3 12 5 2" xfId="33052"/>
    <cellStyle name="Normal 38 2 3 12 6" xfId="30875"/>
    <cellStyle name="Normal 38 2 3 13" xfId="3442"/>
    <cellStyle name="Normal 38 2 3 13 2" xfId="10699"/>
    <cellStyle name="Normal 38 2 3 13 2 2" xfId="21763"/>
    <cellStyle name="Normal 38 2 3 13 2 2 2" xfId="48012"/>
    <cellStyle name="Normal 38 2 3 13 2 3" xfId="36949"/>
    <cellStyle name="Normal 38 2 3 13 3" xfId="14302"/>
    <cellStyle name="Normal 38 2 3 13 3 2" xfId="25366"/>
    <cellStyle name="Normal 38 2 3 13 3 2 2" xfId="51615"/>
    <cellStyle name="Normal 38 2 3 13 3 3" xfId="40552"/>
    <cellStyle name="Normal 38 2 3 13 4" xfId="18038"/>
    <cellStyle name="Normal 38 2 3 13 4 2" xfId="44288"/>
    <cellStyle name="Normal 38 2 3 13 5" xfId="6906"/>
    <cellStyle name="Normal 38 2 3 13 5 2" xfId="33225"/>
    <cellStyle name="Normal 38 2 3 13 6" xfId="30876"/>
    <cellStyle name="Normal 38 2 3 14" xfId="3443"/>
    <cellStyle name="Normal 38 2 3 14 2" xfId="10816"/>
    <cellStyle name="Normal 38 2 3 14 2 2" xfId="21880"/>
    <cellStyle name="Normal 38 2 3 14 2 2 2" xfId="48129"/>
    <cellStyle name="Normal 38 2 3 14 2 3" xfId="37066"/>
    <cellStyle name="Normal 38 2 3 14 3" xfId="14419"/>
    <cellStyle name="Normal 38 2 3 14 3 2" xfId="25483"/>
    <cellStyle name="Normal 38 2 3 14 3 2 2" xfId="51732"/>
    <cellStyle name="Normal 38 2 3 14 3 3" xfId="40669"/>
    <cellStyle name="Normal 38 2 3 14 4" xfId="18155"/>
    <cellStyle name="Normal 38 2 3 14 4 2" xfId="44405"/>
    <cellStyle name="Normal 38 2 3 14 5" xfId="7024"/>
    <cellStyle name="Normal 38 2 3 14 5 2" xfId="33342"/>
    <cellStyle name="Normal 38 2 3 14 6" xfId="30877"/>
    <cellStyle name="Normal 38 2 3 15" xfId="3444"/>
    <cellStyle name="Normal 38 2 3 15 2" xfId="10932"/>
    <cellStyle name="Normal 38 2 3 15 2 2" xfId="21996"/>
    <cellStyle name="Normal 38 2 3 15 2 2 2" xfId="48245"/>
    <cellStyle name="Normal 38 2 3 15 2 3" xfId="37182"/>
    <cellStyle name="Normal 38 2 3 15 3" xfId="14535"/>
    <cellStyle name="Normal 38 2 3 15 3 2" xfId="25599"/>
    <cellStyle name="Normal 38 2 3 15 3 2 2" xfId="51848"/>
    <cellStyle name="Normal 38 2 3 15 3 3" xfId="40785"/>
    <cellStyle name="Normal 38 2 3 15 4" xfId="18271"/>
    <cellStyle name="Normal 38 2 3 15 4 2" xfId="44521"/>
    <cellStyle name="Normal 38 2 3 15 5" xfId="7141"/>
    <cellStyle name="Normal 38 2 3 15 5 2" xfId="33458"/>
    <cellStyle name="Normal 38 2 3 15 6" xfId="30878"/>
    <cellStyle name="Normal 38 2 3 16" xfId="3445"/>
    <cellStyle name="Normal 38 2 3 16 2" xfId="11050"/>
    <cellStyle name="Normal 38 2 3 16 2 2" xfId="22114"/>
    <cellStyle name="Normal 38 2 3 16 2 2 2" xfId="48363"/>
    <cellStyle name="Normal 38 2 3 16 2 3" xfId="37300"/>
    <cellStyle name="Normal 38 2 3 16 3" xfId="14653"/>
    <cellStyle name="Normal 38 2 3 16 3 2" xfId="25717"/>
    <cellStyle name="Normal 38 2 3 16 3 2 2" xfId="51966"/>
    <cellStyle name="Normal 38 2 3 16 3 3" xfId="40903"/>
    <cellStyle name="Normal 38 2 3 16 4" xfId="18389"/>
    <cellStyle name="Normal 38 2 3 16 4 2" xfId="44639"/>
    <cellStyle name="Normal 38 2 3 16 5" xfId="7260"/>
    <cellStyle name="Normal 38 2 3 16 5 2" xfId="33576"/>
    <cellStyle name="Normal 38 2 3 16 6" xfId="30879"/>
    <cellStyle name="Normal 38 2 3 17" xfId="3446"/>
    <cellStyle name="Normal 38 2 3 17 2" xfId="11168"/>
    <cellStyle name="Normal 38 2 3 17 2 2" xfId="22232"/>
    <cellStyle name="Normal 38 2 3 17 2 2 2" xfId="48481"/>
    <cellStyle name="Normal 38 2 3 17 2 3" xfId="37418"/>
    <cellStyle name="Normal 38 2 3 17 3" xfId="14771"/>
    <cellStyle name="Normal 38 2 3 17 3 2" xfId="25835"/>
    <cellStyle name="Normal 38 2 3 17 3 2 2" xfId="52084"/>
    <cellStyle name="Normal 38 2 3 17 3 3" xfId="41021"/>
    <cellStyle name="Normal 38 2 3 17 4" xfId="18507"/>
    <cellStyle name="Normal 38 2 3 17 4 2" xfId="44757"/>
    <cellStyle name="Normal 38 2 3 17 5" xfId="7379"/>
    <cellStyle name="Normal 38 2 3 17 5 2" xfId="33694"/>
    <cellStyle name="Normal 38 2 3 17 6" xfId="30880"/>
    <cellStyle name="Normal 38 2 3 18" xfId="3447"/>
    <cellStyle name="Normal 38 2 3 18 2" xfId="11284"/>
    <cellStyle name="Normal 38 2 3 18 2 2" xfId="22348"/>
    <cellStyle name="Normal 38 2 3 18 2 2 2" xfId="48597"/>
    <cellStyle name="Normal 38 2 3 18 2 3" xfId="37534"/>
    <cellStyle name="Normal 38 2 3 18 3" xfId="14887"/>
    <cellStyle name="Normal 38 2 3 18 3 2" xfId="25951"/>
    <cellStyle name="Normal 38 2 3 18 3 2 2" xfId="52200"/>
    <cellStyle name="Normal 38 2 3 18 3 3" xfId="41137"/>
    <cellStyle name="Normal 38 2 3 18 4" xfId="18623"/>
    <cellStyle name="Normal 38 2 3 18 4 2" xfId="44873"/>
    <cellStyle name="Normal 38 2 3 18 5" xfId="7496"/>
    <cellStyle name="Normal 38 2 3 18 5 2" xfId="33810"/>
    <cellStyle name="Normal 38 2 3 18 6" xfId="30881"/>
    <cellStyle name="Normal 38 2 3 19" xfId="3448"/>
    <cellStyle name="Normal 38 2 3 19 2" xfId="11401"/>
    <cellStyle name="Normal 38 2 3 19 2 2" xfId="22465"/>
    <cellStyle name="Normal 38 2 3 19 2 2 2" xfId="48714"/>
    <cellStyle name="Normal 38 2 3 19 2 3" xfId="37651"/>
    <cellStyle name="Normal 38 2 3 19 3" xfId="15004"/>
    <cellStyle name="Normal 38 2 3 19 3 2" xfId="26068"/>
    <cellStyle name="Normal 38 2 3 19 3 2 2" xfId="52317"/>
    <cellStyle name="Normal 38 2 3 19 3 3" xfId="41254"/>
    <cellStyle name="Normal 38 2 3 19 4" xfId="18740"/>
    <cellStyle name="Normal 38 2 3 19 4 2" xfId="44990"/>
    <cellStyle name="Normal 38 2 3 19 5" xfId="7614"/>
    <cellStyle name="Normal 38 2 3 19 5 2" xfId="33927"/>
    <cellStyle name="Normal 38 2 3 19 6" xfId="30882"/>
    <cellStyle name="Normal 38 2 3 2" xfId="235"/>
    <cellStyle name="Normal 38 2 3 2 10" xfId="3450"/>
    <cellStyle name="Normal 38 2 3 2 10 2" xfId="10477"/>
    <cellStyle name="Normal 38 2 3 2 10 2 2" xfId="21541"/>
    <cellStyle name="Normal 38 2 3 2 10 2 2 2" xfId="47790"/>
    <cellStyle name="Normal 38 2 3 2 10 2 3" xfId="36727"/>
    <cellStyle name="Normal 38 2 3 2 10 3" xfId="14080"/>
    <cellStyle name="Normal 38 2 3 2 10 3 2" xfId="25144"/>
    <cellStyle name="Normal 38 2 3 2 10 3 2 2" xfId="51393"/>
    <cellStyle name="Normal 38 2 3 2 10 3 3" xfId="40330"/>
    <cellStyle name="Normal 38 2 3 2 10 4" xfId="17816"/>
    <cellStyle name="Normal 38 2 3 2 10 4 2" xfId="44066"/>
    <cellStyle name="Normal 38 2 3 2 10 5" xfId="6682"/>
    <cellStyle name="Normal 38 2 3 2 10 5 2" xfId="33003"/>
    <cellStyle name="Normal 38 2 3 2 10 6" xfId="30884"/>
    <cellStyle name="Normal 38 2 3 2 11" xfId="3451"/>
    <cellStyle name="Normal 38 2 3 2 11 2" xfId="10592"/>
    <cellStyle name="Normal 38 2 3 2 11 2 2" xfId="21656"/>
    <cellStyle name="Normal 38 2 3 2 11 2 2 2" xfId="47905"/>
    <cellStyle name="Normal 38 2 3 2 11 2 3" xfId="36842"/>
    <cellStyle name="Normal 38 2 3 2 11 3" xfId="14195"/>
    <cellStyle name="Normal 38 2 3 2 11 3 2" xfId="25259"/>
    <cellStyle name="Normal 38 2 3 2 11 3 2 2" xfId="51508"/>
    <cellStyle name="Normal 38 2 3 2 11 3 3" xfId="40445"/>
    <cellStyle name="Normal 38 2 3 2 11 4" xfId="17931"/>
    <cellStyle name="Normal 38 2 3 2 11 4 2" xfId="44181"/>
    <cellStyle name="Normal 38 2 3 2 11 5" xfId="6798"/>
    <cellStyle name="Normal 38 2 3 2 11 5 2" xfId="33118"/>
    <cellStyle name="Normal 38 2 3 2 11 6" xfId="30885"/>
    <cellStyle name="Normal 38 2 3 2 12" xfId="3452"/>
    <cellStyle name="Normal 38 2 3 2 12 2" xfId="10765"/>
    <cellStyle name="Normal 38 2 3 2 12 2 2" xfId="21829"/>
    <cellStyle name="Normal 38 2 3 2 12 2 2 2" xfId="48078"/>
    <cellStyle name="Normal 38 2 3 2 12 2 3" xfId="37015"/>
    <cellStyle name="Normal 38 2 3 2 12 3" xfId="14368"/>
    <cellStyle name="Normal 38 2 3 2 12 3 2" xfId="25432"/>
    <cellStyle name="Normal 38 2 3 2 12 3 2 2" xfId="51681"/>
    <cellStyle name="Normal 38 2 3 2 12 3 3" xfId="40618"/>
    <cellStyle name="Normal 38 2 3 2 12 4" xfId="18104"/>
    <cellStyle name="Normal 38 2 3 2 12 4 2" xfId="44354"/>
    <cellStyle name="Normal 38 2 3 2 12 5" xfId="6972"/>
    <cellStyle name="Normal 38 2 3 2 12 5 2" xfId="33291"/>
    <cellStyle name="Normal 38 2 3 2 12 6" xfId="30886"/>
    <cellStyle name="Normal 38 2 3 2 13" xfId="3453"/>
    <cellStyle name="Normal 38 2 3 2 13 2" xfId="10882"/>
    <cellStyle name="Normal 38 2 3 2 13 2 2" xfId="21946"/>
    <cellStyle name="Normal 38 2 3 2 13 2 2 2" xfId="48195"/>
    <cellStyle name="Normal 38 2 3 2 13 2 3" xfId="37132"/>
    <cellStyle name="Normal 38 2 3 2 13 3" xfId="14485"/>
    <cellStyle name="Normal 38 2 3 2 13 3 2" xfId="25549"/>
    <cellStyle name="Normal 38 2 3 2 13 3 2 2" xfId="51798"/>
    <cellStyle name="Normal 38 2 3 2 13 3 3" xfId="40735"/>
    <cellStyle name="Normal 38 2 3 2 13 4" xfId="18221"/>
    <cellStyle name="Normal 38 2 3 2 13 4 2" xfId="44471"/>
    <cellStyle name="Normal 38 2 3 2 13 5" xfId="7090"/>
    <cellStyle name="Normal 38 2 3 2 13 5 2" xfId="33408"/>
    <cellStyle name="Normal 38 2 3 2 13 6" xfId="30887"/>
    <cellStyle name="Normal 38 2 3 2 14" xfId="3454"/>
    <cellStyle name="Normal 38 2 3 2 14 2" xfId="10998"/>
    <cellStyle name="Normal 38 2 3 2 14 2 2" xfId="22062"/>
    <cellStyle name="Normal 38 2 3 2 14 2 2 2" xfId="48311"/>
    <cellStyle name="Normal 38 2 3 2 14 2 3" xfId="37248"/>
    <cellStyle name="Normal 38 2 3 2 14 3" xfId="14601"/>
    <cellStyle name="Normal 38 2 3 2 14 3 2" xfId="25665"/>
    <cellStyle name="Normal 38 2 3 2 14 3 2 2" xfId="51914"/>
    <cellStyle name="Normal 38 2 3 2 14 3 3" xfId="40851"/>
    <cellStyle name="Normal 38 2 3 2 14 4" xfId="18337"/>
    <cellStyle name="Normal 38 2 3 2 14 4 2" xfId="44587"/>
    <cellStyle name="Normal 38 2 3 2 14 5" xfId="7207"/>
    <cellStyle name="Normal 38 2 3 2 14 5 2" xfId="33524"/>
    <cellStyle name="Normal 38 2 3 2 14 6" xfId="30888"/>
    <cellStyle name="Normal 38 2 3 2 15" xfId="3455"/>
    <cellStyle name="Normal 38 2 3 2 15 2" xfId="11116"/>
    <cellStyle name="Normal 38 2 3 2 15 2 2" xfId="22180"/>
    <cellStyle name="Normal 38 2 3 2 15 2 2 2" xfId="48429"/>
    <cellStyle name="Normal 38 2 3 2 15 2 3" xfId="37366"/>
    <cellStyle name="Normal 38 2 3 2 15 3" xfId="14719"/>
    <cellStyle name="Normal 38 2 3 2 15 3 2" xfId="25783"/>
    <cellStyle name="Normal 38 2 3 2 15 3 2 2" xfId="52032"/>
    <cellStyle name="Normal 38 2 3 2 15 3 3" xfId="40969"/>
    <cellStyle name="Normal 38 2 3 2 15 4" xfId="18455"/>
    <cellStyle name="Normal 38 2 3 2 15 4 2" xfId="44705"/>
    <cellStyle name="Normal 38 2 3 2 15 5" xfId="7326"/>
    <cellStyle name="Normal 38 2 3 2 15 5 2" xfId="33642"/>
    <cellStyle name="Normal 38 2 3 2 15 6" xfId="30889"/>
    <cellStyle name="Normal 38 2 3 2 16" xfId="3456"/>
    <cellStyle name="Normal 38 2 3 2 16 2" xfId="11234"/>
    <cellStyle name="Normal 38 2 3 2 16 2 2" xfId="22298"/>
    <cellStyle name="Normal 38 2 3 2 16 2 2 2" xfId="48547"/>
    <cellStyle name="Normal 38 2 3 2 16 2 3" xfId="37484"/>
    <cellStyle name="Normal 38 2 3 2 16 3" xfId="14837"/>
    <cellStyle name="Normal 38 2 3 2 16 3 2" xfId="25901"/>
    <cellStyle name="Normal 38 2 3 2 16 3 2 2" xfId="52150"/>
    <cellStyle name="Normal 38 2 3 2 16 3 3" xfId="41087"/>
    <cellStyle name="Normal 38 2 3 2 16 4" xfId="18573"/>
    <cellStyle name="Normal 38 2 3 2 16 4 2" xfId="44823"/>
    <cellStyle name="Normal 38 2 3 2 16 5" xfId="7445"/>
    <cellStyle name="Normal 38 2 3 2 16 5 2" xfId="33760"/>
    <cellStyle name="Normal 38 2 3 2 16 6" xfId="30890"/>
    <cellStyle name="Normal 38 2 3 2 17" xfId="3457"/>
    <cellStyle name="Normal 38 2 3 2 17 2" xfId="11350"/>
    <cellStyle name="Normal 38 2 3 2 17 2 2" xfId="22414"/>
    <cellStyle name="Normal 38 2 3 2 17 2 2 2" xfId="48663"/>
    <cellStyle name="Normal 38 2 3 2 17 2 3" xfId="37600"/>
    <cellStyle name="Normal 38 2 3 2 17 3" xfId="14953"/>
    <cellStyle name="Normal 38 2 3 2 17 3 2" xfId="26017"/>
    <cellStyle name="Normal 38 2 3 2 17 3 2 2" xfId="52266"/>
    <cellStyle name="Normal 38 2 3 2 17 3 3" xfId="41203"/>
    <cellStyle name="Normal 38 2 3 2 17 4" xfId="18689"/>
    <cellStyle name="Normal 38 2 3 2 17 4 2" xfId="44939"/>
    <cellStyle name="Normal 38 2 3 2 17 5" xfId="7562"/>
    <cellStyle name="Normal 38 2 3 2 17 5 2" xfId="33876"/>
    <cellStyle name="Normal 38 2 3 2 17 6" xfId="30891"/>
    <cellStyle name="Normal 38 2 3 2 18" xfId="3458"/>
    <cellStyle name="Normal 38 2 3 2 18 2" xfId="11467"/>
    <cellStyle name="Normal 38 2 3 2 18 2 2" xfId="22531"/>
    <cellStyle name="Normal 38 2 3 2 18 2 2 2" xfId="48780"/>
    <cellStyle name="Normal 38 2 3 2 18 2 3" xfId="37717"/>
    <cellStyle name="Normal 38 2 3 2 18 3" xfId="15070"/>
    <cellStyle name="Normal 38 2 3 2 18 3 2" xfId="26134"/>
    <cellStyle name="Normal 38 2 3 2 18 3 2 2" xfId="52383"/>
    <cellStyle name="Normal 38 2 3 2 18 3 3" xfId="41320"/>
    <cellStyle name="Normal 38 2 3 2 18 4" xfId="18806"/>
    <cellStyle name="Normal 38 2 3 2 18 4 2" xfId="45056"/>
    <cellStyle name="Normal 38 2 3 2 18 5" xfId="7680"/>
    <cellStyle name="Normal 38 2 3 2 18 5 2" xfId="33993"/>
    <cellStyle name="Normal 38 2 3 2 18 6" xfId="30892"/>
    <cellStyle name="Normal 38 2 3 2 19" xfId="3459"/>
    <cellStyle name="Normal 38 2 3 2 19 2" xfId="11586"/>
    <cellStyle name="Normal 38 2 3 2 19 2 2" xfId="22650"/>
    <cellStyle name="Normal 38 2 3 2 19 2 2 2" xfId="48899"/>
    <cellStyle name="Normal 38 2 3 2 19 2 3" xfId="37836"/>
    <cellStyle name="Normal 38 2 3 2 19 3" xfId="15189"/>
    <cellStyle name="Normal 38 2 3 2 19 3 2" xfId="26253"/>
    <cellStyle name="Normal 38 2 3 2 19 3 2 2" xfId="52502"/>
    <cellStyle name="Normal 38 2 3 2 19 3 3" xfId="41439"/>
    <cellStyle name="Normal 38 2 3 2 19 4" xfId="18925"/>
    <cellStyle name="Normal 38 2 3 2 19 4 2" xfId="45175"/>
    <cellStyle name="Normal 38 2 3 2 19 5" xfId="7800"/>
    <cellStyle name="Normal 38 2 3 2 19 5 2" xfId="34112"/>
    <cellStyle name="Normal 38 2 3 2 19 6" xfId="30893"/>
    <cellStyle name="Normal 38 2 3 2 2" xfId="236"/>
    <cellStyle name="Normal 38 2 3 2 2 2" xfId="3461"/>
    <cellStyle name="Normal 38 2 3 2 2 2 2" xfId="16450"/>
    <cellStyle name="Normal 38 2 3 2 2 2 2 2" xfId="27514"/>
    <cellStyle name="Normal 38 2 3 2 2 2 2 2 2" xfId="53763"/>
    <cellStyle name="Normal 38 2 3 2 2 2 2 3" xfId="42700"/>
    <cellStyle name="Normal 38 2 3 2 2 2 3" xfId="20186"/>
    <cellStyle name="Normal 38 2 3 2 2 2 3 2" xfId="46436"/>
    <cellStyle name="Normal 38 2 3 2 2 2 4" xfId="9114"/>
    <cellStyle name="Normal 38 2 3 2 2 2 4 2" xfId="35373"/>
    <cellStyle name="Normal 38 2 3 2 2 2 5" xfId="30895"/>
    <cellStyle name="Normal 38 2 3 2 2 3" xfId="3460"/>
    <cellStyle name="Normal 38 2 3 2 2 3 2" xfId="20568"/>
    <cellStyle name="Normal 38 2 3 2 2 3 2 2" xfId="46817"/>
    <cellStyle name="Normal 38 2 3 2 2 3 3" xfId="9504"/>
    <cellStyle name="Normal 38 2 3 2 2 3 3 2" xfId="35754"/>
    <cellStyle name="Normal 38 2 3 2 2 3 4" xfId="30894"/>
    <cellStyle name="Normal 38 2 3 2 2 4" xfId="13107"/>
    <cellStyle name="Normal 38 2 3 2 2 4 2" xfId="24171"/>
    <cellStyle name="Normal 38 2 3 2 2 4 2 2" xfId="50420"/>
    <cellStyle name="Normal 38 2 3 2 2 4 3" xfId="39357"/>
    <cellStyle name="Normal 38 2 3 2 2 5" xfId="16843"/>
    <cellStyle name="Normal 38 2 3 2 2 5 2" xfId="43093"/>
    <cellStyle name="Normal 38 2 3 2 2 6" xfId="5701"/>
    <cellStyle name="Normal 38 2 3 2 2 6 2" xfId="32030"/>
    <cellStyle name="Normal 38 2 3 2 2 7" xfId="27716"/>
    <cellStyle name="Normal 38 2 3 2 20" xfId="3462"/>
    <cellStyle name="Normal 38 2 3 2 20 2" xfId="11700"/>
    <cellStyle name="Normal 38 2 3 2 20 2 2" xfId="22764"/>
    <cellStyle name="Normal 38 2 3 2 20 2 2 2" xfId="49013"/>
    <cellStyle name="Normal 38 2 3 2 20 2 3" xfId="37950"/>
    <cellStyle name="Normal 38 2 3 2 20 3" xfId="15303"/>
    <cellStyle name="Normal 38 2 3 2 20 3 2" xfId="26367"/>
    <cellStyle name="Normal 38 2 3 2 20 3 2 2" xfId="52616"/>
    <cellStyle name="Normal 38 2 3 2 20 3 3" xfId="41553"/>
    <cellStyle name="Normal 38 2 3 2 20 4" xfId="19039"/>
    <cellStyle name="Normal 38 2 3 2 20 4 2" xfId="45289"/>
    <cellStyle name="Normal 38 2 3 2 20 5" xfId="7915"/>
    <cellStyle name="Normal 38 2 3 2 20 5 2" xfId="34226"/>
    <cellStyle name="Normal 38 2 3 2 20 6" xfId="30896"/>
    <cellStyle name="Normal 38 2 3 2 21" xfId="3463"/>
    <cellStyle name="Normal 38 2 3 2 21 2" xfId="11814"/>
    <cellStyle name="Normal 38 2 3 2 21 2 2" xfId="22878"/>
    <cellStyle name="Normal 38 2 3 2 21 2 2 2" xfId="49127"/>
    <cellStyle name="Normal 38 2 3 2 21 2 3" xfId="38064"/>
    <cellStyle name="Normal 38 2 3 2 21 3" xfId="15417"/>
    <cellStyle name="Normal 38 2 3 2 21 3 2" xfId="26481"/>
    <cellStyle name="Normal 38 2 3 2 21 3 2 2" xfId="52730"/>
    <cellStyle name="Normal 38 2 3 2 21 3 3" xfId="41667"/>
    <cellStyle name="Normal 38 2 3 2 21 4" xfId="19153"/>
    <cellStyle name="Normal 38 2 3 2 21 4 2" xfId="45403"/>
    <cellStyle name="Normal 38 2 3 2 21 5" xfId="8030"/>
    <cellStyle name="Normal 38 2 3 2 21 5 2" xfId="34340"/>
    <cellStyle name="Normal 38 2 3 2 21 6" xfId="30897"/>
    <cellStyle name="Normal 38 2 3 2 22" xfId="3464"/>
    <cellStyle name="Normal 38 2 3 2 22 2" xfId="11928"/>
    <cellStyle name="Normal 38 2 3 2 22 2 2" xfId="22992"/>
    <cellStyle name="Normal 38 2 3 2 22 2 2 2" xfId="49241"/>
    <cellStyle name="Normal 38 2 3 2 22 2 3" xfId="38178"/>
    <cellStyle name="Normal 38 2 3 2 22 3" xfId="15531"/>
    <cellStyle name="Normal 38 2 3 2 22 3 2" xfId="26595"/>
    <cellStyle name="Normal 38 2 3 2 22 3 2 2" xfId="52844"/>
    <cellStyle name="Normal 38 2 3 2 22 3 3" xfId="41781"/>
    <cellStyle name="Normal 38 2 3 2 22 4" xfId="19267"/>
    <cellStyle name="Normal 38 2 3 2 22 4 2" xfId="45517"/>
    <cellStyle name="Normal 38 2 3 2 22 5" xfId="8145"/>
    <cellStyle name="Normal 38 2 3 2 22 5 2" xfId="34454"/>
    <cellStyle name="Normal 38 2 3 2 22 6" xfId="30898"/>
    <cellStyle name="Normal 38 2 3 2 23" xfId="3465"/>
    <cellStyle name="Normal 38 2 3 2 23 2" xfId="12042"/>
    <cellStyle name="Normal 38 2 3 2 23 2 2" xfId="23106"/>
    <cellStyle name="Normal 38 2 3 2 23 2 2 2" xfId="49355"/>
    <cellStyle name="Normal 38 2 3 2 23 2 3" xfId="38292"/>
    <cellStyle name="Normal 38 2 3 2 23 3" xfId="15645"/>
    <cellStyle name="Normal 38 2 3 2 23 3 2" xfId="26709"/>
    <cellStyle name="Normal 38 2 3 2 23 3 2 2" xfId="52958"/>
    <cellStyle name="Normal 38 2 3 2 23 3 3" xfId="41895"/>
    <cellStyle name="Normal 38 2 3 2 23 4" xfId="19381"/>
    <cellStyle name="Normal 38 2 3 2 23 4 2" xfId="45631"/>
    <cellStyle name="Normal 38 2 3 2 23 5" xfId="8260"/>
    <cellStyle name="Normal 38 2 3 2 23 5 2" xfId="34568"/>
    <cellStyle name="Normal 38 2 3 2 23 6" xfId="30899"/>
    <cellStyle name="Normal 38 2 3 2 24" xfId="3466"/>
    <cellStyle name="Normal 38 2 3 2 24 2" xfId="12156"/>
    <cellStyle name="Normal 38 2 3 2 24 2 2" xfId="23220"/>
    <cellStyle name="Normal 38 2 3 2 24 2 2 2" xfId="49469"/>
    <cellStyle name="Normal 38 2 3 2 24 2 3" xfId="38406"/>
    <cellStyle name="Normal 38 2 3 2 24 3" xfId="15759"/>
    <cellStyle name="Normal 38 2 3 2 24 3 2" xfId="26823"/>
    <cellStyle name="Normal 38 2 3 2 24 3 2 2" xfId="53072"/>
    <cellStyle name="Normal 38 2 3 2 24 3 3" xfId="42009"/>
    <cellStyle name="Normal 38 2 3 2 24 4" xfId="19495"/>
    <cellStyle name="Normal 38 2 3 2 24 4 2" xfId="45745"/>
    <cellStyle name="Normal 38 2 3 2 24 5" xfId="8375"/>
    <cellStyle name="Normal 38 2 3 2 24 5 2" xfId="34682"/>
    <cellStyle name="Normal 38 2 3 2 24 6" xfId="30900"/>
    <cellStyle name="Normal 38 2 3 2 25" xfId="3467"/>
    <cellStyle name="Normal 38 2 3 2 25 2" xfId="12273"/>
    <cellStyle name="Normal 38 2 3 2 25 2 2" xfId="23337"/>
    <cellStyle name="Normal 38 2 3 2 25 2 2 2" xfId="49586"/>
    <cellStyle name="Normal 38 2 3 2 25 2 3" xfId="38523"/>
    <cellStyle name="Normal 38 2 3 2 25 3" xfId="15876"/>
    <cellStyle name="Normal 38 2 3 2 25 3 2" xfId="26940"/>
    <cellStyle name="Normal 38 2 3 2 25 3 2 2" xfId="53189"/>
    <cellStyle name="Normal 38 2 3 2 25 3 3" xfId="42126"/>
    <cellStyle name="Normal 38 2 3 2 25 4" xfId="19612"/>
    <cellStyle name="Normal 38 2 3 2 25 4 2" xfId="45862"/>
    <cellStyle name="Normal 38 2 3 2 25 5" xfId="8493"/>
    <cellStyle name="Normal 38 2 3 2 25 5 2" xfId="34799"/>
    <cellStyle name="Normal 38 2 3 2 25 6" xfId="30901"/>
    <cellStyle name="Normal 38 2 3 2 26" xfId="3468"/>
    <cellStyle name="Normal 38 2 3 2 26 2" xfId="12392"/>
    <cellStyle name="Normal 38 2 3 2 26 2 2" xfId="23456"/>
    <cellStyle name="Normal 38 2 3 2 26 2 2 2" xfId="49705"/>
    <cellStyle name="Normal 38 2 3 2 26 2 3" xfId="38642"/>
    <cellStyle name="Normal 38 2 3 2 26 3" xfId="15995"/>
    <cellStyle name="Normal 38 2 3 2 26 3 2" xfId="27059"/>
    <cellStyle name="Normal 38 2 3 2 26 3 2 2" xfId="53308"/>
    <cellStyle name="Normal 38 2 3 2 26 3 3" xfId="42245"/>
    <cellStyle name="Normal 38 2 3 2 26 4" xfId="19731"/>
    <cellStyle name="Normal 38 2 3 2 26 4 2" xfId="45981"/>
    <cellStyle name="Normal 38 2 3 2 26 5" xfId="8613"/>
    <cellStyle name="Normal 38 2 3 2 26 5 2" xfId="34918"/>
    <cellStyle name="Normal 38 2 3 2 26 6" xfId="30902"/>
    <cellStyle name="Normal 38 2 3 2 27" xfId="3469"/>
    <cellStyle name="Normal 38 2 3 2 27 2" xfId="12523"/>
    <cellStyle name="Normal 38 2 3 2 27 2 2" xfId="23587"/>
    <cellStyle name="Normal 38 2 3 2 27 2 2 2" xfId="49836"/>
    <cellStyle name="Normal 38 2 3 2 27 2 3" xfId="38773"/>
    <cellStyle name="Normal 38 2 3 2 27 3" xfId="16126"/>
    <cellStyle name="Normal 38 2 3 2 27 3 2" xfId="27190"/>
    <cellStyle name="Normal 38 2 3 2 27 3 2 2" xfId="53439"/>
    <cellStyle name="Normal 38 2 3 2 27 3 3" xfId="42376"/>
    <cellStyle name="Normal 38 2 3 2 27 4" xfId="19862"/>
    <cellStyle name="Normal 38 2 3 2 27 4 2" xfId="46112"/>
    <cellStyle name="Normal 38 2 3 2 27 5" xfId="8745"/>
    <cellStyle name="Normal 38 2 3 2 27 5 2" xfId="35049"/>
    <cellStyle name="Normal 38 2 3 2 27 6" xfId="30903"/>
    <cellStyle name="Normal 38 2 3 2 28" xfId="3470"/>
    <cellStyle name="Normal 38 2 3 2 28 2" xfId="12638"/>
    <cellStyle name="Normal 38 2 3 2 28 2 2" xfId="23702"/>
    <cellStyle name="Normal 38 2 3 2 28 2 2 2" xfId="49951"/>
    <cellStyle name="Normal 38 2 3 2 28 2 3" xfId="38888"/>
    <cellStyle name="Normal 38 2 3 2 28 3" xfId="16241"/>
    <cellStyle name="Normal 38 2 3 2 28 3 2" xfId="27305"/>
    <cellStyle name="Normal 38 2 3 2 28 3 2 2" xfId="53554"/>
    <cellStyle name="Normal 38 2 3 2 28 3 3" xfId="42491"/>
    <cellStyle name="Normal 38 2 3 2 28 4" xfId="19977"/>
    <cellStyle name="Normal 38 2 3 2 28 4 2" xfId="46227"/>
    <cellStyle name="Normal 38 2 3 2 28 5" xfId="8861"/>
    <cellStyle name="Normal 38 2 3 2 28 5 2" xfId="35164"/>
    <cellStyle name="Normal 38 2 3 2 28 6" xfId="30904"/>
    <cellStyle name="Normal 38 2 3 2 29" xfId="3471"/>
    <cellStyle name="Normal 38 2 3 2 29 2" xfId="12752"/>
    <cellStyle name="Normal 38 2 3 2 29 2 2" xfId="23816"/>
    <cellStyle name="Normal 38 2 3 2 29 2 2 2" xfId="50065"/>
    <cellStyle name="Normal 38 2 3 2 29 2 3" xfId="39002"/>
    <cellStyle name="Normal 38 2 3 2 29 3" xfId="16355"/>
    <cellStyle name="Normal 38 2 3 2 29 3 2" xfId="27419"/>
    <cellStyle name="Normal 38 2 3 2 29 3 2 2" xfId="53668"/>
    <cellStyle name="Normal 38 2 3 2 29 3 3" xfId="42605"/>
    <cellStyle name="Normal 38 2 3 2 29 4" xfId="20091"/>
    <cellStyle name="Normal 38 2 3 2 29 4 2" xfId="46341"/>
    <cellStyle name="Normal 38 2 3 2 29 5" xfId="8976"/>
    <cellStyle name="Normal 38 2 3 2 29 5 2" xfId="35278"/>
    <cellStyle name="Normal 38 2 3 2 29 6" xfId="30905"/>
    <cellStyle name="Normal 38 2 3 2 3" xfId="3472"/>
    <cellStyle name="Normal 38 2 3 2 3 2" xfId="9662"/>
    <cellStyle name="Normal 38 2 3 2 3 2 2" xfId="20726"/>
    <cellStyle name="Normal 38 2 3 2 3 2 2 2" xfId="46975"/>
    <cellStyle name="Normal 38 2 3 2 3 2 3" xfId="35912"/>
    <cellStyle name="Normal 38 2 3 2 3 3" xfId="13265"/>
    <cellStyle name="Normal 38 2 3 2 3 3 2" xfId="24329"/>
    <cellStyle name="Normal 38 2 3 2 3 3 2 2" xfId="50578"/>
    <cellStyle name="Normal 38 2 3 2 3 3 3" xfId="39515"/>
    <cellStyle name="Normal 38 2 3 2 3 4" xfId="17001"/>
    <cellStyle name="Normal 38 2 3 2 3 4 2" xfId="43251"/>
    <cellStyle name="Normal 38 2 3 2 3 5" xfId="5860"/>
    <cellStyle name="Normal 38 2 3 2 3 5 2" xfId="32188"/>
    <cellStyle name="Normal 38 2 3 2 3 6" xfId="30906"/>
    <cellStyle name="Normal 38 2 3 2 30" xfId="3473"/>
    <cellStyle name="Normal 38 2 3 2 30 2" xfId="9390"/>
    <cellStyle name="Normal 38 2 3 2 30 2 2" xfId="20454"/>
    <cellStyle name="Normal 38 2 3 2 30 2 2 2" xfId="46703"/>
    <cellStyle name="Normal 38 2 3 2 30 2 3" xfId="35640"/>
    <cellStyle name="Normal 38 2 3 2 30 3" xfId="12993"/>
    <cellStyle name="Normal 38 2 3 2 30 3 2" xfId="24057"/>
    <cellStyle name="Normal 38 2 3 2 30 3 2 2" xfId="50306"/>
    <cellStyle name="Normal 38 2 3 2 30 3 3" xfId="39243"/>
    <cellStyle name="Normal 38 2 3 2 30 4" xfId="16729"/>
    <cellStyle name="Normal 38 2 3 2 30 4 2" xfId="42979"/>
    <cellStyle name="Normal 38 2 3 2 30 5" xfId="5585"/>
    <cellStyle name="Normal 38 2 3 2 30 5 2" xfId="31916"/>
    <cellStyle name="Normal 38 2 3 2 30 6" xfId="30907"/>
    <cellStyle name="Normal 38 2 3 2 31" xfId="3474"/>
    <cellStyle name="Normal 38 2 3 2 31 2" xfId="20334"/>
    <cellStyle name="Normal 38 2 3 2 31 2 2" xfId="46583"/>
    <cellStyle name="Normal 38 2 3 2 31 3" xfId="9270"/>
    <cellStyle name="Normal 38 2 3 2 31 3 2" xfId="35520"/>
    <cellStyle name="Normal 38 2 3 2 31 4" xfId="30908"/>
    <cellStyle name="Normal 38 2 3 2 32" xfId="3475"/>
    <cellStyle name="Normal 38 2 3 2 32 2" xfId="23937"/>
    <cellStyle name="Normal 38 2 3 2 32 2 2" xfId="50186"/>
    <cellStyle name="Normal 38 2 3 2 32 3" xfId="12873"/>
    <cellStyle name="Normal 38 2 3 2 32 3 2" xfId="39123"/>
    <cellStyle name="Normal 38 2 3 2 32 4" xfId="30909"/>
    <cellStyle name="Normal 38 2 3 2 33" xfId="3476"/>
    <cellStyle name="Normal 38 2 3 2 33 2" xfId="16609"/>
    <cellStyle name="Normal 38 2 3 2 33 2 2" xfId="42859"/>
    <cellStyle name="Normal 38 2 3 2 33 3" xfId="30910"/>
    <cellStyle name="Normal 38 2 3 2 34" xfId="3477"/>
    <cellStyle name="Normal 38 2 3 2 34 2" xfId="30911"/>
    <cellStyle name="Normal 38 2 3 2 35" xfId="3478"/>
    <cellStyle name="Normal 38 2 3 2 35 2" xfId="30912"/>
    <cellStyle name="Normal 38 2 3 2 36" xfId="3479"/>
    <cellStyle name="Normal 38 2 3 2 36 2" xfId="30913"/>
    <cellStyle name="Normal 38 2 3 2 37" xfId="3480"/>
    <cellStyle name="Normal 38 2 3 2 37 2" xfId="30914"/>
    <cellStyle name="Normal 38 2 3 2 38" xfId="3481"/>
    <cellStyle name="Normal 38 2 3 2 38 2" xfId="30915"/>
    <cellStyle name="Normal 38 2 3 2 39" xfId="3482"/>
    <cellStyle name="Normal 38 2 3 2 39 2" xfId="30916"/>
    <cellStyle name="Normal 38 2 3 2 4" xfId="3483"/>
    <cellStyle name="Normal 38 2 3 2 4 2" xfId="9778"/>
    <cellStyle name="Normal 38 2 3 2 4 2 2" xfId="20842"/>
    <cellStyle name="Normal 38 2 3 2 4 2 2 2" xfId="47091"/>
    <cellStyle name="Normal 38 2 3 2 4 2 3" xfId="36028"/>
    <cellStyle name="Normal 38 2 3 2 4 3" xfId="13381"/>
    <cellStyle name="Normal 38 2 3 2 4 3 2" xfId="24445"/>
    <cellStyle name="Normal 38 2 3 2 4 3 2 2" xfId="50694"/>
    <cellStyle name="Normal 38 2 3 2 4 3 3" xfId="39631"/>
    <cellStyle name="Normal 38 2 3 2 4 4" xfId="17117"/>
    <cellStyle name="Normal 38 2 3 2 4 4 2" xfId="43367"/>
    <cellStyle name="Normal 38 2 3 2 4 5" xfId="5977"/>
    <cellStyle name="Normal 38 2 3 2 4 5 2" xfId="32304"/>
    <cellStyle name="Normal 38 2 3 2 4 6" xfId="30917"/>
    <cellStyle name="Normal 38 2 3 2 40" xfId="3484"/>
    <cellStyle name="Normal 38 2 3 2 40 2" xfId="30918"/>
    <cellStyle name="Normal 38 2 3 2 41" xfId="3449"/>
    <cellStyle name="Normal 38 2 3 2 41 2" xfId="30883"/>
    <cellStyle name="Normal 38 2 3 2 42" xfId="5464"/>
    <cellStyle name="Normal 38 2 3 2 42 2" xfId="31796"/>
    <cellStyle name="Normal 38 2 3 2 43" xfId="27715"/>
    <cellStyle name="Normal 38 2 3 2 5" xfId="3485"/>
    <cellStyle name="Normal 38 2 3 2 5 2" xfId="9893"/>
    <cellStyle name="Normal 38 2 3 2 5 2 2" xfId="20957"/>
    <cellStyle name="Normal 38 2 3 2 5 2 2 2" xfId="47206"/>
    <cellStyle name="Normal 38 2 3 2 5 2 3" xfId="36143"/>
    <cellStyle name="Normal 38 2 3 2 5 3" xfId="13496"/>
    <cellStyle name="Normal 38 2 3 2 5 3 2" xfId="24560"/>
    <cellStyle name="Normal 38 2 3 2 5 3 2 2" xfId="50809"/>
    <cellStyle name="Normal 38 2 3 2 5 3 3" xfId="39746"/>
    <cellStyle name="Normal 38 2 3 2 5 4" xfId="17232"/>
    <cellStyle name="Normal 38 2 3 2 5 4 2" xfId="43482"/>
    <cellStyle name="Normal 38 2 3 2 5 5" xfId="6093"/>
    <cellStyle name="Normal 38 2 3 2 5 5 2" xfId="32419"/>
    <cellStyle name="Normal 38 2 3 2 5 6" xfId="30919"/>
    <cellStyle name="Normal 38 2 3 2 6" xfId="3486"/>
    <cellStyle name="Normal 38 2 3 2 6 2" xfId="10008"/>
    <cellStyle name="Normal 38 2 3 2 6 2 2" xfId="21072"/>
    <cellStyle name="Normal 38 2 3 2 6 2 2 2" xfId="47321"/>
    <cellStyle name="Normal 38 2 3 2 6 2 3" xfId="36258"/>
    <cellStyle name="Normal 38 2 3 2 6 3" xfId="13611"/>
    <cellStyle name="Normal 38 2 3 2 6 3 2" xfId="24675"/>
    <cellStyle name="Normal 38 2 3 2 6 3 2 2" xfId="50924"/>
    <cellStyle name="Normal 38 2 3 2 6 3 3" xfId="39861"/>
    <cellStyle name="Normal 38 2 3 2 6 4" xfId="17347"/>
    <cellStyle name="Normal 38 2 3 2 6 4 2" xfId="43597"/>
    <cellStyle name="Normal 38 2 3 2 6 5" xfId="6209"/>
    <cellStyle name="Normal 38 2 3 2 6 5 2" xfId="32534"/>
    <cellStyle name="Normal 38 2 3 2 6 6" xfId="30920"/>
    <cellStyle name="Normal 38 2 3 2 7" xfId="3487"/>
    <cellStyle name="Normal 38 2 3 2 7 2" xfId="10122"/>
    <cellStyle name="Normal 38 2 3 2 7 2 2" xfId="21186"/>
    <cellStyle name="Normal 38 2 3 2 7 2 2 2" xfId="47435"/>
    <cellStyle name="Normal 38 2 3 2 7 2 3" xfId="36372"/>
    <cellStyle name="Normal 38 2 3 2 7 3" xfId="13725"/>
    <cellStyle name="Normal 38 2 3 2 7 3 2" xfId="24789"/>
    <cellStyle name="Normal 38 2 3 2 7 3 2 2" xfId="51038"/>
    <cellStyle name="Normal 38 2 3 2 7 3 3" xfId="39975"/>
    <cellStyle name="Normal 38 2 3 2 7 4" xfId="17461"/>
    <cellStyle name="Normal 38 2 3 2 7 4 2" xfId="43711"/>
    <cellStyle name="Normal 38 2 3 2 7 5" xfId="6324"/>
    <cellStyle name="Normal 38 2 3 2 7 5 2" xfId="32648"/>
    <cellStyle name="Normal 38 2 3 2 7 6" xfId="30921"/>
    <cellStyle name="Normal 38 2 3 2 8" xfId="3488"/>
    <cellStyle name="Normal 38 2 3 2 8 2" xfId="10236"/>
    <cellStyle name="Normal 38 2 3 2 8 2 2" xfId="21300"/>
    <cellStyle name="Normal 38 2 3 2 8 2 2 2" xfId="47549"/>
    <cellStyle name="Normal 38 2 3 2 8 2 3" xfId="36486"/>
    <cellStyle name="Normal 38 2 3 2 8 3" xfId="13839"/>
    <cellStyle name="Normal 38 2 3 2 8 3 2" xfId="24903"/>
    <cellStyle name="Normal 38 2 3 2 8 3 2 2" xfId="51152"/>
    <cellStyle name="Normal 38 2 3 2 8 3 3" xfId="40089"/>
    <cellStyle name="Normal 38 2 3 2 8 4" xfId="17575"/>
    <cellStyle name="Normal 38 2 3 2 8 4 2" xfId="43825"/>
    <cellStyle name="Normal 38 2 3 2 8 5" xfId="6439"/>
    <cellStyle name="Normal 38 2 3 2 8 5 2" xfId="32762"/>
    <cellStyle name="Normal 38 2 3 2 8 6" xfId="30922"/>
    <cellStyle name="Normal 38 2 3 2 9" xfId="3489"/>
    <cellStyle name="Normal 38 2 3 2 9 2" xfId="10350"/>
    <cellStyle name="Normal 38 2 3 2 9 2 2" xfId="21414"/>
    <cellStyle name="Normal 38 2 3 2 9 2 2 2" xfId="47663"/>
    <cellStyle name="Normal 38 2 3 2 9 2 3" xfId="36600"/>
    <cellStyle name="Normal 38 2 3 2 9 3" xfId="13953"/>
    <cellStyle name="Normal 38 2 3 2 9 3 2" xfId="25017"/>
    <cellStyle name="Normal 38 2 3 2 9 3 2 2" xfId="51266"/>
    <cellStyle name="Normal 38 2 3 2 9 3 3" xfId="40203"/>
    <cellStyle name="Normal 38 2 3 2 9 4" xfId="17689"/>
    <cellStyle name="Normal 38 2 3 2 9 4 2" xfId="43939"/>
    <cellStyle name="Normal 38 2 3 2 9 5" xfId="6554"/>
    <cellStyle name="Normal 38 2 3 2 9 5 2" xfId="32876"/>
    <cellStyle name="Normal 38 2 3 2 9 6" xfId="30923"/>
    <cellStyle name="Normal 38 2 3 20" xfId="3490"/>
    <cellStyle name="Normal 38 2 3 20 2" xfId="11520"/>
    <cellStyle name="Normal 38 2 3 20 2 2" xfId="22584"/>
    <cellStyle name="Normal 38 2 3 20 2 2 2" xfId="48833"/>
    <cellStyle name="Normal 38 2 3 20 2 3" xfId="37770"/>
    <cellStyle name="Normal 38 2 3 20 3" xfId="15123"/>
    <cellStyle name="Normal 38 2 3 20 3 2" xfId="26187"/>
    <cellStyle name="Normal 38 2 3 20 3 2 2" xfId="52436"/>
    <cellStyle name="Normal 38 2 3 20 3 3" xfId="41373"/>
    <cellStyle name="Normal 38 2 3 20 4" xfId="18859"/>
    <cellStyle name="Normal 38 2 3 20 4 2" xfId="45109"/>
    <cellStyle name="Normal 38 2 3 20 5" xfId="7734"/>
    <cellStyle name="Normal 38 2 3 20 5 2" xfId="34046"/>
    <cellStyle name="Normal 38 2 3 20 6" xfId="30924"/>
    <cellStyle name="Normal 38 2 3 21" xfId="3491"/>
    <cellStyle name="Normal 38 2 3 21 2" xfId="11634"/>
    <cellStyle name="Normal 38 2 3 21 2 2" xfId="22698"/>
    <cellStyle name="Normal 38 2 3 21 2 2 2" xfId="48947"/>
    <cellStyle name="Normal 38 2 3 21 2 3" xfId="37884"/>
    <cellStyle name="Normal 38 2 3 21 3" xfId="15237"/>
    <cellStyle name="Normal 38 2 3 21 3 2" xfId="26301"/>
    <cellStyle name="Normal 38 2 3 21 3 2 2" xfId="52550"/>
    <cellStyle name="Normal 38 2 3 21 3 3" xfId="41487"/>
    <cellStyle name="Normal 38 2 3 21 4" xfId="18973"/>
    <cellStyle name="Normal 38 2 3 21 4 2" xfId="45223"/>
    <cellStyle name="Normal 38 2 3 21 5" xfId="7849"/>
    <cellStyle name="Normal 38 2 3 21 5 2" xfId="34160"/>
    <cellStyle name="Normal 38 2 3 21 6" xfId="30925"/>
    <cellStyle name="Normal 38 2 3 22" xfId="3492"/>
    <cellStyle name="Normal 38 2 3 22 2" xfId="11748"/>
    <cellStyle name="Normal 38 2 3 22 2 2" xfId="22812"/>
    <cellStyle name="Normal 38 2 3 22 2 2 2" xfId="49061"/>
    <cellStyle name="Normal 38 2 3 22 2 3" xfId="37998"/>
    <cellStyle name="Normal 38 2 3 22 3" xfId="15351"/>
    <cellStyle name="Normal 38 2 3 22 3 2" xfId="26415"/>
    <cellStyle name="Normal 38 2 3 22 3 2 2" xfId="52664"/>
    <cellStyle name="Normal 38 2 3 22 3 3" xfId="41601"/>
    <cellStyle name="Normal 38 2 3 22 4" xfId="19087"/>
    <cellStyle name="Normal 38 2 3 22 4 2" xfId="45337"/>
    <cellStyle name="Normal 38 2 3 22 5" xfId="7964"/>
    <cellStyle name="Normal 38 2 3 22 5 2" xfId="34274"/>
    <cellStyle name="Normal 38 2 3 22 6" xfId="30926"/>
    <cellStyle name="Normal 38 2 3 23" xfId="3493"/>
    <cellStyle name="Normal 38 2 3 23 2" xfId="11862"/>
    <cellStyle name="Normal 38 2 3 23 2 2" xfId="22926"/>
    <cellStyle name="Normal 38 2 3 23 2 2 2" xfId="49175"/>
    <cellStyle name="Normal 38 2 3 23 2 3" xfId="38112"/>
    <cellStyle name="Normal 38 2 3 23 3" xfId="15465"/>
    <cellStyle name="Normal 38 2 3 23 3 2" xfId="26529"/>
    <cellStyle name="Normal 38 2 3 23 3 2 2" xfId="52778"/>
    <cellStyle name="Normal 38 2 3 23 3 3" xfId="41715"/>
    <cellStyle name="Normal 38 2 3 23 4" xfId="19201"/>
    <cellStyle name="Normal 38 2 3 23 4 2" xfId="45451"/>
    <cellStyle name="Normal 38 2 3 23 5" xfId="8079"/>
    <cellStyle name="Normal 38 2 3 23 5 2" xfId="34388"/>
    <cellStyle name="Normal 38 2 3 23 6" xfId="30927"/>
    <cellStyle name="Normal 38 2 3 24" xfId="3494"/>
    <cellStyle name="Normal 38 2 3 24 2" xfId="11976"/>
    <cellStyle name="Normal 38 2 3 24 2 2" xfId="23040"/>
    <cellStyle name="Normal 38 2 3 24 2 2 2" xfId="49289"/>
    <cellStyle name="Normal 38 2 3 24 2 3" xfId="38226"/>
    <cellStyle name="Normal 38 2 3 24 3" xfId="15579"/>
    <cellStyle name="Normal 38 2 3 24 3 2" xfId="26643"/>
    <cellStyle name="Normal 38 2 3 24 3 2 2" xfId="52892"/>
    <cellStyle name="Normal 38 2 3 24 3 3" xfId="41829"/>
    <cellStyle name="Normal 38 2 3 24 4" xfId="19315"/>
    <cellStyle name="Normal 38 2 3 24 4 2" xfId="45565"/>
    <cellStyle name="Normal 38 2 3 24 5" xfId="8194"/>
    <cellStyle name="Normal 38 2 3 24 5 2" xfId="34502"/>
    <cellStyle name="Normal 38 2 3 24 6" xfId="30928"/>
    <cellStyle name="Normal 38 2 3 25" xfId="3495"/>
    <cellStyle name="Normal 38 2 3 25 2" xfId="12090"/>
    <cellStyle name="Normal 38 2 3 25 2 2" xfId="23154"/>
    <cellStyle name="Normal 38 2 3 25 2 2 2" xfId="49403"/>
    <cellStyle name="Normal 38 2 3 25 2 3" xfId="38340"/>
    <cellStyle name="Normal 38 2 3 25 3" xfId="15693"/>
    <cellStyle name="Normal 38 2 3 25 3 2" xfId="26757"/>
    <cellStyle name="Normal 38 2 3 25 3 2 2" xfId="53006"/>
    <cellStyle name="Normal 38 2 3 25 3 3" xfId="41943"/>
    <cellStyle name="Normal 38 2 3 25 4" xfId="19429"/>
    <cellStyle name="Normal 38 2 3 25 4 2" xfId="45679"/>
    <cellStyle name="Normal 38 2 3 25 5" xfId="8309"/>
    <cellStyle name="Normal 38 2 3 25 5 2" xfId="34616"/>
    <cellStyle name="Normal 38 2 3 25 6" xfId="30929"/>
    <cellStyle name="Normal 38 2 3 26" xfId="3496"/>
    <cellStyle name="Normal 38 2 3 26 2" xfId="12207"/>
    <cellStyle name="Normal 38 2 3 26 2 2" xfId="23271"/>
    <cellStyle name="Normal 38 2 3 26 2 2 2" xfId="49520"/>
    <cellStyle name="Normal 38 2 3 26 2 3" xfId="38457"/>
    <cellStyle name="Normal 38 2 3 26 3" xfId="15810"/>
    <cellStyle name="Normal 38 2 3 26 3 2" xfId="26874"/>
    <cellStyle name="Normal 38 2 3 26 3 2 2" xfId="53123"/>
    <cellStyle name="Normal 38 2 3 26 3 3" xfId="42060"/>
    <cellStyle name="Normal 38 2 3 26 4" xfId="19546"/>
    <cellStyle name="Normal 38 2 3 26 4 2" xfId="45796"/>
    <cellStyle name="Normal 38 2 3 26 5" xfId="8427"/>
    <cellStyle name="Normal 38 2 3 26 5 2" xfId="34733"/>
    <cellStyle name="Normal 38 2 3 26 6" xfId="30930"/>
    <cellStyle name="Normal 38 2 3 27" xfId="3497"/>
    <cellStyle name="Normal 38 2 3 27 2" xfId="12326"/>
    <cellStyle name="Normal 38 2 3 27 2 2" xfId="23390"/>
    <cellStyle name="Normal 38 2 3 27 2 2 2" xfId="49639"/>
    <cellStyle name="Normal 38 2 3 27 2 3" xfId="38576"/>
    <cellStyle name="Normal 38 2 3 27 3" xfId="15929"/>
    <cellStyle name="Normal 38 2 3 27 3 2" xfId="26993"/>
    <cellStyle name="Normal 38 2 3 27 3 2 2" xfId="53242"/>
    <cellStyle name="Normal 38 2 3 27 3 3" xfId="42179"/>
    <cellStyle name="Normal 38 2 3 27 4" xfId="19665"/>
    <cellStyle name="Normal 38 2 3 27 4 2" xfId="45915"/>
    <cellStyle name="Normal 38 2 3 27 5" xfId="8547"/>
    <cellStyle name="Normal 38 2 3 27 5 2" xfId="34852"/>
    <cellStyle name="Normal 38 2 3 27 6" xfId="30931"/>
    <cellStyle name="Normal 38 2 3 28" xfId="3498"/>
    <cellStyle name="Normal 38 2 3 28 2" xfId="12457"/>
    <cellStyle name="Normal 38 2 3 28 2 2" xfId="23521"/>
    <cellStyle name="Normal 38 2 3 28 2 2 2" xfId="49770"/>
    <cellStyle name="Normal 38 2 3 28 2 3" xfId="38707"/>
    <cellStyle name="Normal 38 2 3 28 3" xfId="16060"/>
    <cellStyle name="Normal 38 2 3 28 3 2" xfId="27124"/>
    <cellStyle name="Normal 38 2 3 28 3 2 2" xfId="53373"/>
    <cellStyle name="Normal 38 2 3 28 3 3" xfId="42310"/>
    <cellStyle name="Normal 38 2 3 28 4" xfId="19796"/>
    <cellStyle name="Normal 38 2 3 28 4 2" xfId="46046"/>
    <cellStyle name="Normal 38 2 3 28 5" xfId="8679"/>
    <cellStyle name="Normal 38 2 3 28 5 2" xfId="34983"/>
    <cellStyle name="Normal 38 2 3 28 6" xfId="30932"/>
    <cellStyle name="Normal 38 2 3 29" xfId="3499"/>
    <cellStyle name="Normal 38 2 3 29 2" xfId="12572"/>
    <cellStyle name="Normal 38 2 3 29 2 2" xfId="23636"/>
    <cellStyle name="Normal 38 2 3 29 2 2 2" xfId="49885"/>
    <cellStyle name="Normal 38 2 3 29 2 3" xfId="38822"/>
    <cellStyle name="Normal 38 2 3 29 3" xfId="16175"/>
    <cellStyle name="Normal 38 2 3 29 3 2" xfId="27239"/>
    <cellStyle name="Normal 38 2 3 29 3 2 2" xfId="53488"/>
    <cellStyle name="Normal 38 2 3 29 3 3" xfId="42425"/>
    <cellStyle name="Normal 38 2 3 29 4" xfId="19911"/>
    <cellStyle name="Normal 38 2 3 29 4 2" xfId="46161"/>
    <cellStyle name="Normal 38 2 3 29 5" xfId="8795"/>
    <cellStyle name="Normal 38 2 3 29 5 2" xfId="35098"/>
    <cellStyle name="Normal 38 2 3 29 6" xfId="30933"/>
    <cellStyle name="Normal 38 2 3 3" xfId="237"/>
    <cellStyle name="Normal 38 2 3 3 2" xfId="3501"/>
    <cellStyle name="Normal 38 2 3 3 2 2" xfId="16451"/>
    <cellStyle name="Normal 38 2 3 3 2 2 2" xfId="27515"/>
    <cellStyle name="Normal 38 2 3 3 2 2 2 2" xfId="53764"/>
    <cellStyle name="Normal 38 2 3 3 2 2 3" xfId="42701"/>
    <cellStyle name="Normal 38 2 3 3 2 3" xfId="20187"/>
    <cellStyle name="Normal 38 2 3 3 2 3 2" xfId="46437"/>
    <cellStyle name="Normal 38 2 3 3 2 4" xfId="9115"/>
    <cellStyle name="Normal 38 2 3 3 2 4 2" xfId="35374"/>
    <cellStyle name="Normal 38 2 3 3 2 5" xfId="30935"/>
    <cellStyle name="Normal 38 2 3 3 3" xfId="3500"/>
    <cellStyle name="Normal 38 2 3 3 3 2" xfId="20508"/>
    <cellStyle name="Normal 38 2 3 3 3 2 2" xfId="46757"/>
    <cellStyle name="Normal 38 2 3 3 3 3" xfId="9444"/>
    <cellStyle name="Normal 38 2 3 3 3 3 2" xfId="35694"/>
    <cellStyle name="Normal 38 2 3 3 3 4" xfId="30934"/>
    <cellStyle name="Normal 38 2 3 3 4" xfId="13047"/>
    <cellStyle name="Normal 38 2 3 3 4 2" xfId="24111"/>
    <cellStyle name="Normal 38 2 3 3 4 2 2" xfId="50360"/>
    <cellStyle name="Normal 38 2 3 3 4 3" xfId="39297"/>
    <cellStyle name="Normal 38 2 3 3 5" xfId="16783"/>
    <cellStyle name="Normal 38 2 3 3 5 2" xfId="43033"/>
    <cellStyle name="Normal 38 2 3 3 6" xfId="5640"/>
    <cellStyle name="Normal 38 2 3 3 6 2" xfId="31970"/>
    <cellStyle name="Normal 38 2 3 3 7" xfId="27717"/>
    <cellStyle name="Normal 38 2 3 30" xfId="3502"/>
    <cellStyle name="Normal 38 2 3 30 2" xfId="12686"/>
    <cellStyle name="Normal 38 2 3 30 2 2" xfId="23750"/>
    <cellStyle name="Normal 38 2 3 30 2 2 2" xfId="49999"/>
    <cellStyle name="Normal 38 2 3 30 2 3" xfId="38936"/>
    <cellStyle name="Normal 38 2 3 30 3" xfId="16289"/>
    <cellStyle name="Normal 38 2 3 30 3 2" xfId="27353"/>
    <cellStyle name="Normal 38 2 3 30 3 2 2" xfId="53602"/>
    <cellStyle name="Normal 38 2 3 30 3 3" xfId="42539"/>
    <cellStyle name="Normal 38 2 3 30 4" xfId="20025"/>
    <cellStyle name="Normal 38 2 3 30 4 2" xfId="46275"/>
    <cellStyle name="Normal 38 2 3 30 5" xfId="8910"/>
    <cellStyle name="Normal 38 2 3 30 5 2" xfId="35212"/>
    <cellStyle name="Normal 38 2 3 30 6" xfId="30936"/>
    <cellStyle name="Normal 38 2 3 31" xfId="3503"/>
    <cellStyle name="Normal 38 2 3 31 2" xfId="9324"/>
    <cellStyle name="Normal 38 2 3 31 2 2" xfId="20388"/>
    <cellStyle name="Normal 38 2 3 31 2 2 2" xfId="46637"/>
    <cellStyle name="Normal 38 2 3 31 2 3" xfId="35574"/>
    <cellStyle name="Normal 38 2 3 31 3" xfId="12927"/>
    <cellStyle name="Normal 38 2 3 31 3 2" xfId="23991"/>
    <cellStyle name="Normal 38 2 3 31 3 2 2" xfId="50240"/>
    <cellStyle name="Normal 38 2 3 31 3 3" xfId="39177"/>
    <cellStyle name="Normal 38 2 3 31 4" xfId="16663"/>
    <cellStyle name="Normal 38 2 3 31 4 2" xfId="42913"/>
    <cellStyle name="Normal 38 2 3 31 5" xfId="5519"/>
    <cellStyle name="Normal 38 2 3 31 5 2" xfId="31850"/>
    <cellStyle name="Normal 38 2 3 31 6" xfId="30937"/>
    <cellStyle name="Normal 38 2 3 32" xfId="3504"/>
    <cellStyle name="Normal 38 2 3 32 2" xfId="20268"/>
    <cellStyle name="Normal 38 2 3 32 2 2" xfId="46517"/>
    <cellStyle name="Normal 38 2 3 32 3" xfId="9204"/>
    <cellStyle name="Normal 38 2 3 32 3 2" xfId="35454"/>
    <cellStyle name="Normal 38 2 3 32 4" xfId="30938"/>
    <cellStyle name="Normal 38 2 3 33" xfId="3505"/>
    <cellStyle name="Normal 38 2 3 33 2" xfId="23871"/>
    <cellStyle name="Normal 38 2 3 33 2 2" xfId="50120"/>
    <cellStyle name="Normal 38 2 3 33 3" xfId="12807"/>
    <cellStyle name="Normal 38 2 3 33 3 2" xfId="39057"/>
    <cellStyle name="Normal 38 2 3 33 4" xfId="30939"/>
    <cellStyle name="Normal 38 2 3 34" xfId="3506"/>
    <cellStyle name="Normal 38 2 3 34 2" xfId="16543"/>
    <cellStyle name="Normal 38 2 3 34 2 2" xfId="42793"/>
    <cellStyle name="Normal 38 2 3 34 3" xfId="30940"/>
    <cellStyle name="Normal 38 2 3 35" xfId="3507"/>
    <cellStyle name="Normal 38 2 3 35 2" xfId="30941"/>
    <cellStyle name="Normal 38 2 3 36" xfId="3508"/>
    <cellStyle name="Normal 38 2 3 36 2" xfId="30942"/>
    <cellStyle name="Normal 38 2 3 37" xfId="3509"/>
    <cellStyle name="Normal 38 2 3 37 2" xfId="30943"/>
    <cellStyle name="Normal 38 2 3 38" xfId="3510"/>
    <cellStyle name="Normal 38 2 3 38 2" xfId="30944"/>
    <cellStyle name="Normal 38 2 3 39" xfId="3511"/>
    <cellStyle name="Normal 38 2 3 39 2" xfId="30945"/>
    <cellStyle name="Normal 38 2 3 4" xfId="3512"/>
    <cellStyle name="Normal 38 2 3 4 2" xfId="9596"/>
    <cellStyle name="Normal 38 2 3 4 2 2" xfId="20660"/>
    <cellStyle name="Normal 38 2 3 4 2 2 2" xfId="46909"/>
    <cellStyle name="Normal 38 2 3 4 2 3" xfId="35846"/>
    <cellStyle name="Normal 38 2 3 4 3" xfId="13199"/>
    <cellStyle name="Normal 38 2 3 4 3 2" xfId="24263"/>
    <cellStyle name="Normal 38 2 3 4 3 2 2" xfId="50512"/>
    <cellStyle name="Normal 38 2 3 4 3 3" xfId="39449"/>
    <cellStyle name="Normal 38 2 3 4 4" xfId="16935"/>
    <cellStyle name="Normal 38 2 3 4 4 2" xfId="43185"/>
    <cellStyle name="Normal 38 2 3 4 5" xfId="5794"/>
    <cellStyle name="Normal 38 2 3 4 5 2" xfId="32122"/>
    <cellStyle name="Normal 38 2 3 4 6" xfId="30946"/>
    <cellStyle name="Normal 38 2 3 40" xfId="3513"/>
    <cellStyle name="Normal 38 2 3 40 2" xfId="30947"/>
    <cellStyle name="Normal 38 2 3 41" xfId="3514"/>
    <cellStyle name="Normal 38 2 3 41 2" xfId="30948"/>
    <cellStyle name="Normal 38 2 3 42" xfId="3438"/>
    <cellStyle name="Normal 38 2 3 42 2" xfId="30872"/>
    <cellStyle name="Normal 38 2 3 43" xfId="5398"/>
    <cellStyle name="Normal 38 2 3 43 2" xfId="31730"/>
    <cellStyle name="Normal 38 2 3 44" xfId="27714"/>
    <cellStyle name="Normal 38 2 3 5" xfId="3515"/>
    <cellStyle name="Normal 38 2 3 5 2" xfId="9712"/>
    <cellStyle name="Normal 38 2 3 5 2 2" xfId="20776"/>
    <cellStyle name="Normal 38 2 3 5 2 2 2" xfId="47025"/>
    <cellStyle name="Normal 38 2 3 5 2 3" xfId="35962"/>
    <cellStyle name="Normal 38 2 3 5 3" xfId="13315"/>
    <cellStyle name="Normal 38 2 3 5 3 2" xfId="24379"/>
    <cellStyle name="Normal 38 2 3 5 3 2 2" xfId="50628"/>
    <cellStyle name="Normal 38 2 3 5 3 3" xfId="39565"/>
    <cellStyle name="Normal 38 2 3 5 4" xfId="17051"/>
    <cellStyle name="Normal 38 2 3 5 4 2" xfId="43301"/>
    <cellStyle name="Normal 38 2 3 5 5" xfId="5911"/>
    <cellStyle name="Normal 38 2 3 5 5 2" xfId="32238"/>
    <cellStyle name="Normal 38 2 3 5 6" xfId="30949"/>
    <cellStyle name="Normal 38 2 3 6" xfId="3516"/>
    <cellStyle name="Normal 38 2 3 6 2" xfId="9827"/>
    <cellStyle name="Normal 38 2 3 6 2 2" xfId="20891"/>
    <cellStyle name="Normal 38 2 3 6 2 2 2" xfId="47140"/>
    <cellStyle name="Normal 38 2 3 6 2 3" xfId="36077"/>
    <cellStyle name="Normal 38 2 3 6 3" xfId="13430"/>
    <cellStyle name="Normal 38 2 3 6 3 2" xfId="24494"/>
    <cellStyle name="Normal 38 2 3 6 3 2 2" xfId="50743"/>
    <cellStyle name="Normal 38 2 3 6 3 3" xfId="39680"/>
    <cellStyle name="Normal 38 2 3 6 4" xfId="17166"/>
    <cellStyle name="Normal 38 2 3 6 4 2" xfId="43416"/>
    <cellStyle name="Normal 38 2 3 6 5" xfId="6027"/>
    <cellStyle name="Normal 38 2 3 6 5 2" xfId="32353"/>
    <cellStyle name="Normal 38 2 3 6 6" xfId="30950"/>
    <cellStyle name="Normal 38 2 3 7" xfId="3517"/>
    <cellStyle name="Normal 38 2 3 7 2" xfId="9942"/>
    <cellStyle name="Normal 38 2 3 7 2 2" xfId="21006"/>
    <cellStyle name="Normal 38 2 3 7 2 2 2" xfId="47255"/>
    <cellStyle name="Normal 38 2 3 7 2 3" xfId="36192"/>
    <cellStyle name="Normal 38 2 3 7 3" xfId="13545"/>
    <cellStyle name="Normal 38 2 3 7 3 2" xfId="24609"/>
    <cellStyle name="Normal 38 2 3 7 3 2 2" xfId="50858"/>
    <cellStyle name="Normal 38 2 3 7 3 3" xfId="39795"/>
    <cellStyle name="Normal 38 2 3 7 4" xfId="17281"/>
    <cellStyle name="Normal 38 2 3 7 4 2" xfId="43531"/>
    <cellStyle name="Normal 38 2 3 7 5" xfId="6143"/>
    <cellStyle name="Normal 38 2 3 7 5 2" xfId="32468"/>
    <cellStyle name="Normal 38 2 3 7 6" xfId="30951"/>
    <cellStyle name="Normal 38 2 3 8" xfId="3518"/>
    <cellStyle name="Normal 38 2 3 8 2" xfId="10056"/>
    <cellStyle name="Normal 38 2 3 8 2 2" xfId="21120"/>
    <cellStyle name="Normal 38 2 3 8 2 2 2" xfId="47369"/>
    <cellStyle name="Normal 38 2 3 8 2 3" xfId="36306"/>
    <cellStyle name="Normal 38 2 3 8 3" xfId="13659"/>
    <cellStyle name="Normal 38 2 3 8 3 2" xfId="24723"/>
    <cellStyle name="Normal 38 2 3 8 3 2 2" xfId="50972"/>
    <cellStyle name="Normal 38 2 3 8 3 3" xfId="39909"/>
    <cellStyle name="Normal 38 2 3 8 4" xfId="17395"/>
    <cellStyle name="Normal 38 2 3 8 4 2" xfId="43645"/>
    <cellStyle name="Normal 38 2 3 8 5" xfId="6258"/>
    <cellStyle name="Normal 38 2 3 8 5 2" xfId="32582"/>
    <cellStyle name="Normal 38 2 3 8 6" xfId="30952"/>
    <cellStyle name="Normal 38 2 3 9" xfId="3519"/>
    <cellStyle name="Normal 38 2 3 9 2" xfId="10170"/>
    <cellStyle name="Normal 38 2 3 9 2 2" xfId="21234"/>
    <cellStyle name="Normal 38 2 3 9 2 2 2" xfId="47483"/>
    <cellStyle name="Normal 38 2 3 9 2 3" xfId="36420"/>
    <cellStyle name="Normal 38 2 3 9 3" xfId="13773"/>
    <cellStyle name="Normal 38 2 3 9 3 2" xfId="24837"/>
    <cellStyle name="Normal 38 2 3 9 3 2 2" xfId="51086"/>
    <cellStyle name="Normal 38 2 3 9 3 3" xfId="40023"/>
    <cellStyle name="Normal 38 2 3 9 4" xfId="17509"/>
    <cellStyle name="Normal 38 2 3 9 4 2" xfId="43759"/>
    <cellStyle name="Normal 38 2 3 9 5" xfId="6373"/>
    <cellStyle name="Normal 38 2 3 9 5 2" xfId="32696"/>
    <cellStyle name="Normal 38 2 3 9 6" xfId="30953"/>
    <cellStyle name="Normal 38 2 30" xfId="3520"/>
    <cellStyle name="Normal 38 2 30 2" xfId="12065"/>
    <cellStyle name="Normal 38 2 30 2 2" xfId="23129"/>
    <cellStyle name="Normal 38 2 30 2 2 2" xfId="49378"/>
    <cellStyle name="Normal 38 2 30 2 3" xfId="38315"/>
    <cellStyle name="Normal 38 2 30 3" xfId="15668"/>
    <cellStyle name="Normal 38 2 30 3 2" xfId="26732"/>
    <cellStyle name="Normal 38 2 30 3 2 2" xfId="52981"/>
    <cellStyle name="Normal 38 2 30 3 3" xfId="41918"/>
    <cellStyle name="Normal 38 2 30 4" xfId="19404"/>
    <cellStyle name="Normal 38 2 30 4 2" xfId="45654"/>
    <cellStyle name="Normal 38 2 30 5" xfId="8283"/>
    <cellStyle name="Normal 38 2 30 5 2" xfId="34591"/>
    <cellStyle name="Normal 38 2 30 6" xfId="30954"/>
    <cellStyle name="Normal 38 2 31" xfId="3521"/>
    <cellStyle name="Normal 38 2 31 2" xfId="12182"/>
    <cellStyle name="Normal 38 2 31 2 2" xfId="23246"/>
    <cellStyle name="Normal 38 2 31 2 2 2" xfId="49495"/>
    <cellStyle name="Normal 38 2 31 2 3" xfId="38432"/>
    <cellStyle name="Normal 38 2 31 3" xfId="15785"/>
    <cellStyle name="Normal 38 2 31 3 2" xfId="26849"/>
    <cellStyle name="Normal 38 2 31 3 2 2" xfId="53098"/>
    <cellStyle name="Normal 38 2 31 3 3" xfId="42035"/>
    <cellStyle name="Normal 38 2 31 4" xfId="19521"/>
    <cellStyle name="Normal 38 2 31 4 2" xfId="45771"/>
    <cellStyle name="Normal 38 2 31 5" xfId="8401"/>
    <cellStyle name="Normal 38 2 31 5 2" xfId="34708"/>
    <cellStyle name="Normal 38 2 31 6" xfId="30955"/>
    <cellStyle name="Normal 38 2 32" xfId="3522"/>
    <cellStyle name="Normal 38 2 32 2" xfId="12301"/>
    <cellStyle name="Normal 38 2 32 2 2" xfId="23365"/>
    <cellStyle name="Normal 38 2 32 2 2 2" xfId="49614"/>
    <cellStyle name="Normal 38 2 32 2 3" xfId="38551"/>
    <cellStyle name="Normal 38 2 32 3" xfId="15904"/>
    <cellStyle name="Normal 38 2 32 3 2" xfId="26968"/>
    <cellStyle name="Normal 38 2 32 3 2 2" xfId="53217"/>
    <cellStyle name="Normal 38 2 32 3 3" xfId="42154"/>
    <cellStyle name="Normal 38 2 32 4" xfId="19640"/>
    <cellStyle name="Normal 38 2 32 4 2" xfId="45890"/>
    <cellStyle name="Normal 38 2 32 5" xfId="8521"/>
    <cellStyle name="Normal 38 2 32 5 2" xfId="34827"/>
    <cellStyle name="Normal 38 2 32 6" xfId="30956"/>
    <cellStyle name="Normal 38 2 33" xfId="3523"/>
    <cellStyle name="Normal 38 2 33 2" xfId="12432"/>
    <cellStyle name="Normal 38 2 33 2 2" xfId="23496"/>
    <cellStyle name="Normal 38 2 33 2 2 2" xfId="49745"/>
    <cellStyle name="Normal 38 2 33 2 3" xfId="38682"/>
    <cellStyle name="Normal 38 2 33 3" xfId="16035"/>
    <cellStyle name="Normal 38 2 33 3 2" xfId="27099"/>
    <cellStyle name="Normal 38 2 33 3 2 2" xfId="53348"/>
    <cellStyle name="Normal 38 2 33 3 3" xfId="42285"/>
    <cellStyle name="Normal 38 2 33 4" xfId="19771"/>
    <cellStyle name="Normal 38 2 33 4 2" xfId="46021"/>
    <cellStyle name="Normal 38 2 33 5" xfId="8653"/>
    <cellStyle name="Normal 38 2 33 5 2" xfId="34958"/>
    <cellStyle name="Normal 38 2 33 6" xfId="30957"/>
    <cellStyle name="Normal 38 2 34" xfId="3524"/>
    <cellStyle name="Normal 38 2 34 2" xfId="12547"/>
    <cellStyle name="Normal 38 2 34 2 2" xfId="23611"/>
    <cellStyle name="Normal 38 2 34 2 2 2" xfId="49860"/>
    <cellStyle name="Normal 38 2 34 2 3" xfId="38797"/>
    <cellStyle name="Normal 38 2 34 3" xfId="16150"/>
    <cellStyle name="Normal 38 2 34 3 2" xfId="27214"/>
    <cellStyle name="Normal 38 2 34 3 2 2" xfId="53463"/>
    <cellStyle name="Normal 38 2 34 3 3" xfId="42400"/>
    <cellStyle name="Normal 38 2 34 4" xfId="19886"/>
    <cellStyle name="Normal 38 2 34 4 2" xfId="46136"/>
    <cellStyle name="Normal 38 2 34 5" xfId="8769"/>
    <cellStyle name="Normal 38 2 34 5 2" xfId="35073"/>
    <cellStyle name="Normal 38 2 34 6" xfId="30958"/>
    <cellStyle name="Normal 38 2 35" xfId="3525"/>
    <cellStyle name="Normal 38 2 35 2" xfId="12661"/>
    <cellStyle name="Normal 38 2 35 2 2" xfId="23725"/>
    <cellStyle name="Normal 38 2 35 2 2 2" xfId="49974"/>
    <cellStyle name="Normal 38 2 35 2 3" xfId="38911"/>
    <cellStyle name="Normal 38 2 35 3" xfId="16264"/>
    <cellStyle name="Normal 38 2 35 3 2" xfId="27328"/>
    <cellStyle name="Normal 38 2 35 3 2 2" xfId="53577"/>
    <cellStyle name="Normal 38 2 35 3 3" xfId="42514"/>
    <cellStyle name="Normal 38 2 35 4" xfId="20000"/>
    <cellStyle name="Normal 38 2 35 4 2" xfId="46250"/>
    <cellStyle name="Normal 38 2 35 5" xfId="8884"/>
    <cellStyle name="Normal 38 2 35 5 2" xfId="35187"/>
    <cellStyle name="Normal 38 2 35 6" xfId="30959"/>
    <cellStyle name="Normal 38 2 36" xfId="3526"/>
    <cellStyle name="Normal 38 2 36 2" xfId="9299"/>
    <cellStyle name="Normal 38 2 36 2 2" xfId="20363"/>
    <cellStyle name="Normal 38 2 36 2 2 2" xfId="46612"/>
    <cellStyle name="Normal 38 2 36 2 3" xfId="35549"/>
    <cellStyle name="Normal 38 2 36 3" xfId="12902"/>
    <cellStyle name="Normal 38 2 36 3 2" xfId="23966"/>
    <cellStyle name="Normal 38 2 36 3 2 2" xfId="50215"/>
    <cellStyle name="Normal 38 2 36 3 3" xfId="39152"/>
    <cellStyle name="Normal 38 2 36 4" xfId="16638"/>
    <cellStyle name="Normal 38 2 36 4 2" xfId="42888"/>
    <cellStyle name="Normal 38 2 36 5" xfId="5494"/>
    <cellStyle name="Normal 38 2 36 5 2" xfId="31825"/>
    <cellStyle name="Normal 38 2 36 6" xfId="30960"/>
    <cellStyle name="Normal 38 2 37" xfId="3527"/>
    <cellStyle name="Normal 38 2 37 2" xfId="20243"/>
    <cellStyle name="Normal 38 2 37 2 2" xfId="46492"/>
    <cellStyle name="Normal 38 2 37 3" xfId="9179"/>
    <cellStyle name="Normal 38 2 37 3 2" xfId="35429"/>
    <cellStyle name="Normal 38 2 37 4" xfId="30961"/>
    <cellStyle name="Normal 38 2 38" xfId="3528"/>
    <cellStyle name="Normal 38 2 38 2" xfId="23846"/>
    <cellStyle name="Normal 38 2 38 2 2" xfId="50095"/>
    <cellStyle name="Normal 38 2 38 3" xfId="12782"/>
    <cellStyle name="Normal 38 2 38 3 2" xfId="39032"/>
    <cellStyle name="Normal 38 2 38 4" xfId="30962"/>
    <cellStyle name="Normal 38 2 39" xfId="3529"/>
    <cellStyle name="Normal 38 2 39 2" xfId="16506"/>
    <cellStyle name="Normal 38 2 39 2 2" xfId="42756"/>
    <cellStyle name="Normal 38 2 39 3" xfId="30963"/>
    <cellStyle name="Normal 38 2 4" xfId="238"/>
    <cellStyle name="Normal 38 2 4 10" xfId="3531"/>
    <cellStyle name="Normal 38 2 4 10 2" xfId="10291"/>
    <cellStyle name="Normal 38 2 4 10 2 2" xfId="21355"/>
    <cellStyle name="Normal 38 2 4 10 2 2 2" xfId="47604"/>
    <cellStyle name="Normal 38 2 4 10 2 3" xfId="36541"/>
    <cellStyle name="Normal 38 2 4 10 3" xfId="13894"/>
    <cellStyle name="Normal 38 2 4 10 3 2" xfId="24958"/>
    <cellStyle name="Normal 38 2 4 10 3 2 2" xfId="51207"/>
    <cellStyle name="Normal 38 2 4 10 3 3" xfId="40144"/>
    <cellStyle name="Normal 38 2 4 10 4" xfId="17630"/>
    <cellStyle name="Normal 38 2 4 10 4 2" xfId="43880"/>
    <cellStyle name="Normal 38 2 4 10 5" xfId="6495"/>
    <cellStyle name="Normal 38 2 4 10 5 2" xfId="32817"/>
    <cellStyle name="Normal 38 2 4 10 6" xfId="30965"/>
    <cellStyle name="Normal 38 2 4 11" xfId="3532"/>
    <cellStyle name="Normal 38 2 4 11 2" xfId="10418"/>
    <cellStyle name="Normal 38 2 4 11 2 2" xfId="21482"/>
    <cellStyle name="Normal 38 2 4 11 2 2 2" xfId="47731"/>
    <cellStyle name="Normal 38 2 4 11 2 3" xfId="36668"/>
    <cellStyle name="Normal 38 2 4 11 3" xfId="14021"/>
    <cellStyle name="Normal 38 2 4 11 3 2" xfId="25085"/>
    <cellStyle name="Normal 38 2 4 11 3 2 2" xfId="51334"/>
    <cellStyle name="Normal 38 2 4 11 3 3" xfId="40271"/>
    <cellStyle name="Normal 38 2 4 11 4" xfId="17757"/>
    <cellStyle name="Normal 38 2 4 11 4 2" xfId="44007"/>
    <cellStyle name="Normal 38 2 4 11 5" xfId="6623"/>
    <cellStyle name="Normal 38 2 4 11 5 2" xfId="32944"/>
    <cellStyle name="Normal 38 2 4 11 6" xfId="30966"/>
    <cellStyle name="Normal 38 2 4 12" xfId="3533"/>
    <cellStyle name="Normal 38 2 4 12 2" xfId="10533"/>
    <cellStyle name="Normal 38 2 4 12 2 2" xfId="21597"/>
    <cellStyle name="Normal 38 2 4 12 2 2 2" xfId="47846"/>
    <cellStyle name="Normal 38 2 4 12 2 3" xfId="36783"/>
    <cellStyle name="Normal 38 2 4 12 3" xfId="14136"/>
    <cellStyle name="Normal 38 2 4 12 3 2" xfId="25200"/>
    <cellStyle name="Normal 38 2 4 12 3 2 2" xfId="51449"/>
    <cellStyle name="Normal 38 2 4 12 3 3" xfId="40386"/>
    <cellStyle name="Normal 38 2 4 12 4" xfId="17872"/>
    <cellStyle name="Normal 38 2 4 12 4 2" xfId="44122"/>
    <cellStyle name="Normal 38 2 4 12 5" xfId="6739"/>
    <cellStyle name="Normal 38 2 4 12 5 2" xfId="33059"/>
    <cellStyle name="Normal 38 2 4 12 6" xfId="30967"/>
    <cellStyle name="Normal 38 2 4 13" xfId="3534"/>
    <cellStyle name="Normal 38 2 4 13 2" xfId="10706"/>
    <cellStyle name="Normal 38 2 4 13 2 2" xfId="21770"/>
    <cellStyle name="Normal 38 2 4 13 2 2 2" xfId="48019"/>
    <cellStyle name="Normal 38 2 4 13 2 3" xfId="36956"/>
    <cellStyle name="Normal 38 2 4 13 3" xfId="14309"/>
    <cellStyle name="Normal 38 2 4 13 3 2" xfId="25373"/>
    <cellStyle name="Normal 38 2 4 13 3 2 2" xfId="51622"/>
    <cellStyle name="Normal 38 2 4 13 3 3" xfId="40559"/>
    <cellStyle name="Normal 38 2 4 13 4" xfId="18045"/>
    <cellStyle name="Normal 38 2 4 13 4 2" xfId="44295"/>
    <cellStyle name="Normal 38 2 4 13 5" xfId="6913"/>
    <cellStyle name="Normal 38 2 4 13 5 2" xfId="33232"/>
    <cellStyle name="Normal 38 2 4 13 6" xfId="30968"/>
    <cellStyle name="Normal 38 2 4 14" xfId="3535"/>
    <cellStyle name="Normal 38 2 4 14 2" xfId="10823"/>
    <cellStyle name="Normal 38 2 4 14 2 2" xfId="21887"/>
    <cellStyle name="Normal 38 2 4 14 2 2 2" xfId="48136"/>
    <cellStyle name="Normal 38 2 4 14 2 3" xfId="37073"/>
    <cellStyle name="Normal 38 2 4 14 3" xfId="14426"/>
    <cellStyle name="Normal 38 2 4 14 3 2" xfId="25490"/>
    <cellStyle name="Normal 38 2 4 14 3 2 2" xfId="51739"/>
    <cellStyle name="Normal 38 2 4 14 3 3" xfId="40676"/>
    <cellStyle name="Normal 38 2 4 14 4" xfId="18162"/>
    <cellStyle name="Normal 38 2 4 14 4 2" xfId="44412"/>
    <cellStyle name="Normal 38 2 4 14 5" xfId="7031"/>
    <cellStyle name="Normal 38 2 4 14 5 2" xfId="33349"/>
    <cellStyle name="Normal 38 2 4 14 6" xfId="30969"/>
    <cellStyle name="Normal 38 2 4 15" xfId="3536"/>
    <cellStyle name="Normal 38 2 4 15 2" xfId="10939"/>
    <cellStyle name="Normal 38 2 4 15 2 2" xfId="22003"/>
    <cellStyle name="Normal 38 2 4 15 2 2 2" xfId="48252"/>
    <cellStyle name="Normal 38 2 4 15 2 3" xfId="37189"/>
    <cellStyle name="Normal 38 2 4 15 3" xfId="14542"/>
    <cellStyle name="Normal 38 2 4 15 3 2" xfId="25606"/>
    <cellStyle name="Normal 38 2 4 15 3 2 2" xfId="51855"/>
    <cellStyle name="Normal 38 2 4 15 3 3" xfId="40792"/>
    <cellStyle name="Normal 38 2 4 15 4" xfId="18278"/>
    <cellStyle name="Normal 38 2 4 15 4 2" xfId="44528"/>
    <cellStyle name="Normal 38 2 4 15 5" xfId="7148"/>
    <cellStyle name="Normal 38 2 4 15 5 2" xfId="33465"/>
    <cellStyle name="Normal 38 2 4 15 6" xfId="30970"/>
    <cellStyle name="Normal 38 2 4 16" xfId="3537"/>
    <cellStyle name="Normal 38 2 4 16 2" xfId="11057"/>
    <cellStyle name="Normal 38 2 4 16 2 2" xfId="22121"/>
    <cellStyle name="Normal 38 2 4 16 2 2 2" xfId="48370"/>
    <cellStyle name="Normal 38 2 4 16 2 3" xfId="37307"/>
    <cellStyle name="Normal 38 2 4 16 3" xfId="14660"/>
    <cellStyle name="Normal 38 2 4 16 3 2" xfId="25724"/>
    <cellStyle name="Normal 38 2 4 16 3 2 2" xfId="51973"/>
    <cellStyle name="Normal 38 2 4 16 3 3" xfId="40910"/>
    <cellStyle name="Normal 38 2 4 16 4" xfId="18396"/>
    <cellStyle name="Normal 38 2 4 16 4 2" xfId="44646"/>
    <cellStyle name="Normal 38 2 4 16 5" xfId="7267"/>
    <cellStyle name="Normal 38 2 4 16 5 2" xfId="33583"/>
    <cellStyle name="Normal 38 2 4 16 6" xfId="30971"/>
    <cellStyle name="Normal 38 2 4 17" xfId="3538"/>
    <cellStyle name="Normal 38 2 4 17 2" xfId="11175"/>
    <cellStyle name="Normal 38 2 4 17 2 2" xfId="22239"/>
    <cellStyle name="Normal 38 2 4 17 2 2 2" xfId="48488"/>
    <cellStyle name="Normal 38 2 4 17 2 3" xfId="37425"/>
    <cellStyle name="Normal 38 2 4 17 3" xfId="14778"/>
    <cellStyle name="Normal 38 2 4 17 3 2" xfId="25842"/>
    <cellStyle name="Normal 38 2 4 17 3 2 2" xfId="52091"/>
    <cellStyle name="Normal 38 2 4 17 3 3" xfId="41028"/>
    <cellStyle name="Normal 38 2 4 17 4" xfId="18514"/>
    <cellStyle name="Normal 38 2 4 17 4 2" xfId="44764"/>
    <cellStyle name="Normal 38 2 4 17 5" xfId="7386"/>
    <cellStyle name="Normal 38 2 4 17 5 2" xfId="33701"/>
    <cellStyle name="Normal 38 2 4 17 6" xfId="30972"/>
    <cellStyle name="Normal 38 2 4 18" xfId="3539"/>
    <cellStyle name="Normal 38 2 4 18 2" xfId="11291"/>
    <cellStyle name="Normal 38 2 4 18 2 2" xfId="22355"/>
    <cellStyle name="Normal 38 2 4 18 2 2 2" xfId="48604"/>
    <cellStyle name="Normal 38 2 4 18 2 3" xfId="37541"/>
    <cellStyle name="Normal 38 2 4 18 3" xfId="14894"/>
    <cellStyle name="Normal 38 2 4 18 3 2" xfId="25958"/>
    <cellStyle name="Normal 38 2 4 18 3 2 2" xfId="52207"/>
    <cellStyle name="Normal 38 2 4 18 3 3" xfId="41144"/>
    <cellStyle name="Normal 38 2 4 18 4" xfId="18630"/>
    <cellStyle name="Normal 38 2 4 18 4 2" xfId="44880"/>
    <cellStyle name="Normal 38 2 4 18 5" xfId="7503"/>
    <cellStyle name="Normal 38 2 4 18 5 2" xfId="33817"/>
    <cellStyle name="Normal 38 2 4 18 6" xfId="30973"/>
    <cellStyle name="Normal 38 2 4 19" xfId="3540"/>
    <cellStyle name="Normal 38 2 4 19 2" xfId="11408"/>
    <cellStyle name="Normal 38 2 4 19 2 2" xfId="22472"/>
    <cellStyle name="Normal 38 2 4 19 2 2 2" xfId="48721"/>
    <cellStyle name="Normal 38 2 4 19 2 3" xfId="37658"/>
    <cellStyle name="Normal 38 2 4 19 3" xfId="15011"/>
    <cellStyle name="Normal 38 2 4 19 3 2" xfId="26075"/>
    <cellStyle name="Normal 38 2 4 19 3 2 2" xfId="52324"/>
    <cellStyle name="Normal 38 2 4 19 3 3" xfId="41261"/>
    <cellStyle name="Normal 38 2 4 19 4" xfId="18747"/>
    <cellStyle name="Normal 38 2 4 19 4 2" xfId="44997"/>
    <cellStyle name="Normal 38 2 4 19 5" xfId="7621"/>
    <cellStyle name="Normal 38 2 4 19 5 2" xfId="33934"/>
    <cellStyle name="Normal 38 2 4 19 6" xfId="30974"/>
    <cellStyle name="Normal 38 2 4 2" xfId="239"/>
    <cellStyle name="Normal 38 2 4 2 10" xfId="3542"/>
    <cellStyle name="Normal 38 2 4 2 10 2" xfId="10478"/>
    <cellStyle name="Normal 38 2 4 2 10 2 2" xfId="21542"/>
    <cellStyle name="Normal 38 2 4 2 10 2 2 2" xfId="47791"/>
    <cellStyle name="Normal 38 2 4 2 10 2 3" xfId="36728"/>
    <cellStyle name="Normal 38 2 4 2 10 3" xfId="14081"/>
    <cellStyle name="Normal 38 2 4 2 10 3 2" xfId="25145"/>
    <cellStyle name="Normal 38 2 4 2 10 3 2 2" xfId="51394"/>
    <cellStyle name="Normal 38 2 4 2 10 3 3" xfId="40331"/>
    <cellStyle name="Normal 38 2 4 2 10 4" xfId="17817"/>
    <cellStyle name="Normal 38 2 4 2 10 4 2" xfId="44067"/>
    <cellStyle name="Normal 38 2 4 2 10 5" xfId="6683"/>
    <cellStyle name="Normal 38 2 4 2 10 5 2" xfId="33004"/>
    <cellStyle name="Normal 38 2 4 2 10 6" xfId="30976"/>
    <cellStyle name="Normal 38 2 4 2 11" xfId="3543"/>
    <cellStyle name="Normal 38 2 4 2 11 2" xfId="10593"/>
    <cellStyle name="Normal 38 2 4 2 11 2 2" xfId="21657"/>
    <cellStyle name="Normal 38 2 4 2 11 2 2 2" xfId="47906"/>
    <cellStyle name="Normal 38 2 4 2 11 2 3" xfId="36843"/>
    <cellStyle name="Normal 38 2 4 2 11 3" xfId="14196"/>
    <cellStyle name="Normal 38 2 4 2 11 3 2" xfId="25260"/>
    <cellStyle name="Normal 38 2 4 2 11 3 2 2" xfId="51509"/>
    <cellStyle name="Normal 38 2 4 2 11 3 3" xfId="40446"/>
    <cellStyle name="Normal 38 2 4 2 11 4" xfId="17932"/>
    <cellStyle name="Normal 38 2 4 2 11 4 2" xfId="44182"/>
    <cellStyle name="Normal 38 2 4 2 11 5" xfId="6799"/>
    <cellStyle name="Normal 38 2 4 2 11 5 2" xfId="33119"/>
    <cellStyle name="Normal 38 2 4 2 11 6" xfId="30977"/>
    <cellStyle name="Normal 38 2 4 2 12" xfId="3544"/>
    <cellStyle name="Normal 38 2 4 2 12 2" xfId="10766"/>
    <cellStyle name="Normal 38 2 4 2 12 2 2" xfId="21830"/>
    <cellStyle name="Normal 38 2 4 2 12 2 2 2" xfId="48079"/>
    <cellStyle name="Normal 38 2 4 2 12 2 3" xfId="37016"/>
    <cellStyle name="Normal 38 2 4 2 12 3" xfId="14369"/>
    <cellStyle name="Normal 38 2 4 2 12 3 2" xfId="25433"/>
    <cellStyle name="Normal 38 2 4 2 12 3 2 2" xfId="51682"/>
    <cellStyle name="Normal 38 2 4 2 12 3 3" xfId="40619"/>
    <cellStyle name="Normal 38 2 4 2 12 4" xfId="18105"/>
    <cellStyle name="Normal 38 2 4 2 12 4 2" xfId="44355"/>
    <cellStyle name="Normal 38 2 4 2 12 5" xfId="6973"/>
    <cellStyle name="Normal 38 2 4 2 12 5 2" xfId="33292"/>
    <cellStyle name="Normal 38 2 4 2 12 6" xfId="30978"/>
    <cellStyle name="Normal 38 2 4 2 13" xfId="3545"/>
    <cellStyle name="Normal 38 2 4 2 13 2" xfId="10883"/>
    <cellStyle name="Normal 38 2 4 2 13 2 2" xfId="21947"/>
    <cellStyle name="Normal 38 2 4 2 13 2 2 2" xfId="48196"/>
    <cellStyle name="Normal 38 2 4 2 13 2 3" xfId="37133"/>
    <cellStyle name="Normal 38 2 4 2 13 3" xfId="14486"/>
    <cellStyle name="Normal 38 2 4 2 13 3 2" xfId="25550"/>
    <cellStyle name="Normal 38 2 4 2 13 3 2 2" xfId="51799"/>
    <cellStyle name="Normal 38 2 4 2 13 3 3" xfId="40736"/>
    <cellStyle name="Normal 38 2 4 2 13 4" xfId="18222"/>
    <cellStyle name="Normal 38 2 4 2 13 4 2" xfId="44472"/>
    <cellStyle name="Normal 38 2 4 2 13 5" xfId="7091"/>
    <cellStyle name="Normal 38 2 4 2 13 5 2" xfId="33409"/>
    <cellStyle name="Normal 38 2 4 2 13 6" xfId="30979"/>
    <cellStyle name="Normal 38 2 4 2 14" xfId="3546"/>
    <cellStyle name="Normal 38 2 4 2 14 2" xfId="10999"/>
    <cellStyle name="Normal 38 2 4 2 14 2 2" xfId="22063"/>
    <cellStyle name="Normal 38 2 4 2 14 2 2 2" xfId="48312"/>
    <cellStyle name="Normal 38 2 4 2 14 2 3" xfId="37249"/>
    <cellStyle name="Normal 38 2 4 2 14 3" xfId="14602"/>
    <cellStyle name="Normal 38 2 4 2 14 3 2" xfId="25666"/>
    <cellStyle name="Normal 38 2 4 2 14 3 2 2" xfId="51915"/>
    <cellStyle name="Normal 38 2 4 2 14 3 3" xfId="40852"/>
    <cellStyle name="Normal 38 2 4 2 14 4" xfId="18338"/>
    <cellStyle name="Normal 38 2 4 2 14 4 2" xfId="44588"/>
    <cellStyle name="Normal 38 2 4 2 14 5" xfId="7208"/>
    <cellStyle name="Normal 38 2 4 2 14 5 2" xfId="33525"/>
    <cellStyle name="Normal 38 2 4 2 14 6" xfId="30980"/>
    <cellStyle name="Normal 38 2 4 2 15" xfId="3547"/>
    <cellStyle name="Normal 38 2 4 2 15 2" xfId="11117"/>
    <cellStyle name="Normal 38 2 4 2 15 2 2" xfId="22181"/>
    <cellStyle name="Normal 38 2 4 2 15 2 2 2" xfId="48430"/>
    <cellStyle name="Normal 38 2 4 2 15 2 3" xfId="37367"/>
    <cellStyle name="Normal 38 2 4 2 15 3" xfId="14720"/>
    <cellStyle name="Normal 38 2 4 2 15 3 2" xfId="25784"/>
    <cellStyle name="Normal 38 2 4 2 15 3 2 2" xfId="52033"/>
    <cellStyle name="Normal 38 2 4 2 15 3 3" xfId="40970"/>
    <cellStyle name="Normal 38 2 4 2 15 4" xfId="18456"/>
    <cellStyle name="Normal 38 2 4 2 15 4 2" xfId="44706"/>
    <cellStyle name="Normal 38 2 4 2 15 5" xfId="7327"/>
    <cellStyle name="Normal 38 2 4 2 15 5 2" xfId="33643"/>
    <cellStyle name="Normal 38 2 4 2 15 6" xfId="30981"/>
    <cellStyle name="Normal 38 2 4 2 16" xfId="3548"/>
    <cellStyle name="Normal 38 2 4 2 16 2" xfId="11235"/>
    <cellStyle name="Normal 38 2 4 2 16 2 2" xfId="22299"/>
    <cellStyle name="Normal 38 2 4 2 16 2 2 2" xfId="48548"/>
    <cellStyle name="Normal 38 2 4 2 16 2 3" xfId="37485"/>
    <cellStyle name="Normal 38 2 4 2 16 3" xfId="14838"/>
    <cellStyle name="Normal 38 2 4 2 16 3 2" xfId="25902"/>
    <cellStyle name="Normal 38 2 4 2 16 3 2 2" xfId="52151"/>
    <cellStyle name="Normal 38 2 4 2 16 3 3" xfId="41088"/>
    <cellStyle name="Normal 38 2 4 2 16 4" xfId="18574"/>
    <cellStyle name="Normal 38 2 4 2 16 4 2" xfId="44824"/>
    <cellStyle name="Normal 38 2 4 2 16 5" xfId="7446"/>
    <cellStyle name="Normal 38 2 4 2 16 5 2" xfId="33761"/>
    <cellStyle name="Normal 38 2 4 2 16 6" xfId="30982"/>
    <cellStyle name="Normal 38 2 4 2 17" xfId="3549"/>
    <cellStyle name="Normal 38 2 4 2 17 2" xfId="11351"/>
    <cellStyle name="Normal 38 2 4 2 17 2 2" xfId="22415"/>
    <cellStyle name="Normal 38 2 4 2 17 2 2 2" xfId="48664"/>
    <cellStyle name="Normal 38 2 4 2 17 2 3" xfId="37601"/>
    <cellStyle name="Normal 38 2 4 2 17 3" xfId="14954"/>
    <cellStyle name="Normal 38 2 4 2 17 3 2" xfId="26018"/>
    <cellStyle name="Normal 38 2 4 2 17 3 2 2" xfId="52267"/>
    <cellStyle name="Normal 38 2 4 2 17 3 3" xfId="41204"/>
    <cellStyle name="Normal 38 2 4 2 17 4" xfId="18690"/>
    <cellStyle name="Normal 38 2 4 2 17 4 2" xfId="44940"/>
    <cellStyle name="Normal 38 2 4 2 17 5" xfId="7563"/>
    <cellStyle name="Normal 38 2 4 2 17 5 2" xfId="33877"/>
    <cellStyle name="Normal 38 2 4 2 17 6" xfId="30983"/>
    <cellStyle name="Normal 38 2 4 2 18" xfId="3550"/>
    <cellStyle name="Normal 38 2 4 2 18 2" xfId="11468"/>
    <cellStyle name="Normal 38 2 4 2 18 2 2" xfId="22532"/>
    <cellStyle name="Normal 38 2 4 2 18 2 2 2" xfId="48781"/>
    <cellStyle name="Normal 38 2 4 2 18 2 3" xfId="37718"/>
    <cellStyle name="Normal 38 2 4 2 18 3" xfId="15071"/>
    <cellStyle name="Normal 38 2 4 2 18 3 2" xfId="26135"/>
    <cellStyle name="Normal 38 2 4 2 18 3 2 2" xfId="52384"/>
    <cellStyle name="Normal 38 2 4 2 18 3 3" xfId="41321"/>
    <cellStyle name="Normal 38 2 4 2 18 4" xfId="18807"/>
    <cellStyle name="Normal 38 2 4 2 18 4 2" xfId="45057"/>
    <cellStyle name="Normal 38 2 4 2 18 5" xfId="7681"/>
    <cellStyle name="Normal 38 2 4 2 18 5 2" xfId="33994"/>
    <cellStyle name="Normal 38 2 4 2 18 6" xfId="30984"/>
    <cellStyle name="Normal 38 2 4 2 19" xfId="3551"/>
    <cellStyle name="Normal 38 2 4 2 19 2" xfId="11587"/>
    <cellStyle name="Normal 38 2 4 2 19 2 2" xfId="22651"/>
    <cellStyle name="Normal 38 2 4 2 19 2 2 2" xfId="48900"/>
    <cellStyle name="Normal 38 2 4 2 19 2 3" xfId="37837"/>
    <cellStyle name="Normal 38 2 4 2 19 3" xfId="15190"/>
    <cellStyle name="Normal 38 2 4 2 19 3 2" xfId="26254"/>
    <cellStyle name="Normal 38 2 4 2 19 3 2 2" xfId="52503"/>
    <cellStyle name="Normal 38 2 4 2 19 3 3" xfId="41440"/>
    <cellStyle name="Normal 38 2 4 2 19 4" xfId="18926"/>
    <cellStyle name="Normal 38 2 4 2 19 4 2" xfId="45176"/>
    <cellStyle name="Normal 38 2 4 2 19 5" xfId="7801"/>
    <cellStyle name="Normal 38 2 4 2 19 5 2" xfId="34113"/>
    <cellStyle name="Normal 38 2 4 2 19 6" xfId="30985"/>
    <cellStyle name="Normal 38 2 4 2 2" xfId="240"/>
    <cellStyle name="Normal 38 2 4 2 2 2" xfId="3553"/>
    <cellStyle name="Normal 38 2 4 2 2 2 2" xfId="16452"/>
    <cellStyle name="Normal 38 2 4 2 2 2 2 2" xfId="27516"/>
    <cellStyle name="Normal 38 2 4 2 2 2 2 2 2" xfId="53765"/>
    <cellStyle name="Normal 38 2 4 2 2 2 2 3" xfId="42702"/>
    <cellStyle name="Normal 38 2 4 2 2 2 3" xfId="20188"/>
    <cellStyle name="Normal 38 2 4 2 2 2 3 2" xfId="46438"/>
    <cellStyle name="Normal 38 2 4 2 2 2 4" xfId="9116"/>
    <cellStyle name="Normal 38 2 4 2 2 2 4 2" xfId="35375"/>
    <cellStyle name="Normal 38 2 4 2 2 2 5" xfId="30987"/>
    <cellStyle name="Normal 38 2 4 2 2 3" xfId="3552"/>
    <cellStyle name="Normal 38 2 4 2 2 3 2" xfId="20575"/>
    <cellStyle name="Normal 38 2 4 2 2 3 2 2" xfId="46824"/>
    <cellStyle name="Normal 38 2 4 2 2 3 3" xfId="9511"/>
    <cellStyle name="Normal 38 2 4 2 2 3 3 2" xfId="35761"/>
    <cellStyle name="Normal 38 2 4 2 2 3 4" xfId="30986"/>
    <cellStyle name="Normal 38 2 4 2 2 4" xfId="13114"/>
    <cellStyle name="Normal 38 2 4 2 2 4 2" xfId="24178"/>
    <cellStyle name="Normal 38 2 4 2 2 4 2 2" xfId="50427"/>
    <cellStyle name="Normal 38 2 4 2 2 4 3" xfId="39364"/>
    <cellStyle name="Normal 38 2 4 2 2 5" xfId="16850"/>
    <cellStyle name="Normal 38 2 4 2 2 5 2" xfId="43100"/>
    <cellStyle name="Normal 38 2 4 2 2 6" xfId="5708"/>
    <cellStyle name="Normal 38 2 4 2 2 6 2" xfId="32037"/>
    <cellStyle name="Normal 38 2 4 2 2 7" xfId="27720"/>
    <cellStyle name="Normal 38 2 4 2 20" xfId="3554"/>
    <cellStyle name="Normal 38 2 4 2 20 2" xfId="11701"/>
    <cellStyle name="Normal 38 2 4 2 20 2 2" xfId="22765"/>
    <cellStyle name="Normal 38 2 4 2 20 2 2 2" xfId="49014"/>
    <cellStyle name="Normal 38 2 4 2 20 2 3" xfId="37951"/>
    <cellStyle name="Normal 38 2 4 2 20 3" xfId="15304"/>
    <cellStyle name="Normal 38 2 4 2 20 3 2" xfId="26368"/>
    <cellStyle name="Normal 38 2 4 2 20 3 2 2" xfId="52617"/>
    <cellStyle name="Normal 38 2 4 2 20 3 3" xfId="41554"/>
    <cellStyle name="Normal 38 2 4 2 20 4" xfId="19040"/>
    <cellStyle name="Normal 38 2 4 2 20 4 2" xfId="45290"/>
    <cellStyle name="Normal 38 2 4 2 20 5" xfId="7916"/>
    <cellStyle name="Normal 38 2 4 2 20 5 2" xfId="34227"/>
    <cellStyle name="Normal 38 2 4 2 20 6" xfId="30988"/>
    <cellStyle name="Normal 38 2 4 2 21" xfId="3555"/>
    <cellStyle name="Normal 38 2 4 2 21 2" xfId="11815"/>
    <cellStyle name="Normal 38 2 4 2 21 2 2" xfId="22879"/>
    <cellStyle name="Normal 38 2 4 2 21 2 2 2" xfId="49128"/>
    <cellStyle name="Normal 38 2 4 2 21 2 3" xfId="38065"/>
    <cellStyle name="Normal 38 2 4 2 21 3" xfId="15418"/>
    <cellStyle name="Normal 38 2 4 2 21 3 2" xfId="26482"/>
    <cellStyle name="Normal 38 2 4 2 21 3 2 2" xfId="52731"/>
    <cellStyle name="Normal 38 2 4 2 21 3 3" xfId="41668"/>
    <cellStyle name="Normal 38 2 4 2 21 4" xfId="19154"/>
    <cellStyle name="Normal 38 2 4 2 21 4 2" xfId="45404"/>
    <cellStyle name="Normal 38 2 4 2 21 5" xfId="8031"/>
    <cellStyle name="Normal 38 2 4 2 21 5 2" xfId="34341"/>
    <cellStyle name="Normal 38 2 4 2 21 6" xfId="30989"/>
    <cellStyle name="Normal 38 2 4 2 22" xfId="3556"/>
    <cellStyle name="Normal 38 2 4 2 22 2" xfId="11929"/>
    <cellStyle name="Normal 38 2 4 2 22 2 2" xfId="22993"/>
    <cellStyle name="Normal 38 2 4 2 22 2 2 2" xfId="49242"/>
    <cellStyle name="Normal 38 2 4 2 22 2 3" xfId="38179"/>
    <cellStyle name="Normal 38 2 4 2 22 3" xfId="15532"/>
    <cellStyle name="Normal 38 2 4 2 22 3 2" xfId="26596"/>
    <cellStyle name="Normal 38 2 4 2 22 3 2 2" xfId="52845"/>
    <cellStyle name="Normal 38 2 4 2 22 3 3" xfId="41782"/>
    <cellStyle name="Normal 38 2 4 2 22 4" xfId="19268"/>
    <cellStyle name="Normal 38 2 4 2 22 4 2" xfId="45518"/>
    <cellStyle name="Normal 38 2 4 2 22 5" xfId="8146"/>
    <cellStyle name="Normal 38 2 4 2 22 5 2" xfId="34455"/>
    <cellStyle name="Normal 38 2 4 2 22 6" xfId="30990"/>
    <cellStyle name="Normal 38 2 4 2 23" xfId="3557"/>
    <cellStyle name="Normal 38 2 4 2 23 2" xfId="12043"/>
    <cellStyle name="Normal 38 2 4 2 23 2 2" xfId="23107"/>
    <cellStyle name="Normal 38 2 4 2 23 2 2 2" xfId="49356"/>
    <cellStyle name="Normal 38 2 4 2 23 2 3" xfId="38293"/>
    <cellStyle name="Normal 38 2 4 2 23 3" xfId="15646"/>
    <cellStyle name="Normal 38 2 4 2 23 3 2" xfId="26710"/>
    <cellStyle name="Normal 38 2 4 2 23 3 2 2" xfId="52959"/>
    <cellStyle name="Normal 38 2 4 2 23 3 3" xfId="41896"/>
    <cellStyle name="Normal 38 2 4 2 23 4" xfId="19382"/>
    <cellStyle name="Normal 38 2 4 2 23 4 2" xfId="45632"/>
    <cellStyle name="Normal 38 2 4 2 23 5" xfId="8261"/>
    <cellStyle name="Normal 38 2 4 2 23 5 2" xfId="34569"/>
    <cellStyle name="Normal 38 2 4 2 23 6" xfId="30991"/>
    <cellStyle name="Normal 38 2 4 2 24" xfId="3558"/>
    <cellStyle name="Normal 38 2 4 2 24 2" xfId="12157"/>
    <cellStyle name="Normal 38 2 4 2 24 2 2" xfId="23221"/>
    <cellStyle name="Normal 38 2 4 2 24 2 2 2" xfId="49470"/>
    <cellStyle name="Normal 38 2 4 2 24 2 3" xfId="38407"/>
    <cellStyle name="Normal 38 2 4 2 24 3" xfId="15760"/>
    <cellStyle name="Normal 38 2 4 2 24 3 2" xfId="26824"/>
    <cellStyle name="Normal 38 2 4 2 24 3 2 2" xfId="53073"/>
    <cellStyle name="Normal 38 2 4 2 24 3 3" xfId="42010"/>
    <cellStyle name="Normal 38 2 4 2 24 4" xfId="19496"/>
    <cellStyle name="Normal 38 2 4 2 24 4 2" xfId="45746"/>
    <cellStyle name="Normal 38 2 4 2 24 5" xfId="8376"/>
    <cellStyle name="Normal 38 2 4 2 24 5 2" xfId="34683"/>
    <cellStyle name="Normal 38 2 4 2 24 6" xfId="30992"/>
    <cellStyle name="Normal 38 2 4 2 25" xfId="3559"/>
    <cellStyle name="Normal 38 2 4 2 25 2" xfId="12274"/>
    <cellStyle name="Normal 38 2 4 2 25 2 2" xfId="23338"/>
    <cellStyle name="Normal 38 2 4 2 25 2 2 2" xfId="49587"/>
    <cellStyle name="Normal 38 2 4 2 25 2 3" xfId="38524"/>
    <cellStyle name="Normal 38 2 4 2 25 3" xfId="15877"/>
    <cellStyle name="Normal 38 2 4 2 25 3 2" xfId="26941"/>
    <cellStyle name="Normal 38 2 4 2 25 3 2 2" xfId="53190"/>
    <cellStyle name="Normal 38 2 4 2 25 3 3" xfId="42127"/>
    <cellStyle name="Normal 38 2 4 2 25 4" xfId="19613"/>
    <cellStyle name="Normal 38 2 4 2 25 4 2" xfId="45863"/>
    <cellStyle name="Normal 38 2 4 2 25 5" xfId="8494"/>
    <cellStyle name="Normal 38 2 4 2 25 5 2" xfId="34800"/>
    <cellStyle name="Normal 38 2 4 2 25 6" xfId="30993"/>
    <cellStyle name="Normal 38 2 4 2 26" xfId="3560"/>
    <cellStyle name="Normal 38 2 4 2 26 2" xfId="12393"/>
    <cellStyle name="Normal 38 2 4 2 26 2 2" xfId="23457"/>
    <cellStyle name="Normal 38 2 4 2 26 2 2 2" xfId="49706"/>
    <cellStyle name="Normal 38 2 4 2 26 2 3" xfId="38643"/>
    <cellStyle name="Normal 38 2 4 2 26 3" xfId="15996"/>
    <cellStyle name="Normal 38 2 4 2 26 3 2" xfId="27060"/>
    <cellStyle name="Normal 38 2 4 2 26 3 2 2" xfId="53309"/>
    <cellStyle name="Normal 38 2 4 2 26 3 3" xfId="42246"/>
    <cellStyle name="Normal 38 2 4 2 26 4" xfId="19732"/>
    <cellStyle name="Normal 38 2 4 2 26 4 2" xfId="45982"/>
    <cellStyle name="Normal 38 2 4 2 26 5" xfId="8614"/>
    <cellStyle name="Normal 38 2 4 2 26 5 2" xfId="34919"/>
    <cellStyle name="Normal 38 2 4 2 26 6" xfId="30994"/>
    <cellStyle name="Normal 38 2 4 2 27" xfId="3561"/>
    <cellStyle name="Normal 38 2 4 2 27 2" xfId="12524"/>
    <cellStyle name="Normal 38 2 4 2 27 2 2" xfId="23588"/>
    <cellStyle name="Normal 38 2 4 2 27 2 2 2" xfId="49837"/>
    <cellStyle name="Normal 38 2 4 2 27 2 3" xfId="38774"/>
    <cellStyle name="Normal 38 2 4 2 27 3" xfId="16127"/>
    <cellStyle name="Normal 38 2 4 2 27 3 2" xfId="27191"/>
    <cellStyle name="Normal 38 2 4 2 27 3 2 2" xfId="53440"/>
    <cellStyle name="Normal 38 2 4 2 27 3 3" xfId="42377"/>
    <cellStyle name="Normal 38 2 4 2 27 4" xfId="19863"/>
    <cellStyle name="Normal 38 2 4 2 27 4 2" xfId="46113"/>
    <cellStyle name="Normal 38 2 4 2 27 5" xfId="8746"/>
    <cellStyle name="Normal 38 2 4 2 27 5 2" xfId="35050"/>
    <cellStyle name="Normal 38 2 4 2 27 6" xfId="30995"/>
    <cellStyle name="Normal 38 2 4 2 28" xfId="3562"/>
    <cellStyle name="Normal 38 2 4 2 28 2" xfId="12639"/>
    <cellStyle name="Normal 38 2 4 2 28 2 2" xfId="23703"/>
    <cellStyle name="Normal 38 2 4 2 28 2 2 2" xfId="49952"/>
    <cellStyle name="Normal 38 2 4 2 28 2 3" xfId="38889"/>
    <cellStyle name="Normal 38 2 4 2 28 3" xfId="16242"/>
    <cellStyle name="Normal 38 2 4 2 28 3 2" xfId="27306"/>
    <cellStyle name="Normal 38 2 4 2 28 3 2 2" xfId="53555"/>
    <cellStyle name="Normal 38 2 4 2 28 3 3" xfId="42492"/>
    <cellStyle name="Normal 38 2 4 2 28 4" xfId="19978"/>
    <cellStyle name="Normal 38 2 4 2 28 4 2" xfId="46228"/>
    <cellStyle name="Normal 38 2 4 2 28 5" xfId="8862"/>
    <cellStyle name="Normal 38 2 4 2 28 5 2" xfId="35165"/>
    <cellStyle name="Normal 38 2 4 2 28 6" xfId="30996"/>
    <cellStyle name="Normal 38 2 4 2 29" xfId="3563"/>
    <cellStyle name="Normal 38 2 4 2 29 2" xfId="12753"/>
    <cellStyle name="Normal 38 2 4 2 29 2 2" xfId="23817"/>
    <cellStyle name="Normal 38 2 4 2 29 2 2 2" xfId="50066"/>
    <cellStyle name="Normal 38 2 4 2 29 2 3" xfId="39003"/>
    <cellStyle name="Normal 38 2 4 2 29 3" xfId="16356"/>
    <cellStyle name="Normal 38 2 4 2 29 3 2" xfId="27420"/>
    <cellStyle name="Normal 38 2 4 2 29 3 2 2" xfId="53669"/>
    <cellStyle name="Normal 38 2 4 2 29 3 3" xfId="42606"/>
    <cellStyle name="Normal 38 2 4 2 29 4" xfId="20092"/>
    <cellStyle name="Normal 38 2 4 2 29 4 2" xfId="46342"/>
    <cellStyle name="Normal 38 2 4 2 29 5" xfId="8977"/>
    <cellStyle name="Normal 38 2 4 2 29 5 2" xfId="35279"/>
    <cellStyle name="Normal 38 2 4 2 29 6" xfId="30997"/>
    <cellStyle name="Normal 38 2 4 2 3" xfId="3564"/>
    <cellStyle name="Normal 38 2 4 2 3 2" xfId="9663"/>
    <cellStyle name="Normal 38 2 4 2 3 2 2" xfId="20727"/>
    <cellStyle name="Normal 38 2 4 2 3 2 2 2" xfId="46976"/>
    <cellStyle name="Normal 38 2 4 2 3 2 3" xfId="35913"/>
    <cellStyle name="Normal 38 2 4 2 3 3" xfId="13266"/>
    <cellStyle name="Normal 38 2 4 2 3 3 2" xfId="24330"/>
    <cellStyle name="Normal 38 2 4 2 3 3 2 2" xfId="50579"/>
    <cellStyle name="Normal 38 2 4 2 3 3 3" xfId="39516"/>
    <cellStyle name="Normal 38 2 4 2 3 4" xfId="17002"/>
    <cellStyle name="Normal 38 2 4 2 3 4 2" xfId="43252"/>
    <cellStyle name="Normal 38 2 4 2 3 5" xfId="5861"/>
    <cellStyle name="Normal 38 2 4 2 3 5 2" xfId="32189"/>
    <cellStyle name="Normal 38 2 4 2 3 6" xfId="30998"/>
    <cellStyle name="Normal 38 2 4 2 30" xfId="3565"/>
    <cellStyle name="Normal 38 2 4 2 30 2" xfId="9391"/>
    <cellStyle name="Normal 38 2 4 2 30 2 2" xfId="20455"/>
    <cellStyle name="Normal 38 2 4 2 30 2 2 2" xfId="46704"/>
    <cellStyle name="Normal 38 2 4 2 30 2 3" xfId="35641"/>
    <cellStyle name="Normal 38 2 4 2 30 3" xfId="12994"/>
    <cellStyle name="Normal 38 2 4 2 30 3 2" xfId="24058"/>
    <cellStyle name="Normal 38 2 4 2 30 3 2 2" xfId="50307"/>
    <cellStyle name="Normal 38 2 4 2 30 3 3" xfId="39244"/>
    <cellStyle name="Normal 38 2 4 2 30 4" xfId="16730"/>
    <cellStyle name="Normal 38 2 4 2 30 4 2" xfId="42980"/>
    <cellStyle name="Normal 38 2 4 2 30 5" xfId="5586"/>
    <cellStyle name="Normal 38 2 4 2 30 5 2" xfId="31917"/>
    <cellStyle name="Normal 38 2 4 2 30 6" xfId="30999"/>
    <cellStyle name="Normal 38 2 4 2 31" xfId="3566"/>
    <cellStyle name="Normal 38 2 4 2 31 2" xfId="20335"/>
    <cellStyle name="Normal 38 2 4 2 31 2 2" xfId="46584"/>
    <cellStyle name="Normal 38 2 4 2 31 3" xfId="9271"/>
    <cellStyle name="Normal 38 2 4 2 31 3 2" xfId="35521"/>
    <cellStyle name="Normal 38 2 4 2 31 4" xfId="31000"/>
    <cellStyle name="Normal 38 2 4 2 32" xfId="3567"/>
    <cellStyle name="Normal 38 2 4 2 32 2" xfId="23938"/>
    <cellStyle name="Normal 38 2 4 2 32 2 2" xfId="50187"/>
    <cellStyle name="Normal 38 2 4 2 32 3" xfId="12874"/>
    <cellStyle name="Normal 38 2 4 2 32 3 2" xfId="39124"/>
    <cellStyle name="Normal 38 2 4 2 32 4" xfId="31001"/>
    <cellStyle name="Normal 38 2 4 2 33" xfId="3568"/>
    <cellStyle name="Normal 38 2 4 2 33 2" xfId="16610"/>
    <cellStyle name="Normal 38 2 4 2 33 2 2" xfId="42860"/>
    <cellStyle name="Normal 38 2 4 2 33 3" xfId="31002"/>
    <cellStyle name="Normal 38 2 4 2 34" xfId="3569"/>
    <cellStyle name="Normal 38 2 4 2 34 2" xfId="31003"/>
    <cellStyle name="Normal 38 2 4 2 35" xfId="3570"/>
    <cellStyle name="Normal 38 2 4 2 35 2" xfId="31004"/>
    <cellStyle name="Normal 38 2 4 2 36" xfId="3571"/>
    <cellStyle name="Normal 38 2 4 2 36 2" xfId="31005"/>
    <cellStyle name="Normal 38 2 4 2 37" xfId="3572"/>
    <cellStyle name="Normal 38 2 4 2 37 2" xfId="31006"/>
    <cellStyle name="Normal 38 2 4 2 38" xfId="3573"/>
    <cellStyle name="Normal 38 2 4 2 38 2" xfId="31007"/>
    <cellStyle name="Normal 38 2 4 2 39" xfId="3574"/>
    <cellStyle name="Normal 38 2 4 2 39 2" xfId="31008"/>
    <cellStyle name="Normal 38 2 4 2 4" xfId="3575"/>
    <cellStyle name="Normal 38 2 4 2 4 2" xfId="9779"/>
    <cellStyle name="Normal 38 2 4 2 4 2 2" xfId="20843"/>
    <cellStyle name="Normal 38 2 4 2 4 2 2 2" xfId="47092"/>
    <cellStyle name="Normal 38 2 4 2 4 2 3" xfId="36029"/>
    <cellStyle name="Normal 38 2 4 2 4 3" xfId="13382"/>
    <cellStyle name="Normal 38 2 4 2 4 3 2" xfId="24446"/>
    <cellStyle name="Normal 38 2 4 2 4 3 2 2" xfId="50695"/>
    <cellStyle name="Normal 38 2 4 2 4 3 3" xfId="39632"/>
    <cellStyle name="Normal 38 2 4 2 4 4" xfId="17118"/>
    <cellStyle name="Normal 38 2 4 2 4 4 2" xfId="43368"/>
    <cellStyle name="Normal 38 2 4 2 4 5" xfId="5978"/>
    <cellStyle name="Normal 38 2 4 2 4 5 2" xfId="32305"/>
    <cellStyle name="Normal 38 2 4 2 4 6" xfId="31009"/>
    <cellStyle name="Normal 38 2 4 2 40" xfId="3576"/>
    <cellStyle name="Normal 38 2 4 2 40 2" xfId="31010"/>
    <cellStyle name="Normal 38 2 4 2 41" xfId="3541"/>
    <cellStyle name="Normal 38 2 4 2 41 2" xfId="30975"/>
    <cellStyle name="Normal 38 2 4 2 42" xfId="5465"/>
    <cellStyle name="Normal 38 2 4 2 42 2" xfId="31797"/>
    <cellStyle name="Normal 38 2 4 2 43" xfId="27719"/>
    <cellStyle name="Normal 38 2 4 2 5" xfId="3577"/>
    <cellStyle name="Normal 38 2 4 2 5 2" xfId="9894"/>
    <cellStyle name="Normal 38 2 4 2 5 2 2" xfId="20958"/>
    <cellStyle name="Normal 38 2 4 2 5 2 2 2" xfId="47207"/>
    <cellStyle name="Normal 38 2 4 2 5 2 3" xfId="36144"/>
    <cellStyle name="Normal 38 2 4 2 5 3" xfId="13497"/>
    <cellStyle name="Normal 38 2 4 2 5 3 2" xfId="24561"/>
    <cellStyle name="Normal 38 2 4 2 5 3 2 2" xfId="50810"/>
    <cellStyle name="Normal 38 2 4 2 5 3 3" xfId="39747"/>
    <cellStyle name="Normal 38 2 4 2 5 4" xfId="17233"/>
    <cellStyle name="Normal 38 2 4 2 5 4 2" xfId="43483"/>
    <cellStyle name="Normal 38 2 4 2 5 5" xfId="6094"/>
    <cellStyle name="Normal 38 2 4 2 5 5 2" xfId="32420"/>
    <cellStyle name="Normal 38 2 4 2 5 6" xfId="31011"/>
    <cellStyle name="Normal 38 2 4 2 6" xfId="3578"/>
    <cellStyle name="Normal 38 2 4 2 6 2" xfId="10009"/>
    <cellStyle name="Normal 38 2 4 2 6 2 2" xfId="21073"/>
    <cellStyle name="Normal 38 2 4 2 6 2 2 2" xfId="47322"/>
    <cellStyle name="Normal 38 2 4 2 6 2 3" xfId="36259"/>
    <cellStyle name="Normal 38 2 4 2 6 3" xfId="13612"/>
    <cellStyle name="Normal 38 2 4 2 6 3 2" xfId="24676"/>
    <cellStyle name="Normal 38 2 4 2 6 3 2 2" xfId="50925"/>
    <cellStyle name="Normal 38 2 4 2 6 3 3" xfId="39862"/>
    <cellStyle name="Normal 38 2 4 2 6 4" xfId="17348"/>
    <cellStyle name="Normal 38 2 4 2 6 4 2" xfId="43598"/>
    <cellStyle name="Normal 38 2 4 2 6 5" xfId="6210"/>
    <cellStyle name="Normal 38 2 4 2 6 5 2" xfId="32535"/>
    <cellStyle name="Normal 38 2 4 2 6 6" xfId="31012"/>
    <cellStyle name="Normal 38 2 4 2 7" xfId="3579"/>
    <cellStyle name="Normal 38 2 4 2 7 2" xfId="10123"/>
    <cellStyle name="Normal 38 2 4 2 7 2 2" xfId="21187"/>
    <cellStyle name="Normal 38 2 4 2 7 2 2 2" xfId="47436"/>
    <cellStyle name="Normal 38 2 4 2 7 2 3" xfId="36373"/>
    <cellStyle name="Normal 38 2 4 2 7 3" xfId="13726"/>
    <cellStyle name="Normal 38 2 4 2 7 3 2" xfId="24790"/>
    <cellStyle name="Normal 38 2 4 2 7 3 2 2" xfId="51039"/>
    <cellStyle name="Normal 38 2 4 2 7 3 3" xfId="39976"/>
    <cellStyle name="Normal 38 2 4 2 7 4" xfId="17462"/>
    <cellStyle name="Normal 38 2 4 2 7 4 2" xfId="43712"/>
    <cellStyle name="Normal 38 2 4 2 7 5" xfId="6325"/>
    <cellStyle name="Normal 38 2 4 2 7 5 2" xfId="32649"/>
    <cellStyle name="Normal 38 2 4 2 7 6" xfId="31013"/>
    <cellStyle name="Normal 38 2 4 2 8" xfId="3580"/>
    <cellStyle name="Normal 38 2 4 2 8 2" xfId="10237"/>
    <cellStyle name="Normal 38 2 4 2 8 2 2" xfId="21301"/>
    <cellStyle name="Normal 38 2 4 2 8 2 2 2" xfId="47550"/>
    <cellStyle name="Normal 38 2 4 2 8 2 3" xfId="36487"/>
    <cellStyle name="Normal 38 2 4 2 8 3" xfId="13840"/>
    <cellStyle name="Normal 38 2 4 2 8 3 2" xfId="24904"/>
    <cellStyle name="Normal 38 2 4 2 8 3 2 2" xfId="51153"/>
    <cellStyle name="Normal 38 2 4 2 8 3 3" xfId="40090"/>
    <cellStyle name="Normal 38 2 4 2 8 4" xfId="17576"/>
    <cellStyle name="Normal 38 2 4 2 8 4 2" xfId="43826"/>
    <cellStyle name="Normal 38 2 4 2 8 5" xfId="6440"/>
    <cellStyle name="Normal 38 2 4 2 8 5 2" xfId="32763"/>
    <cellStyle name="Normal 38 2 4 2 8 6" xfId="31014"/>
    <cellStyle name="Normal 38 2 4 2 9" xfId="3581"/>
    <cellStyle name="Normal 38 2 4 2 9 2" xfId="10351"/>
    <cellStyle name="Normal 38 2 4 2 9 2 2" xfId="21415"/>
    <cellStyle name="Normal 38 2 4 2 9 2 2 2" xfId="47664"/>
    <cellStyle name="Normal 38 2 4 2 9 2 3" xfId="36601"/>
    <cellStyle name="Normal 38 2 4 2 9 3" xfId="13954"/>
    <cellStyle name="Normal 38 2 4 2 9 3 2" xfId="25018"/>
    <cellStyle name="Normal 38 2 4 2 9 3 2 2" xfId="51267"/>
    <cellStyle name="Normal 38 2 4 2 9 3 3" xfId="40204"/>
    <cellStyle name="Normal 38 2 4 2 9 4" xfId="17690"/>
    <cellStyle name="Normal 38 2 4 2 9 4 2" xfId="43940"/>
    <cellStyle name="Normal 38 2 4 2 9 5" xfId="6555"/>
    <cellStyle name="Normal 38 2 4 2 9 5 2" xfId="32877"/>
    <cellStyle name="Normal 38 2 4 2 9 6" xfId="31015"/>
    <cellStyle name="Normal 38 2 4 20" xfId="3582"/>
    <cellStyle name="Normal 38 2 4 20 2" xfId="11527"/>
    <cellStyle name="Normal 38 2 4 20 2 2" xfId="22591"/>
    <cellStyle name="Normal 38 2 4 20 2 2 2" xfId="48840"/>
    <cellStyle name="Normal 38 2 4 20 2 3" xfId="37777"/>
    <cellStyle name="Normal 38 2 4 20 3" xfId="15130"/>
    <cellStyle name="Normal 38 2 4 20 3 2" xfId="26194"/>
    <cellStyle name="Normal 38 2 4 20 3 2 2" xfId="52443"/>
    <cellStyle name="Normal 38 2 4 20 3 3" xfId="41380"/>
    <cellStyle name="Normal 38 2 4 20 4" xfId="18866"/>
    <cellStyle name="Normal 38 2 4 20 4 2" xfId="45116"/>
    <cellStyle name="Normal 38 2 4 20 5" xfId="7741"/>
    <cellStyle name="Normal 38 2 4 20 5 2" xfId="34053"/>
    <cellStyle name="Normal 38 2 4 20 6" xfId="31016"/>
    <cellStyle name="Normal 38 2 4 21" xfId="3583"/>
    <cellStyle name="Normal 38 2 4 21 2" xfId="11641"/>
    <cellStyle name="Normal 38 2 4 21 2 2" xfId="22705"/>
    <cellStyle name="Normal 38 2 4 21 2 2 2" xfId="48954"/>
    <cellStyle name="Normal 38 2 4 21 2 3" xfId="37891"/>
    <cellStyle name="Normal 38 2 4 21 3" xfId="15244"/>
    <cellStyle name="Normal 38 2 4 21 3 2" xfId="26308"/>
    <cellStyle name="Normal 38 2 4 21 3 2 2" xfId="52557"/>
    <cellStyle name="Normal 38 2 4 21 3 3" xfId="41494"/>
    <cellStyle name="Normal 38 2 4 21 4" xfId="18980"/>
    <cellStyle name="Normal 38 2 4 21 4 2" xfId="45230"/>
    <cellStyle name="Normal 38 2 4 21 5" xfId="7856"/>
    <cellStyle name="Normal 38 2 4 21 5 2" xfId="34167"/>
    <cellStyle name="Normal 38 2 4 21 6" xfId="31017"/>
    <cellStyle name="Normal 38 2 4 22" xfId="3584"/>
    <cellStyle name="Normal 38 2 4 22 2" xfId="11755"/>
    <cellStyle name="Normal 38 2 4 22 2 2" xfId="22819"/>
    <cellStyle name="Normal 38 2 4 22 2 2 2" xfId="49068"/>
    <cellStyle name="Normal 38 2 4 22 2 3" xfId="38005"/>
    <cellStyle name="Normal 38 2 4 22 3" xfId="15358"/>
    <cellStyle name="Normal 38 2 4 22 3 2" xfId="26422"/>
    <cellStyle name="Normal 38 2 4 22 3 2 2" xfId="52671"/>
    <cellStyle name="Normal 38 2 4 22 3 3" xfId="41608"/>
    <cellStyle name="Normal 38 2 4 22 4" xfId="19094"/>
    <cellStyle name="Normal 38 2 4 22 4 2" xfId="45344"/>
    <cellStyle name="Normal 38 2 4 22 5" xfId="7971"/>
    <cellStyle name="Normal 38 2 4 22 5 2" xfId="34281"/>
    <cellStyle name="Normal 38 2 4 22 6" xfId="31018"/>
    <cellStyle name="Normal 38 2 4 23" xfId="3585"/>
    <cellStyle name="Normal 38 2 4 23 2" xfId="11869"/>
    <cellStyle name="Normal 38 2 4 23 2 2" xfId="22933"/>
    <cellStyle name="Normal 38 2 4 23 2 2 2" xfId="49182"/>
    <cellStyle name="Normal 38 2 4 23 2 3" xfId="38119"/>
    <cellStyle name="Normal 38 2 4 23 3" xfId="15472"/>
    <cellStyle name="Normal 38 2 4 23 3 2" xfId="26536"/>
    <cellStyle name="Normal 38 2 4 23 3 2 2" xfId="52785"/>
    <cellStyle name="Normal 38 2 4 23 3 3" xfId="41722"/>
    <cellStyle name="Normal 38 2 4 23 4" xfId="19208"/>
    <cellStyle name="Normal 38 2 4 23 4 2" xfId="45458"/>
    <cellStyle name="Normal 38 2 4 23 5" xfId="8086"/>
    <cellStyle name="Normal 38 2 4 23 5 2" xfId="34395"/>
    <cellStyle name="Normal 38 2 4 23 6" xfId="31019"/>
    <cellStyle name="Normal 38 2 4 24" xfId="3586"/>
    <cellStyle name="Normal 38 2 4 24 2" xfId="11983"/>
    <cellStyle name="Normal 38 2 4 24 2 2" xfId="23047"/>
    <cellStyle name="Normal 38 2 4 24 2 2 2" xfId="49296"/>
    <cellStyle name="Normal 38 2 4 24 2 3" xfId="38233"/>
    <cellStyle name="Normal 38 2 4 24 3" xfId="15586"/>
    <cellStyle name="Normal 38 2 4 24 3 2" xfId="26650"/>
    <cellStyle name="Normal 38 2 4 24 3 2 2" xfId="52899"/>
    <cellStyle name="Normal 38 2 4 24 3 3" xfId="41836"/>
    <cellStyle name="Normal 38 2 4 24 4" xfId="19322"/>
    <cellStyle name="Normal 38 2 4 24 4 2" xfId="45572"/>
    <cellStyle name="Normal 38 2 4 24 5" xfId="8201"/>
    <cellStyle name="Normal 38 2 4 24 5 2" xfId="34509"/>
    <cellStyle name="Normal 38 2 4 24 6" xfId="31020"/>
    <cellStyle name="Normal 38 2 4 25" xfId="3587"/>
    <cellStyle name="Normal 38 2 4 25 2" xfId="12097"/>
    <cellStyle name="Normal 38 2 4 25 2 2" xfId="23161"/>
    <cellStyle name="Normal 38 2 4 25 2 2 2" xfId="49410"/>
    <cellStyle name="Normal 38 2 4 25 2 3" xfId="38347"/>
    <cellStyle name="Normal 38 2 4 25 3" xfId="15700"/>
    <cellStyle name="Normal 38 2 4 25 3 2" xfId="26764"/>
    <cellStyle name="Normal 38 2 4 25 3 2 2" xfId="53013"/>
    <cellStyle name="Normal 38 2 4 25 3 3" xfId="41950"/>
    <cellStyle name="Normal 38 2 4 25 4" xfId="19436"/>
    <cellStyle name="Normal 38 2 4 25 4 2" xfId="45686"/>
    <cellStyle name="Normal 38 2 4 25 5" xfId="8316"/>
    <cellStyle name="Normal 38 2 4 25 5 2" xfId="34623"/>
    <cellStyle name="Normal 38 2 4 25 6" xfId="31021"/>
    <cellStyle name="Normal 38 2 4 26" xfId="3588"/>
    <cellStyle name="Normal 38 2 4 26 2" xfId="12214"/>
    <cellStyle name="Normal 38 2 4 26 2 2" xfId="23278"/>
    <cellStyle name="Normal 38 2 4 26 2 2 2" xfId="49527"/>
    <cellStyle name="Normal 38 2 4 26 2 3" xfId="38464"/>
    <cellStyle name="Normal 38 2 4 26 3" xfId="15817"/>
    <cellStyle name="Normal 38 2 4 26 3 2" xfId="26881"/>
    <cellStyle name="Normal 38 2 4 26 3 2 2" xfId="53130"/>
    <cellStyle name="Normal 38 2 4 26 3 3" xfId="42067"/>
    <cellStyle name="Normal 38 2 4 26 4" xfId="19553"/>
    <cellStyle name="Normal 38 2 4 26 4 2" xfId="45803"/>
    <cellStyle name="Normal 38 2 4 26 5" xfId="8434"/>
    <cellStyle name="Normal 38 2 4 26 5 2" xfId="34740"/>
    <cellStyle name="Normal 38 2 4 26 6" xfId="31022"/>
    <cellStyle name="Normal 38 2 4 27" xfId="3589"/>
    <cellStyle name="Normal 38 2 4 27 2" xfId="12333"/>
    <cellStyle name="Normal 38 2 4 27 2 2" xfId="23397"/>
    <cellStyle name="Normal 38 2 4 27 2 2 2" xfId="49646"/>
    <cellStyle name="Normal 38 2 4 27 2 3" xfId="38583"/>
    <cellStyle name="Normal 38 2 4 27 3" xfId="15936"/>
    <cellStyle name="Normal 38 2 4 27 3 2" xfId="27000"/>
    <cellStyle name="Normal 38 2 4 27 3 2 2" xfId="53249"/>
    <cellStyle name="Normal 38 2 4 27 3 3" xfId="42186"/>
    <cellStyle name="Normal 38 2 4 27 4" xfId="19672"/>
    <cellStyle name="Normal 38 2 4 27 4 2" xfId="45922"/>
    <cellStyle name="Normal 38 2 4 27 5" xfId="8554"/>
    <cellStyle name="Normal 38 2 4 27 5 2" xfId="34859"/>
    <cellStyle name="Normal 38 2 4 27 6" xfId="31023"/>
    <cellStyle name="Normal 38 2 4 28" xfId="3590"/>
    <cellStyle name="Normal 38 2 4 28 2" xfId="12464"/>
    <cellStyle name="Normal 38 2 4 28 2 2" xfId="23528"/>
    <cellStyle name="Normal 38 2 4 28 2 2 2" xfId="49777"/>
    <cellStyle name="Normal 38 2 4 28 2 3" xfId="38714"/>
    <cellStyle name="Normal 38 2 4 28 3" xfId="16067"/>
    <cellStyle name="Normal 38 2 4 28 3 2" xfId="27131"/>
    <cellStyle name="Normal 38 2 4 28 3 2 2" xfId="53380"/>
    <cellStyle name="Normal 38 2 4 28 3 3" xfId="42317"/>
    <cellStyle name="Normal 38 2 4 28 4" xfId="19803"/>
    <cellStyle name="Normal 38 2 4 28 4 2" xfId="46053"/>
    <cellStyle name="Normal 38 2 4 28 5" xfId="8686"/>
    <cellStyle name="Normal 38 2 4 28 5 2" xfId="34990"/>
    <cellStyle name="Normal 38 2 4 28 6" xfId="31024"/>
    <cellStyle name="Normal 38 2 4 29" xfId="3591"/>
    <cellStyle name="Normal 38 2 4 29 2" xfId="12579"/>
    <cellStyle name="Normal 38 2 4 29 2 2" xfId="23643"/>
    <cellStyle name="Normal 38 2 4 29 2 2 2" xfId="49892"/>
    <cellStyle name="Normal 38 2 4 29 2 3" xfId="38829"/>
    <cellStyle name="Normal 38 2 4 29 3" xfId="16182"/>
    <cellStyle name="Normal 38 2 4 29 3 2" xfId="27246"/>
    <cellStyle name="Normal 38 2 4 29 3 2 2" xfId="53495"/>
    <cellStyle name="Normal 38 2 4 29 3 3" xfId="42432"/>
    <cellStyle name="Normal 38 2 4 29 4" xfId="19918"/>
    <cellStyle name="Normal 38 2 4 29 4 2" xfId="46168"/>
    <cellStyle name="Normal 38 2 4 29 5" xfId="8802"/>
    <cellStyle name="Normal 38 2 4 29 5 2" xfId="35105"/>
    <cellStyle name="Normal 38 2 4 29 6" xfId="31025"/>
    <cellStyle name="Normal 38 2 4 3" xfId="241"/>
    <cellStyle name="Normal 38 2 4 3 2" xfId="3593"/>
    <cellStyle name="Normal 38 2 4 3 2 2" xfId="16453"/>
    <cellStyle name="Normal 38 2 4 3 2 2 2" xfId="27517"/>
    <cellStyle name="Normal 38 2 4 3 2 2 2 2" xfId="53766"/>
    <cellStyle name="Normal 38 2 4 3 2 2 3" xfId="42703"/>
    <cellStyle name="Normal 38 2 4 3 2 3" xfId="20189"/>
    <cellStyle name="Normal 38 2 4 3 2 3 2" xfId="46439"/>
    <cellStyle name="Normal 38 2 4 3 2 4" xfId="9117"/>
    <cellStyle name="Normal 38 2 4 3 2 4 2" xfId="35376"/>
    <cellStyle name="Normal 38 2 4 3 2 5" xfId="31027"/>
    <cellStyle name="Normal 38 2 4 3 3" xfId="3592"/>
    <cellStyle name="Normal 38 2 4 3 3 2" xfId="20515"/>
    <cellStyle name="Normal 38 2 4 3 3 2 2" xfId="46764"/>
    <cellStyle name="Normal 38 2 4 3 3 3" xfId="9451"/>
    <cellStyle name="Normal 38 2 4 3 3 3 2" xfId="35701"/>
    <cellStyle name="Normal 38 2 4 3 3 4" xfId="31026"/>
    <cellStyle name="Normal 38 2 4 3 4" xfId="13054"/>
    <cellStyle name="Normal 38 2 4 3 4 2" xfId="24118"/>
    <cellStyle name="Normal 38 2 4 3 4 2 2" xfId="50367"/>
    <cellStyle name="Normal 38 2 4 3 4 3" xfId="39304"/>
    <cellStyle name="Normal 38 2 4 3 5" xfId="16790"/>
    <cellStyle name="Normal 38 2 4 3 5 2" xfId="43040"/>
    <cellStyle name="Normal 38 2 4 3 6" xfId="5647"/>
    <cellStyle name="Normal 38 2 4 3 6 2" xfId="31977"/>
    <cellStyle name="Normal 38 2 4 3 7" xfId="27721"/>
    <cellStyle name="Normal 38 2 4 30" xfId="3594"/>
    <cellStyle name="Normal 38 2 4 30 2" xfId="12693"/>
    <cellStyle name="Normal 38 2 4 30 2 2" xfId="23757"/>
    <cellStyle name="Normal 38 2 4 30 2 2 2" xfId="50006"/>
    <cellStyle name="Normal 38 2 4 30 2 3" xfId="38943"/>
    <cellStyle name="Normal 38 2 4 30 3" xfId="16296"/>
    <cellStyle name="Normal 38 2 4 30 3 2" xfId="27360"/>
    <cellStyle name="Normal 38 2 4 30 3 2 2" xfId="53609"/>
    <cellStyle name="Normal 38 2 4 30 3 3" xfId="42546"/>
    <cellStyle name="Normal 38 2 4 30 4" xfId="20032"/>
    <cellStyle name="Normal 38 2 4 30 4 2" xfId="46282"/>
    <cellStyle name="Normal 38 2 4 30 5" xfId="8917"/>
    <cellStyle name="Normal 38 2 4 30 5 2" xfId="35219"/>
    <cellStyle name="Normal 38 2 4 30 6" xfId="31028"/>
    <cellStyle name="Normal 38 2 4 31" xfId="3595"/>
    <cellStyle name="Normal 38 2 4 31 2" xfId="9331"/>
    <cellStyle name="Normal 38 2 4 31 2 2" xfId="20395"/>
    <cellStyle name="Normal 38 2 4 31 2 2 2" xfId="46644"/>
    <cellStyle name="Normal 38 2 4 31 2 3" xfId="35581"/>
    <cellStyle name="Normal 38 2 4 31 3" xfId="12934"/>
    <cellStyle name="Normal 38 2 4 31 3 2" xfId="23998"/>
    <cellStyle name="Normal 38 2 4 31 3 2 2" xfId="50247"/>
    <cellStyle name="Normal 38 2 4 31 3 3" xfId="39184"/>
    <cellStyle name="Normal 38 2 4 31 4" xfId="16670"/>
    <cellStyle name="Normal 38 2 4 31 4 2" xfId="42920"/>
    <cellStyle name="Normal 38 2 4 31 5" xfId="5526"/>
    <cellStyle name="Normal 38 2 4 31 5 2" xfId="31857"/>
    <cellStyle name="Normal 38 2 4 31 6" xfId="31029"/>
    <cellStyle name="Normal 38 2 4 32" xfId="3596"/>
    <cellStyle name="Normal 38 2 4 32 2" xfId="20275"/>
    <cellStyle name="Normal 38 2 4 32 2 2" xfId="46524"/>
    <cellStyle name="Normal 38 2 4 32 3" xfId="9211"/>
    <cellStyle name="Normal 38 2 4 32 3 2" xfId="35461"/>
    <cellStyle name="Normal 38 2 4 32 4" xfId="31030"/>
    <cellStyle name="Normal 38 2 4 33" xfId="3597"/>
    <cellStyle name="Normal 38 2 4 33 2" xfId="23878"/>
    <cellStyle name="Normal 38 2 4 33 2 2" xfId="50127"/>
    <cellStyle name="Normal 38 2 4 33 3" xfId="12814"/>
    <cellStyle name="Normal 38 2 4 33 3 2" xfId="39064"/>
    <cellStyle name="Normal 38 2 4 33 4" xfId="31031"/>
    <cellStyle name="Normal 38 2 4 34" xfId="3598"/>
    <cellStyle name="Normal 38 2 4 34 2" xfId="16550"/>
    <cellStyle name="Normal 38 2 4 34 2 2" xfId="42800"/>
    <cellStyle name="Normal 38 2 4 34 3" xfId="31032"/>
    <cellStyle name="Normal 38 2 4 35" xfId="3599"/>
    <cellStyle name="Normal 38 2 4 35 2" xfId="31033"/>
    <cellStyle name="Normal 38 2 4 36" xfId="3600"/>
    <cellStyle name="Normal 38 2 4 36 2" xfId="31034"/>
    <cellStyle name="Normal 38 2 4 37" xfId="3601"/>
    <cellStyle name="Normal 38 2 4 37 2" xfId="31035"/>
    <cellStyle name="Normal 38 2 4 38" xfId="3602"/>
    <cellStyle name="Normal 38 2 4 38 2" xfId="31036"/>
    <cellStyle name="Normal 38 2 4 39" xfId="3603"/>
    <cellStyle name="Normal 38 2 4 39 2" xfId="31037"/>
    <cellStyle name="Normal 38 2 4 4" xfId="3604"/>
    <cellStyle name="Normal 38 2 4 4 2" xfId="9603"/>
    <cellStyle name="Normal 38 2 4 4 2 2" xfId="20667"/>
    <cellStyle name="Normal 38 2 4 4 2 2 2" xfId="46916"/>
    <cellStyle name="Normal 38 2 4 4 2 3" xfId="35853"/>
    <cellStyle name="Normal 38 2 4 4 3" xfId="13206"/>
    <cellStyle name="Normal 38 2 4 4 3 2" xfId="24270"/>
    <cellStyle name="Normal 38 2 4 4 3 2 2" xfId="50519"/>
    <cellStyle name="Normal 38 2 4 4 3 3" xfId="39456"/>
    <cellStyle name="Normal 38 2 4 4 4" xfId="16942"/>
    <cellStyle name="Normal 38 2 4 4 4 2" xfId="43192"/>
    <cellStyle name="Normal 38 2 4 4 5" xfId="5801"/>
    <cellStyle name="Normal 38 2 4 4 5 2" xfId="32129"/>
    <cellStyle name="Normal 38 2 4 4 6" xfId="31038"/>
    <cellStyle name="Normal 38 2 4 40" xfId="3605"/>
    <cellStyle name="Normal 38 2 4 40 2" xfId="31039"/>
    <cellStyle name="Normal 38 2 4 41" xfId="3606"/>
    <cellStyle name="Normal 38 2 4 41 2" xfId="31040"/>
    <cellStyle name="Normal 38 2 4 42" xfId="3530"/>
    <cellStyle name="Normal 38 2 4 42 2" xfId="30964"/>
    <cellStyle name="Normal 38 2 4 43" xfId="5405"/>
    <cellStyle name="Normal 38 2 4 43 2" xfId="31737"/>
    <cellStyle name="Normal 38 2 4 44" xfId="27718"/>
    <cellStyle name="Normal 38 2 4 5" xfId="3607"/>
    <cellStyle name="Normal 38 2 4 5 2" xfId="9719"/>
    <cellStyle name="Normal 38 2 4 5 2 2" xfId="20783"/>
    <cellStyle name="Normal 38 2 4 5 2 2 2" xfId="47032"/>
    <cellStyle name="Normal 38 2 4 5 2 3" xfId="35969"/>
    <cellStyle name="Normal 38 2 4 5 3" xfId="13322"/>
    <cellStyle name="Normal 38 2 4 5 3 2" xfId="24386"/>
    <cellStyle name="Normal 38 2 4 5 3 2 2" xfId="50635"/>
    <cellStyle name="Normal 38 2 4 5 3 3" xfId="39572"/>
    <cellStyle name="Normal 38 2 4 5 4" xfId="17058"/>
    <cellStyle name="Normal 38 2 4 5 4 2" xfId="43308"/>
    <cellStyle name="Normal 38 2 4 5 5" xfId="5918"/>
    <cellStyle name="Normal 38 2 4 5 5 2" xfId="32245"/>
    <cellStyle name="Normal 38 2 4 5 6" xfId="31041"/>
    <cellStyle name="Normal 38 2 4 6" xfId="3608"/>
    <cellStyle name="Normal 38 2 4 6 2" xfId="9834"/>
    <cellStyle name="Normal 38 2 4 6 2 2" xfId="20898"/>
    <cellStyle name="Normal 38 2 4 6 2 2 2" xfId="47147"/>
    <cellStyle name="Normal 38 2 4 6 2 3" xfId="36084"/>
    <cellStyle name="Normal 38 2 4 6 3" xfId="13437"/>
    <cellStyle name="Normal 38 2 4 6 3 2" xfId="24501"/>
    <cellStyle name="Normal 38 2 4 6 3 2 2" xfId="50750"/>
    <cellStyle name="Normal 38 2 4 6 3 3" xfId="39687"/>
    <cellStyle name="Normal 38 2 4 6 4" xfId="17173"/>
    <cellStyle name="Normal 38 2 4 6 4 2" xfId="43423"/>
    <cellStyle name="Normal 38 2 4 6 5" xfId="6034"/>
    <cellStyle name="Normal 38 2 4 6 5 2" xfId="32360"/>
    <cellStyle name="Normal 38 2 4 6 6" xfId="31042"/>
    <cellStyle name="Normal 38 2 4 7" xfId="3609"/>
    <cellStyle name="Normal 38 2 4 7 2" xfId="9949"/>
    <cellStyle name="Normal 38 2 4 7 2 2" xfId="21013"/>
    <cellStyle name="Normal 38 2 4 7 2 2 2" xfId="47262"/>
    <cellStyle name="Normal 38 2 4 7 2 3" xfId="36199"/>
    <cellStyle name="Normal 38 2 4 7 3" xfId="13552"/>
    <cellStyle name="Normal 38 2 4 7 3 2" xfId="24616"/>
    <cellStyle name="Normal 38 2 4 7 3 2 2" xfId="50865"/>
    <cellStyle name="Normal 38 2 4 7 3 3" xfId="39802"/>
    <cellStyle name="Normal 38 2 4 7 4" xfId="17288"/>
    <cellStyle name="Normal 38 2 4 7 4 2" xfId="43538"/>
    <cellStyle name="Normal 38 2 4 7 5" xfId="6150"/>
    <cellStyle name="Normal 38 2 4 7 5 2" xfId="32475"/>
    <cellStyle name="Normal 38 2 4 7 6" xfId="31043"/>
    <cellStyle name="Normal 38 2 4 8" xfId="3610"/>
    <cellStyle name="Normal 38 2 4 8 2" xfId="10063"/>
    <cellStyle name="Normal 38 2 4 8 2 2" xfId="21127"/>
    <cellStyle name="Normal 38 2 4 8 2 2 2" xfId="47376"/>
    <cellStyle name="Normal 38 2 4 8 2 3" xfId="36313"/>
    <cellStyle name="Normal 38 2 4 8 3" xfId="13666"/>
    <cellStyle name="Normal 38 2 4 8 3 2" xfId="24730"/>
    <cellStyle name="Normal 38 2 4 8 3 2 2" xfId="50979"/>
    <cellStyle name="Normal 38 2 4 8 3 3" xfId="39916"/>
    <cellStyle name="Normal 38 2 4 8 4" xfId="17402"/>
    <cellStyle name="Normal 38 2 4 8 4 2" xfId="43652"/>
    <cellStyle name="Normal 38 2 4 8 5" xfId="6265"/>
    <cellStyle name="Normal 38 2 4 8 5 2" xfId="32589"/>
    <cellStyle name="Normal 38 2 4 8 6" xfId="31044"/>
    <cellStyle name="Normal 38 2 4 9" xfId="3611"/>
    <cellStyle name="Normal 38 2 4 9 2" xfId="10177"/>
    <cellStyle name="Normal 38 2 4 9 2 2" xfId="21241"/>
    <cellStyle name="Normal 38 2 4 9 2 2 2" xfId="47490"/>
    <cellStyle name="Normal 38 2 4 9 2 3" xfId="36427"/>
    <cellStyle name="Normal 38 2 4 9 3" xfId="13780"/>
    <cellStyle name="Normal 38 2 4 9 3 2" xfId="24844"/>
    <cellStyle name="Normal 38 2 4 9 3 2 2" xfId="51093"/>
    <cellStyle name="Normal 38 2 4 9 3 3" xfId="40030"/>
    <cellStyle name="Normal 38 2 4 9 4" xfId="17516"/>
    <cellStyle name="Normal 38 2 4 9 4 2" xfId="43766"/>
    <cellStyle name="Normal 38 2 4 9 5" xfId="6380"/>
    <cellStyle name="Normal 38 2 4 9 5 2" xfId="32703"/>
    <cellStyle name="Normal 38 2 4 9 6" xfId="31045"/>
    <cellStyle name="Normal 38 2 40" xfId="3612"/>
    <cellStyle name="Normal 38 2 40 2" xfId="16518"/>
    <cellStyle name="Normal 38 2 40 2 2" xfId="42768"/>
    <cellStyle name="Normal 38 2 40 3" xfId="31046"/>
    <cellStyle name="Normal 38 2 41" xfId="3613"/>
    <cellStyle name="Normal 38 2 41 2" xfId="31047"/>
    <cellStyle name="Normal 38 2 42" xfId="3614"/>
    <cellStyle name="Normal 38 2 42 2" xfId="31048"/>
    <cellStyle name="Normal 38 2 43" xfId="3615"/>
    <cellStyle name="Normal 38 2 43 2" xfId="31049"/>
    <cellStyle name="Normal 38 2 44" xfId="3616"/>
    <cellStyle name="Normal 38 2 44 2" xfId="31050"/>
    <cellStyle name="Normal 38 2 45" xfId="3617"/>
    <cellStyle name="Normal 38 2 45 2" xfId="31051"/>
    <cellStyle name="Normal 38 2 46" xfId="3618"/>
    <cellStyle name="Normal 38 2 46 2" xfId="31052"/>
    <cellStyle name="Normal 38 2 47" xfId="3335"/>
    <cellStyle name="Normal 38 2 47 2" xfId="30769"/>
    <cellStyle name="Normal 38 2 48" xfId="5372"/>
    <cellStyle name="Normal 38 2 48 2" xfId="31705"/>
    <cellStyle name="Normal 38 2 49" xfId="27709"/>
    <cellStyle name="Normal 38 2 5" xfId="242"/>
    <cellStyle name="Normal 38 2 5 10" xfId="3620"/>
    <cellStyle name="Normal 38 2 5 10 2" xfId="10299"/>
    <cellStyle name="Normal 38 2 5 10 2 2" xfId="21363"/>
    <cellStyle name="Normal 38 2 5 10 2 2 2" xfId="47612"/>
    <cellStyle name="Normal 38 2 5 10 2 3" xfId="36549"/>
    <cellStyle name="Normal 38 2 5 10 3" xfId="13902"/>
    <cellStyle name="Normal 38 2 5 10 3 2" xfId="24966"/>
    <cellStyle name="Normal 38 2 5 10 3 2 2" xfId="51215"/>
    <cellStyle name="Normal 38 2 5 10 3 3" xfId="40152"/>
    <cellStyle name="Normal 38 2 5 10 4" xfId="17638"/>
    <cellStyle name="Normal 38 2 5 10 4 2" xfId="43888"/>
    <cellStyle name="Normal 38 2 5 10 5" xfId="6503"/>
    <cellStyle name="Normal 38 2 5 10 5 2" xfId="32825"/>
    <cellStyle name="Normal 38 2 5 10 6" xfId="31054"/>
    <cellStyle name="Normal 38 2 5 11" xfId="3621"/>
    <cellStyle name="Normal 38 2 5 11 2" xfId="10426"/>
    <cellStyle name="Normal 38 2 5 11 2 2" xfId="21490"/>
    <cellStyle name="Normal 38 2 5 11 2 2 2" xfId="47739"/>
    <cellStyle name="Normal 38 2 5 11 2 3" xfId="36676"/>
    <cellStyle name="Normal 38 2 5 11 3" xfId="14029"/>
    <cellStyle name="Normal 38 2 5 11 3 2" xfId="25093"/>
    <cellStyle name="Normal 38 2 5 11 3 2 2" xfId="51342"/>
    <cellStyle name="Normal 38 2 5 11 3 3" xfId="40279"/>
    <cellStyle name="Normal 38 2 5 11 4" xfId="17765"/>
    <cellStyle name="Normal 38 2 5 11 4 2" xfId="44015"/>
    <cellStyle name="Normal 38 2 5 11 5" xfId="6631"/>
    <cellStyle name="Normal 38 2 5 11 5 2" xfId="32952"/>
    <cellStyle name="Normal 38 2 5 11 6" xfId="31055"/>
    <cellStyle name="Normal 38 2 5 12" xfId="3622"/>
    <cellStyle name="Normal 38 2 5 12 2" xfId="10541"/>
    <cellStyle name="Normal 38 2 5 12 2 2" xfId="21605"/>
    <cellStyle name="Normal 38 2 5 12 2 2 2" xfId="47854"/>
    <cellStyle name="Normal 38 2 5 12 2 3" xfId="36791"/>
    <cellStyle name="Normal 38 2 5 12 3" xfId="14144"/>
    <cellStyle name="Normal 38 2 5 12 3 2" xfId="25208"/>
    <cellStyle name="Normal 38 2 5 12 3 2 2" xfId="51457"/>
    <cellStyle name="Normal 38 2 5 12 3 3" xfId="40394"/>
    <cellStyle name="Normal 38 2 5 12 4" xfId="17880"/>
    <cellStyle name="Normal 38 2 5 12 4 2" xfId="44130"/>
    <cellStyle name="Normal 38 2 5 12 5" xfId="6747"/>
    <cellStyle name="Normal 38 2 5 12 5 2" xfId="33067"/>
    <cellStyle name="Normal 38 2 5 12 6" xfId="31056"/>
    <cellStyle name="Normal 38 2 5 13" xfId="3623"/>
    <cellStyle name="Normal 38 2 5 13 2" xfId="10714"/>
    <cellStyle name="Normal 38 2 5 13 2 2" xfId="21778"/>
    <cellStyle name="Normal 38 2 5 13 2 2 2" xfId="48027"/>
    <cellStyle name="Normal 38 2 5 13 2 3" xfId="36964"/>
    <cellStyle name="Normal 38 2 5 13 3" xfId="14317"/>
    <cellStyle name="Normal 38 2 5 13 3 2" xfId="25381"/>
    <cellStyle name="Normal 38 2 5 13 3 2 2" xfId="51630"/>
    <cellStyle name="Normal 38 2 5 13 3 3" xfId="40567"/>
    <cellStyle name="Normal 38 2 5 13 4" xfId="18053"/>
    <cellStyle name="Normal 38 2 5 13 4 2" xfId="44303"/>
    <cellStyle name="Normal 38 2 5 13 5" xfId="6921"/>
    <cellStyle name="Normal 38 2 5 13 5 2" xfId="33240"/>
    <cellStyle name="Normal 38 2 5 13 6" xfId="31057"/>
    <cellStyle name="Normal 38 2 5 14" xfId="3624"/>
    <cellStyle name="Normal 38 2 5 14 2" xfId="10831"/>
    <cellStyle name="Normal 38 2 5 14 2 2" xfId="21895"/>
    <cellStyle name="Normal 38 2 5 14 2 2 2" xfId="48144"/>
    <cellStyle name="Normal 38 2 5 14 2 3" xfId="37081"/>
    <cellStyle name="Normal 38 2 5 14 3" xfId="14434"/>
    <cellStyle name="Normal 38 2 5 14 3 2" xfId="25498"/>
    <cellStyle name="Normal 38 2 5 14 3 2 2" xfId="51747"/>
    <cellStyle name="Normal 38 2 5 14 3 3" xfId="40684"/>
    <cellStyle name="Normal 38 2 5 14 4" xfId="18170"/>
    <cellStyle name="Normal 38 2 5 14 4 2" xfId="44420"/>
    <cellStyle name="Normal 38 2 5 14 5" xfId="7039"/>
    <cellStyle name="Normal 38 2 5 14 5 2" xfId="33357"/>
    <cellStyle name="Normal 38 2 5 14 6" xfId="31058"/>
    <cellStyle name="Normal 38 2 5 15" xfId="3625"/>
    <cellStyle name="Normal 38 2 5 15 2" xfId="10947"/>
    <cellStyle name="Normal 38 2 5 15 2 2" xfId="22011"/>
    <cellStyle name="Normal 38 2 5 15 2 2 2" xfId="48260"/>
    <cellStyle name="Normal 38 2 5 15 2 3" xfId="37197"/>
    <cellStyle name="Normal 38 2 5 15 3" xfId="14550"/>
    <cellStyle name="Normal 38 2 5 15 3 2" xfId="25614"/>
    <cellStyle name="Normal 38 2 5 15 3 2 2" xfId="51863"/>
    <cellStyle name="Normal 38 2 5 15 3 3" xfId="40800"/>
    <cellStyle name="Normal 38 2 5 15 4" xfId="18286"/>
    <cellStyle name="Normal 38 2 5 15 4 2" xfId="44536"/>
    <cellStyle name="Normal 38 2 5 15 5" xfId="7156"/>
    <cellStyle name="Normal 38 2 5 15 5 2" xfId="33473"/>
    <cellStyle name="Normal 38 2 5 15 6" xfId="31059"/>
    <cellStyle name="Normal 38 2 5 16" xfId="3626"/>
    <cellStyle name="Normal 38 2 5 16 2" xfId="11065"/>
    <cellStyle name="Normal 38 2 5 16 2 2" xfId="22129"/>
    <cellStyle name="Normal 38 2 5 16 2 2 2" xfId="48378"/>
    <cellStyle name="Normal 38 2 5 16 2 3" xfId="37315"/>
    <cellStyle name="Normal 38 2 5 16 3" xfId="14668"/>
    <cellStyle name="Normal 38 2 5 16 3 2" xfId="25732"/>
    <cellStyle name="Normal 38 2 5 16 3 2 2" xfId="51981"/>
    <cellStyle name="Normal 38 2 5 16 3 3" xfId="40918"/>
    <cellStyle name="Normal 38 2 5 16 4" xfId="18404"/>
    <cellStyle name="Normal 38 2 5 16 4 2" xfId="44654"/>
    <cellStyle name="Normal 38 2 5 16 5" xfId="7275"/>
    <cellStyle name="Normal 38 2 5 16 5 2" xfId="33591"/>
    <cellStyle name="Normal 38 2 5 16 6" xfId="31060"/>
    <cellStyle name="Normal 38 2 5 17" xfId="3627"/>
    <cellStyle name="Normal 38 2 5 17 2" xfId="11183"/>
    <cellStyle name="Normal 38 2 5 17 2 2" xfId="22247"/>
    <cellStyle name="Normal 38 2 5 17 2 2 2" xfId="48496"/>
    <cellStyle name="Normal 38 2 5 17 2 3" xfId="37433"/>
    <cellStyle name="Normal 38 2 5 17 3" xfId="14786"/>
    <cellStyle name="Normal 38 2 5 17 3 2" xfId="25850"/>
    <cellStyle name="Normal 38 2 5 17 3 2 2" xfId="52099"/>
    <cellStyle name="Normal 38 2 5 17 3 3" xfId="41036"/>
    <cellStyle name="Normal 38 2 5 17 4" xfId="18522"/>
    <cellStyle name="Normal 38 2 5 17 4 2" xfId="44772"/>
    <cellStyle name="Normal 38 2 5 17 5" xfId="7394"/>
    <cellStyle name="Normal 38 2 5 17 5 2" xfId="33709"/>
    <cellStyle name="Normal 38 2 5 17 6" xfId="31061"/>
    <cellStyle name="Normal 38 2 5 18" xfId="3628"/>
    <cellStyle name="Normal 38 2 5 18 2" xfId="11299"/>
    <cellStyle name="Normal 38 2 5 18 2 2" xfId="22363"/>
    <cellStyle name="Normal 38 2 5 18 2 2 2" xfId="48612"/>
    <cellStyle name="Normal 38 2 5 18 2 3" xfId="37549"/>
    <cellStyle name="Normal 38 2 5 18 3" xfId="14902"/>
    <cellStyle name="Normal 38 2 5 18 3 2" xfId="25966"/>
    <cellStyle name="Normal 38 2 5 18 3 2 2" xfId="52215"/>
    <cellStyle name="Normal 38 2 5 18 3 3" xfId="41152"/>
    <cellStyle name="Normal 38 2 5 18 4" xfId="18638"/>
    <cellStyle name="Normal 38 2 5 18 4 2" xfId="44888"/>
    <cellStyle name="Normal 38 2 5 18 5" xfId="7511"/>
    <cellStyle name="Normal 38 2 5 18 5 2" xfId="33825"/>
    <cellStyle name="Normal 38 2 5 18 6" xfId="31062"/>
    <cellStyle name="Normal 38 2 5 19" xfId="3629"/>
    <cellStyle name="Normal 38 2 5 19 2" xfId="11416"/>
    <cellStyle name="Normal 38 2 5 19 2 2" xfId="22480"/>
    <cellStyle name="Normal 38 2 5 19 2 2 2" xfId="48729"/>
    <cellStyle name="Normal 38 2 5 19 2 3" xfId="37666"/>
    <cellStyle name="Normal 38 2 5 19 3" xfId="15019"/>
    <cellStyle name="Normal 38 2 5 19 3 2" xfId="26083"/>
    <cellStyle name="Normal 38 2 5 19 3 2 2" xfId="52332"/>
    <cellStyle name="Normal 38 2 5 19 3 3" xfId="41269"/>
    <cellStyle name="Normal 38 2 5 19 4" xfId="18755"/>
    <cellStyle name="Normal 38 2 5 19 4 2" xfId="45005"/>
    <cellStyle name="Normal 38 2 5 19 5" xfId="7629"/>
    <cellStyle name="Normal 38 2 5 19 5 2" xfId="33942"/>
    <cellStyle name="Normal 38 2 5 19 6" xfId="31063"/>
    <cellStyle name="Normal 38 2 5 2" xfId="243"/>
    <cellStyle name="Normal 38 2 5 2 10" xfId="3631"/>
    <cellStyle name="Normal 38 2 5 2 10 2" xfId="10479"/>
    <cellStyle name="Normal 38 2 5 2 10 2 2" xfId="21543"/>
    <cellStyle name="Normal 38 2 5 2 10 2 2 2" xfId="47792"/>
    <cellStyle name="Normal 38 2 5 2 10 2 3" xfId="36729"/>
    <cellStyle name="Normal 38 2 5 2 10 3" xfId="14082"/>
    <cellStyle name="Normal 38 2 5 2 10 3 2" xfId="25146"/>
    <cellStyle name="Normal 38 2 5 2 10 3 2 2" xfId="51395"/>
    <cellStyle name="Normal 38 2 5 2 10 3 3" xfId="40332"/>
    <cellStyle name="Normal 38 2 5 2 10 4" xfId="17818"/>
    <cellStyle name="Normal 38 2 5 2 10 4 2" xfId="44068"/>
    <cellStyle name="Normal 38 2 5 2 10 5" xfId="6684"/>
    <cellStyle name="Normal 38 2 5 2 10 5 2" xfId="33005"/>
    <cellStyle name="Normal 38 2 5 2 10 6" xfId="31065"/>
    <cellStyle name="Normal 38 2 5 2 11" xfId="3632"/>
    <cellStyle name="Normal 38 2 5 2 11 2" xfId="10594"/>
    <cellStyle name="Normal 38 2 5 2 11 2 2" xfId="21658"/>
    <cellStyle name="Normal 38 2 5 2 11 2 2 2" xfId="47907"/>
    <cellStyle name="Normal 38 2 5 2 11 2 3" xfId="36844"/>
    <cellStyle name="Normal 38 2 5 2 11 3" xfId="14197"/>
    <cellStyle name="Normal 38 2 5 2 11 3 2" xfId="25261"/>
    <cellStyle name="Normal 38 2 5 2 11 3 2 2" xfId="51510"/>
    <cellStyle name="Normal 38 2 5 2 11 3 3" xfId="40447"/>
    <cellStyle name="Normal 38 2 5 2 11 4" xfId="17933"/>
    <cellStyle name="Normal 38 2 5 2 11 4 2" xfId="44183"/>
    <cellStyle name="Normal 38 2 5 2 11 5" xfId="6800"/>
    <cellStyle name="Normal 38 2 5 2 11 5 2" xfId="33120"/>
    <cellStyle name="Normal 38 2 5 2 11 6" xfId="31066"/>
    <cellStyle name="Normal 38 2 5 2 12" xfId="3633"/>
    <cellStyle name="Normal 38 2 5 2 12 2" xfId="10767"/>
    <cellStyle name="Normal 38 2 5 2 12 2 2" xfId="21831"/>
    <cellStyle name="Normal 38 2 5 2 12 2 2 2" xfId="48080"/>
    <cellStyle name="Normal 38 2 5 2 12 2 3" xfId="37017"/>
    <cellStyle name="Normal 38 2 5 2 12 3" xfId="14370"/>
    <cellStyle name="Normal 38 2 5 2 12 3 2" xfId="25434"/>
    <cellStyle name="Normal 38 2 5 2 12 3 2 2" xfId="51683"/>
    <cellStyle name="Normal 38 2 5 2 12 3 3" xfId="40620"/>
    <cellStyle name="Normal 38 2 5 2 12 4" xfId="18106"/>
    <cellStyle name="Normal 38 2 5 2 12 4 2" xfId="44356"/>
    <cellStyle name="Normal 38 2 5 2 12 5" xfId="6974"/>
    <cellStyle name="Normal 38 2 5 2 12 5 2" xfId="33293"/>
    <cellStyle name="Normal 38 2 5 2 12 6" xfId="31067"/>
    <cellStyle name="Normal 38 2 5 2 13" xfId="3634"/>
    <cellStyle name="Normal 38 2 5 2 13 2" xfId="10884"/>
    <cellStyle name="Normal 38 2 5 2 13 2 2" xfId="21948"/>
    <cellStyle name="Normal 38 2 5 2 13 2 2 2" xfId="48197"/>
    <cellStyle name="Normal 38 2 5 2 13 2 3" xfId="37134"/>
    <cellStyle name="Normal 38 2 5 2 13 3" xfId="14487"/>
    <cellStyle name="Normal 38 2 5 2 13 3 2" xfId="25551"/>
    <cellStyle name="Normal 38 2 5 2 13 3 2 2" xfId="51800"/>
    <cellStyle name="Normal 38 2 5 2 13 3 3" xfId="40737"/>
    <cellStyle name="Normal 38 2 5 2 13 4" xfId="18223"/>
    <cellStyle name="Normal 38 2 5 2 13 4 2" xfId="44473"/>
    <cellStyle name="Normal 38 2 5 2 13 5" xfId="7092"/>
    <cellStyle name="Normal 38 2 5 2 13 5 2" xfId="33410"/>
    <cellStyle name="Normal 38 2 5 2 13 6" xfId="31068"/>
    <cellStyle name="Normal 38 2 5 2 14" xfId="3635"/>
    <cellStyle name="Normal 38 2 5 2 14 2" xfId="11000"/>
    <cellStyle name="Normal 38 2 5 2 14 2 2" xfId="22064"/>
    <cellStyle name="Normal 38 2 5 2 14 2 2 2" xfId="48313"/>
    <cellStyle name="Normal 38 2 5 2 14 2 3" xfId="37250"/>
    <cellStyle name="Normal 38 2 5 2 14 3" xfId="14603"/>
    <cellStyle name="Normal 38 2 5 2 14 3 2" xfId="25667"/>
    <cellStyle name="Normal 38 2 5 2 14 3 2 2" xfId="51916"/>
    <cellStyle name="Normal 38 2 5 2 14 3 3" xfId="40853"/>
    <cellStyle name="Normal 38 2 5 2 14 4" xfId="18339"/>
    <cellStyle name="Normal 38 2 5 2 14 4 2" xfId="44589"/>
    <cellStyle name="Normal 38 2 5 2 14 5" xfId="7209"/>
    <cellStyle name="Normal 38 2 5 2 14 5 2" xfId="33526"/>
    <cellStyle name="Normal 38 2 5 2 14 6" xfId="31069"/>
    <cellStyle name="Normal 38 2 5 2 15" xfId="3636"/>
    <cellStyle name="Normal 38 2 5 2 15 2" xfId="11118"/>
    <cellStyle name="Normal 38 2 5 2 15 2 2" xfId="22182"/>
    <cellStyle name="Normal 38 2 5 2 15 2 2 2" xfId="48431"/>
    <cellStyle name="Normal 38 2 5 2 15 2 3" xfId="37368"/>
    <cellStyle name="Normal 38 2 5 2 15 3" xfId="14721"/>
    <cellStyle name="Normal 38 2 5 2 15 3 2" xfId="25785"/>
    <cellStyle name="Normal 38 2 5 2 15 3 2 2" xfId="52034"/>
    <cellStyle name="Normal 38 2 5 2 15 3 3" xfId="40971"/>
    <cellStyle name="Normal 38 2 5 2 15 4" xfId="18457"/>
    <cellStyle name="Normal 38 2 5 2 15 4 2" xfId="44707"/>
    <cellStyle name="Normal 38 2 5 2 15 5" xfId="7328"/>
    <cellStyle name="Normal 38 2 5 2 15 5 2" xfId="33644"/>
    <cellStyle name="Normal 38 2 5 2 15 6" xfId="31070"/>
    <cellStyle name="Normal 38 2 5 2 16" xfId="3637"/>
    <cellStyle name="Normal 38 2 5 2 16 2" xfId="11236"/>
    <cellStyle name="Normal 38 2 5 2 16 2 2" xfId="22300"/>
    <cellStyle name="Normal 38 2 5 2 16 2 2 2" xfId="48549"/>
    <cellStyle name="Normal 38 2 5 2 16 2 3" xfId="37486"/>
    <cellStyle name="Normal 38 2 5 2 16 3" xfId="14839"/>
    <cellStyle name="Normal 38 2 5 2 16 3 2" xfId="25903"/>
    <cellStyle name="Normal 38 2 5 2 16 3 2 2" xfId="52152"/>
    <cellStyle name="Normal 38 2 5 2 16 3 3" xfId="41089"/>
    <cellStyle name="Normal 38 2 5 2 16 4" xfId="18575"/>
    <cellStyle name="Normal 38 2 5 2 16 4 2" xfId="44825"/>
    <cellStyle name="Normal 38 2 5 2 16 5" xfId="7447"/>
    <cellStyle name="Normal 38 2 5 2 16 5 2" xfId="33762"/>
    <cellStyle name="Normal 38 2 5 2 16 6" xfId="31071"/>
    <cellStyle name="Normal 38 2 5 2 17" xfId="3638"/>
    <cellStyle name="Normal 38 2 5 2 17 2" xfId="11352"/>
    <cellStyle name="Normal 38 2 5 2 17 2 2" xfId="22416"/>
    <cellStyle name="Normal 38 2 5 2 17 2 2 2" xfId="48665"/>
    <cellStyle name="Normal 38 2 5 2 17 2 3" xfId="37602"/>
    <cellStyle name="Normal 38 2 5 2 17 3" xfId="14955"/>
    <cellStyle name="Normal 38 2 5 2 17 3 2" xfId="26019"/>
    <cellStyle name="Normal 38 2 5 2 17 3 2 2" xfId="52268"/>
    <cellStyle name="Normal 38 2 5 2 17 3 3" xfId="41205"/>
    <cellStyle name="Normal 38 2 5 2 17 4" xfId="18691"/>
    <cellStyle name="Normal 38 2 5 2 17 4 2" xfId="44941"/>
    <cellStyle name="Normal 38 2 5 2 17 5" xfId="7564"/>
    <cellStyle name="Normal 38 2 5 2 17 5 2" xfId="33878"/>
    <cellStyle name="Normal 38 2 5 2 17 6" xfId="31072"/>
    <cellStyle name="Normal 38 2 5 2 18" xfId="3639"/>
    <cellStyle name="Normal 38 2 5 2 18 2" xfId="11469"/>
    <cellStyle name="Normal 38 2 5 2 18 2 2" xfId="22533"/>
    <cellStyle name="Normal 38 2 5 2 18 2 2 2" xfId="48782"/>
    <cellStyle name="Normal 38 2 5 2 18 2 3" xfId="37719"/>
    <cellStyle name="Normal 38 2 5 2 18 3" xfId="15072"/>
    <cellStyle name="Normal 38 2 5 2 18 3 2" xfId="26136"/>
    <cellStyle name="Normal 38 2 5 2 18 3 2 2" xfId="52385"/>
    <cellStyle name="Normal 38 2 5 2 18 3 3" xfId="41322"/>
    <cellStyle name="Normal 38 2 5 2 18 4" xfId="18808"/>
    <cellStyle name="Normal 38 2 5 2 18 4 2" xfId="45058"/>
    <cellStyle name="Normal 38 2 5 2 18 5" xfId="7682"/>
    <cellStyle name="Normal 38 2 5 2 18 5 2" xfId="33995"/>
    <cellStyle name="Normal 38 2 5 2 18 6" xfId="31073"/>
    <cellStyle name="Normal 38 2 5 2 19" xfId="3640"/>
    <cellStyle name="Normal 38 2 5 2 19 2" xfId="11588"/>
    <cellStyle name="Normal 38 2 5 2 19 2 2" xfId="22652"/>
    <cellStyle name="Normal 38 2 5 2 19 2 2 2" xfId="48901"/>
    <cellStyle name="Normal 38 2 5 2 19 2 3" xfId="37838"/>
    <cellStyle name="Normal 38 2 5 2 19 3" xfId="15191"/>
    <cellStyle name="Normal 38 2 5 2 19 3 2" xfId="26255"/>
    <cellStyle name="Normal 38 2 5 2 19 3 2 2" xfId="52504"/>
    <cellStyle name="Normal 38 2 5 2 19 3 3" xfId="41441"/>
    <cellStyle name="Normal 38 2 5 2 19 4" xfId="18927"/>
    <cellStyle name="Normal 38 2 5 2 19 4 2" xfId="45177"/>
    <cellStyle name="Normal 38 2 5 2 19 5" xfId="7802"/>
    <cellStyle name="Normal 38 2 5 2 19 5 2" xfId="34114"/>
    <cellStyle name="Normal 38 2 5 2 19 6" xfId="31074"/>
    <cellStyle name="Normal 38 2 5 2 2" xfId="244"/>
    <cellStyle name="Normal 38 2 5 2 2 2" xfId="3642"/>
    <cellStyle name="Normal 38 2 5 2 2 2 2" xfId="16454"/>
    <cellStyle name="Normal 38 2 5 2 2 2 2 2" xfId="27518"/>
    <cellStyle name="Normal 38 2 5 2 2 2 2 2 2" xfId="53767"/>
    <cellStyle name="Normal 38 2 5 2 2 2 2 3" xfId="42704"/>
    <cellStyle name="Normal 38 2 5 2 2 2 3" xfId="20190"/>
    <cellStyle name="Normal 38 2 5 2 2 2 3 2" xfId="46440"/>
    <cellStyle name="Normal 38 2 5 2 2 2 4" xfId="9118"/>
    <cellStyle name="Normal 38 2 5 2 2 2 4 2" xfId="35377"/>
    <cellStyle name="Normal 38 2 5 2 2 2 5" xfId="31076"/>
    <cellStyle name="Normal 38 2 5 2 2 3" xfId="3641"/>
    <cellStyle name="Normal 38 2 5 2 2 3 2" xfId="20583"/>
    <cellStyle name="Normal 38 2 5 2 2 3 2 2" xfId="46832"/>
    <cellStyle name="Normal 38 2 5 2 2 3 3" xfId="9519"/>
    <cellStyle name="Normal 38 2 5 2 2 3 3 2" xfId="35769"/>
    <cellStyle name="Normal 38 2 5 2 2 3 4" xfId="31075"/>
    <cellStyle name="Normal 38 2 5 2 2 4" xfId="13122"/>
    <cellStyle name="Normal 38 2 5 2 2 4 2" xfId="24186"/>
    <cellStyle name="Normal 38 2 5 2 2 4 2 2" xfId="50435"/>
    <cellStyle name="Normal 38 2 5 2 2 4 3" xfId="39372"/>
    <cellStyle name="Normal 38 2 5 2 2 5" xfId="16858"/>
    <cellStyle name="Normal 38 2 5 2 2 5 2" xfId="43108"/>
    <cellStyle name="Normal 38 2 5 2 2 6" xfId="5716"/>
    <cellStyle name="Normal 38 2 5 2 2 6 2" xfId="32045"/>
    <cellStyle name="Normal 38 2 5 2 2 7" xfId="27724"/>
    <cellStyle name="Normal 38 2 5 2 20" xfId="3643"/>
    <cellStyle name="Normal 38 2 5 2 20 2" xfId="11702"/>
    <cellStyle name="Normal 38 2 5 2 20 2 2" xfId="22766"/>
    <cellStyle name="Normal 38 2 5 2 20 2 2 2" xfId="49015"/>
    <cellStyle name="Normal 38 2 5 2 20 2 3" xfId="37952"/>
    <cellStyle name="Normal 38 2 5 2 20 3" xfId="15305"/>
    <cellStyle name="Normal 38 2 5 2 20 3 2" xfId="26369"/>
    <cellStyle name="Normal 38 2 5 2 20 3 2 2" xfId="52618"/>
    <cellStyle name="Normal 38 2 5 2 20 3 3" xfId="41555"/>
    <cellStyle name="Normal 38 2 5 2 20 4" xfId="19041"/>
    <cellStyle name="Normal 38 2 5 2 20 4 2" xfId="45291"/>
    <cellStyle name="Normal 38 2 5 2 20 5" xfId="7917"/>
    <cellStyle name="Normal 38 2 5 2 20 5 2" xfId="34228"/>
    <cellStyle name="Normal 38 2 5 2 20 6" xfId="31077"/>
    <cellStyle name="Normal 38 2 5 2 21" xfId="3644"/>
    <cellStyle name="Normal 38 2 5 2 21 2" xfId="11816"/>
    <cellStyle name="Normal 38 2 5 2 21 2 2" xfId="22880"/>
    <cellStyle name="Normal 38 2 5 2 21 2 2 2" xfId="49129"/>
    <cellStyle name="Normal 38 2 5 2 21 2 3" xfId="38066"/>
    <cellStyle name="Normal 38 2 5 2 21 3" xfId="15419"/>
    <cellStyle name="Normal 38 2 5 2 21 3 2" xfId="26483"/>
    <cellStyle name="Normal 38 2 5 2 21 3 2 2" xfId="52732"/>
    <cellStyle name="Normal 38 2 5 2 21 3 3" xfId="41669"/>
    <cellStyle name="Normal 38 2 5 2 21 4" xfId="19155"/>
    <cellStyle name="Normal 38 2 5 2 21 4 2" xfId="45405"/>
    <cellStyle name="Normal 38 2 5 2 21 5" xfId="8032"/>
    <cellStyle name="Normal 38 2 5 2 21 5 2" xfId="34342"/>
    <cellStyle name="Normal 38 2 5 2 21 6" xfId="31078"/>
    <cellStyle name="Normal 38 2 5 2 22" xfId="3645"/>
    <cellStyle name="Normal 38 2 5 2 22 2" xfId="11930"/>
    <cellStyle name="Normal 38 2 5 2 22 2 2" xfId="22994"/>
    <cellStyle name="Normal 38 2 5 2 22 2 2 2" xfId="49243"/>
    <cellStyle name="Normal 38 2 5 2 22 2 3" xfId="38180"/>
    <cellStyle name="Normal 38 2 5 2 22 3" xfId="15533"/>
    <cellStyle name="Normal 38 2 5 2 22 3 2" xfId="26597"/>
    <cellStyle name="Normal 38 2 5 2 22 3 2 2" xfId="52846"/>
    <cellStyle name="Normal 38 2 5 2 22 3 3" xfId="41783"/>
    <cellStyle name="Normal 38 2 5 2 22 4" xfId="19269"/>
    <cellStyle name="Normal 38 2 5 2 22 4 2" xfId="45519"/>
    <cellStyle name="Normal 38 2 5 2 22 5" xfId="8147"/>
    <cellStyle name="Normal 38 2 5 2 22 5 2" xfId="34456"/>
    <cellStyle name="Normal 38 2 5 2 22 6" xfId="31079"/>
    <cellStyle name="Normal 38 2 5 2 23" xfId="3646"/>
    <cellStyle name="Normal 38 2 5 2 23 2" xfId="12044"/>
    <cellStyle name="Normal 38 2 5 2 23 2 2" xfId="23108"/>
    <cellStyle name="Normal 38 2 5 2 23 2 2 2" xfId="49357"/>
    <cellStyle name="Normal 38 2 5 2 23 2 3" xfId="38294"/>
    <cellStyle name="Normal 38 2 5 2 23 3" xfId="15647"/>
    <cellStyle name="Normal 38 2 5 2 23 3 2" xfId="26711"/>
    <cellStyle name="Normal 38 2 5 2 23 3 2 2" xfId="52960"/>
    <cellStyle name="Normal 38 2 5 2 23 3 3" xfId="41897"/>
    <cellStyle name="Normal 38 2 5 2 23 4" xfId="19383"/>
    <cellStyle name="Normal 38 2 5 2 23 4 2" xfId="45633"/>
    <cellStyle name="Normal 38 2 5 2 23 5" xfId="8262"/>
    <cellStyle name="Normal 38 2 5 2 23 5 2" xfId="34570"/>
    <cellStyle name="Normal 38 2 5 2 23 6" xfId="31080"/>
    <cellStyle name="Normal 38 2 5 2 24" xfId="3647"/>
    <cellStyle name="Normal 38 2 5 2 24 2" xfId="12158"/>
    <cellStyle name="Normal 38 2 5 2 24 2 2" xfId="23222"/>
    <cellStyle name="Normal 38 2 5 2 24 2 2 2" xfId="49471"/>
    <cellStyle name="Normal 38 2 5 2 24 2 3" xfId="38408"/>
    <cellStyle name="Normal 38 2 5 2 24 3" xfId="15761"/>
    <cellStyle name="Normal 38 2 5 2 24 3 2" xfId="26825"/>
    <cellStyle name="Normal 38 2 5 2 24 3 2 2" xfId="53074"/>
    <cellStyle name="Normal 38 2 5 2 24 3 3" xfId="42011"/>
    <cellStyle name="Normal 38 2 5 2 24 4" xfId="19497"/>
    <cellStyle name="Normal 38 2 5 2 24 4 2" xfId="45747"/>
    <cellStyle name="Normal 38 2 5 2 24 5" xfId="8377"/>
    <cellStyle name="Normal 38 2 5 2 24 5 2" xfId="34684"/>
    <cellStyle name="Normal 38 2 5 2 24 6" xfId="31081"/>
    <cellStyle name="Normal 38 2 5 2 25" xfId="3648"/>
    <cellStyle name="Normal 38 2 5 2 25 2" xfId="12275"/>
    <cellStyle name="Normal 38 2 5 2 25 2 2" xfId="23339"/>
    <cellStyle name="Normal 38 2 5 2 25 2 2 2" xfId="49588"/>
    <cellStyle name="Normal 38 2 5 2 25 2 3" xfId="38525"/>
    <cellStyle name="Normal 38 2 5 2 25 3" xfId="15878"/>
    <cellStyle name="Normal 38 2 5 2 25 3 2" xfId="26942"/>
    <cellStyle name="Normal 38 2 5 2 25 3 2 2" xfId="53191"/>
    <cellStyle name="Normal 38 2 5 2 25 3 3" xfId="42128"/>
    <cellStyle name="Normal 38 2 5 2 25 4" xfId="19614"/>
    <cellStyle name="Normal 38 2 5 2 25 4 2" xfId="45864"/>
    <cellStyle name="Normal 38 2 5 2 25 5" xfId="8495"/>
    <cellStyle name="Normal 38 2 5 2 25 5 2" xfId="34801"/>
    <cellStyle name="Normal 38 2 5 2 25 6" xfId="31082"/>
    <cellStyle name="Normal 38 2 5 2 26" xfId="3649"/>
    <cellStyle name="Normal 38 2 5 2 26 2" xfId="12394"/>
    <cellStyle name="Normal 38 2 5 2 26 2 2" xfId="23458"/>
    <cellStyle name="Normal 38 2 5 2 26 2 2 2" xfId="49707"/>
    <cellStyle name="Normal 38 2 5 2 26 2 3" xfId="38644"/>
    <cellStyle name="Normal 38 2 5 2 26 3" xfId="15997"/>
    <cellStyle name="Normal 38 2 5 2 26 3 2" xfId="27061"/>
    <cellStyle name="Normal 38 2 5 2 26 3 2 2" xfId="53310"/>
    <cellStyle name="Normal 38 2 5 2 26 3 3" xfId="42247"/>
    <cellStyle name="Normal 38 2 5 2 26 4" xfId="19733"/>
    <cellStyle name="Normal 38 2 5 2 26 4 2" xfId="45983"/>
    <cellStyle name="Normal 38 2 5 2 26 5" xfId="8615"/>
    <cellStyle name="Normal 38 2 5 2 26 5 2" xfId="34920"/>
    <cellStyle name="Normal 38 2 5 2 26 6" xfId="31083"/>
    <cellStyle name="Normal 38 2 5 2 27" xfId="3650"/>
    <cellStyle name="Normal 38 2 5 2 27 2" xfId="12525"/>
    <cellStyle name="Normal 38 2 5 2 27 2 2" xfId="23589"/>
    <cellStyle name="Normal 38 2 5 2 27 2 2 2" xfId="49838"/>
    <cellStyle name="Normal 38 2 5 2 27 2 3" xfId="38775"/>
    <cellStyle name="Normal 38 2 5 2 27 3" xfId="16128"/>
    <cellStyle name="Normal 38 2 5 2 27 3 2" xfId="27192"/>
    <cellStyle name="Normal 38 2 5 2 27 3 2 2" xfId="53441"/>
    <cellStyle name="Normal 38 2 5 2 27 3 3" xfId="42378"/>
    <cellStyle name="Normal 38 2 5 2 27 4" xfId="19864"/>
    <cellStyle name="Normal 38 2 5 2 27 4 2" xfId="46114"/>
    <cellStyle name="Normal 38 2 5 2 27 5" xfId="8747"/>
    <cellStyle name="Normal 38 2 5 2 27 5 2" xfId="35051"/>
    <cellStyle name="Normal 38 2 5 2 27 6" xfId="31084"/>
    <cellStyle name="Normal 38 2 5 2 28" xfId="3651"/>
    <cellStyle name="Normal 38 2 5 2 28 2" xfId="12640"/>
    <cellStyle name="Normal 38 2 5 2 28 2 2" xfId="23704"/>
    <cellStyle name="Normal 38 2 5 2 28 2 2 2" xfId="49953"/>
    <cellStyle name="Normal 38 2 5 2 28 2 3" xfId="38890"/>
    <cellStyle name="Normal 38 2 5 2 28 3" xfId="16243"/>
    <cellStyle name="Normal 38 2 5 2 28 3 2" xfId="27307"/>
    <cellStyle name="Normal 38 2 5 2 28 3 2 2" xfId="53556"/>
    <cellStyle name="Normal 38 2 5 2 28 3 3" xfId="42493"/>
    <cellStyle name="Normal 38 2 5 2 28 4" xfId="19979"/>
    <cellStyle name="Normal 38 2 5 2 28 4 2" xfId="46229"/>
    <cellStyle name="Normal 38 2 5 2 28 5" xfId="8863"/>
    <cellStyle name="Normal 38 2 5 2 28 5 2" xfId="35166"/>
    <cellStyle name="Normal 38 2 5 2 28 6" xfId="31085"/>
    <cellStyle name="Normal 38 2 5 2 29" xfId="3652"/>
    <cellStyle name="Normal 38 2 5 2 29 2" xfId="12754"/>
    <cellStyle name="Normal 38 2 5 2 29 2 2" xfId="23818"/>
    <cellStyle name="Normal 38 2 5 2 29 2 2 2" xfId="50067"/>
    <cellStyle name="Normal 38 2 5 2 29 2 3" xfId="39004"/>
    <cellStyle name="Normal 38 2 5 2 29 3" xfId="16357"/>
    <cellStyle name="Normal 38 2 5 2 29 3 2" xfId="27421"/>
    <cellStyle name="Normal 38 2 5 2 29 3 2 2" xfId="53670"/>
    <cellStyle name="Normal 38 2 5 2 29 3 3" xfId="42607"/>
    <cellStyle name="Normal 38 2 5 2 29 4" xfId="20093"/>
    <cellStyle name="Normal 38 2 5 2 29 4 2" xfId="46343"/>
    <cellStyle name="Normal 38 2 5 2 29 5" xfId="8978"/>
    <cellStyle name="Normal 38 2 5 2 29 5 2" xfId="35280"/>
    <cellStyle name="Normal 38 2 5 2 29 6" xfId="31086"/>
    <cellStyle name="Normal 38 2 5 2 3" xfId="3653"/>
    <cellStyle name="Normal 38 2 5 2 3 2" xfId="9664"/>
    <cellStyle name="Normal 38 2 5 2 3 2 2" xfId="20728"/>
    <cellStyle name="Normal 38 2 5 2 3 2 2 2" xfId="46977"/>
    <cellStyle name="Normal 38 2 5 2 3 2 3" xfId="35914"/>
    <cellStyle name="Normal 38 2 5 2 3 3" xfId="13267"/>
    <cellStyle name="Normal 38 2 5 2 3 3 2" xfId="24331"/>
    <cellStyle name="Normal 38 2 5 2 3 3 2 2" xfId="50580"/>
    <cellStyle name="Normal 38 2 5 2 3 3 3" xfId="39517"/>
    <cellStyle name="Normal 38 2 5 2 3 4" xfId="17003"/>
    <cellStyle name="Normal 38 2 5 2 3 4 2" xfId="43253"/>
    <cellStyle name="Normal 38 2 5 2 3 5" xfId="5862"/>
    <cellStyle name="Normal 38 2 5 2 3 5 2" xfId="32190"/>
    <cellStyle name="Normal 38 2 5 2 3 6" xfId="31087"/>
    <cellStyle name="Normal 38 2 5 2 30" xfId="3654"/>
    <cellStyle name="Normal 38 2 5 2 30 2" xfId="9392"/>
    <cellStyle name="Normal 38 2 5 2 30 2 2" xfId="20456"/>
    <cellStyle name="Normal 38 2 5 2 30 2 2 2" xfId="46705"/>
    <cellStyle name="Normal 38 2 5 2 30 2 3" xfId="35642"/>
    <cellStyle name="Normal 38 2 5 2 30 3" xfId="12995"/>
    <cellStyle name="Normal 38 2 5 2 30 3 2" xfId="24059"/>
    <cellStyle name="Normal 38 2 5 2 30 3 2 2" xfId="50308"/>
    <cellStyle name="Normal 38 2 5 2 30 3 3" xfId="39245"/>
    <cellStyle name="Normal 38 2 5 2 30 4" xfId="16731"/>
    <cellStyle name="Normal 38 2 5 2 30 4 2" xfId="42981"/>
    <cellStyle name="Normal 38 2 5 2 30 5" xfId="5587"/>
    <cellStyle name="Normal 38 2 5 2 30 5 2" xfId="31918"/>
    <cellStyle name="Normal 38 2 5 2 30 6" xfId="31088"/>
    <cellStyle name="Normal 38 2 5 2 31" xfId="3655"/>
    <cellStyle name="Normal 38 2 5 2 31 2" xfId="20336"/>
    <cellStyle name="Normal 38 2 5 2 31 2 2" xfId="46585"/>
    <cellStyle name="Normal 38 2 5 2 31 3" xfId="9272"/>
    <cellStyle name="Normal 38 2 5 2 31 3 2" xfId="35522"/>
    <cellStyle name="Normal 38 2 5 2 31 4" xfId="31089"/>
    <cellStyle name="Normal 38 2 5 2 32" xfId="3656"/>
    <cellStyle name="Normal 38 2 5 2 32 2" xfId="23939"/>
    <cellStyle name="Normal 38 2 5 2 32 2 2" xfId="50188"/>
    <cellStyle name="Normal 38 2 5 2 32 3" xfId="12875"/>
    <cellStyle name="Normal 38 2 5 2 32 3 2" xfId="39125"/>
    <cellStyle name="Normal 38 2 5 2 32 4" xfId="31090"/>
    <cellStyle name="Normal 38 2 5 2 33" xfId="3657"/>
    <cellStyle name="Normal 38 2 5 2 33 2" xfId="16611"/>
    <cellStyle name="Normal 38 2 5 2 33 2 2" xfId="42861"/>
    <cellStyle name="Normal 38 2 5 2 33 3" xfId="31091"/>
    <cellStyle name="Normal 38 2 5 2 34" xfId="3658"/>
    <cellStyle name="Normal 38 2 5 2 34 2" xfId="31092"/>
    <cellStyle name="Normal 38 2 5 2 35" xfId="3659"/>
    <cellStyle name="Normal 38 2 5 2 35 2" xfId="31093"/>
    <cellStyle name="Normal 38 2 5 2 36" xfId="3660"/>
    <cellStyle name="Normal 38 2 5 2 36 2" xfId="31094"/>
    <cellStyle name="Normal 38 2 5 2 37" xfId="3661"/>
    <cellStyle name="Normal 38 2 5 2 37 2" xfId="31095"/>
    <cellStyle name="Normal 38 2 5 2 38" xfId="3662"/>
    <cellStyle name="Normal 38 2 5 2 38 2" xfId="31096"/>
    <cellStyle name="Normal 38 2 5 2 39" xfId="3663"/>
    <cellStyle name="Normal 38 2 5 2 39 2" xfId="31097"/>
    <cellStyle name="Normal 38 2 5 2 4" xfId="3664"/>
    <cellStyle name="Normal 38 2 5 2 4 2" xfId="9780"/>
    <cellStyle name="Normal 38 2 5 2 4 2 2" xfId="20844"/>
    <cellStyle name="Normal 38 2 5 2 4 2 2 2" xfId="47093"/>
    <cellStyle name="Normal 38 2 5 2 4 2 3" xfId="36030"/>
    <cellStyle name="Normal 38 2 5 2 4 3" xfId="13383"/>
    <cellStyle name="Normal 38 2 5 2 4 3 2" xfId="24447"/>
    <cellStyle name="Normal 38 2 5 2 4 3 2 2" xfId="50696"/>
    <cellStyle name="Normal 38 2 5 2 4 3 3" xfId="39633"/>
    <cellStyle name="Normal 38 2 5 2 4 4" xfId="17119"/>
    <cellStyle name="Normal 38 2 5 2 4 4 2" xfId="43369"/>
    <cellStyle name="Normal 38 2 5 2 4 5" xfId="5979"/>
    <cellStyle name="Normal 38 2 5 2 4 5 2" xfId="32306"/>
    <cellStyle name="Normal 38 2 5 2 4 6" xfId="31098"/>
    <cellStyle name="Normal 38 2 5 2 40" xfId="3665"/>
    <cellStyle name="Normal 38 2 5 2 40 2" xfId="31099"/>
    <cellStyle name="Normal 38 2 5 2 41" xfId="3630"/>
    <cellStyle name="Normal 38 2 5 2 41 2" xfId="31064"/>
    <cellStyle name="Normal 38 2 5 2 42" xfId="5466"/>
    <cellStyle name="Normal 38 2 5 2 42 2" xfId="31798"/>
    <cellStyle name="Normal 38 2 5 2 43" xfId="27723"/>
    <cellStyle name="Normal 38 2 5 2 5" xfId="3666"/>
    <cellStyle name="Normal 38 2 5 2 5 2" xfId="9895"/>
    <cellStyle name="Normal 38 2 5 2 5 2 2" xfId="20959"/>
    <cellStyle name="Normal 38 2 5 2 5 2 2 2" xfId="47208"/>
    <cellStyle name="Normal 38 2 5 2 5 2 3" xfId="36145"/>
    <cellStyle name="Normal 38 2 5 2 5 3" xfId="13498"/>
    <cellStyle name="Normal 38 2 5 2 5 3 2" xfId="24562"/>
    <cellStyle name="Normal 38 2 5 2 5 3 2 2" xfId="50811"/>
    <cellStyle name="Normal 38 2 5 2 5 3 3" xfId="39748"/>
    <cellStyle name="Normal 38 2 5 2 5 4" xfId="17234"/>
    <cellStyle name="Normal 38 2 5 2 5 4 2" xfId="43484"/>
    <cellStyle name="Normal 38 2 5 2 5 5" xfId="6095"/>
    <cellStyle name="Normal 38 2 5 2 5 5 2" xfId="32421"/>
    <cellStyle name="Normal 38 2 5 2 5 6" xfId="31100"/>
    <cellStyle name="Normal 38 2 5 2 6" xfId="3667"/>
    <cellStyle name="Normal 38 2 5 2 6 2" xfId="10010"/>
    <cellStyle name="Normal 38 2 5 2 6 2 2" xfId="21074"/>
    <cellStyle name="Normal 38 2 5 2 6 2 2 2" xfId="47323"/>
    <cellStyle name="Normal 38 2 5 2 6 2 3" xfId="36260"/>
    <cellStyle name="Normal 38 2 5 2 6 3" xfId="13613"/>
    <cellStyle name="Normal 38 2 5 2 6 3 2" xfId="24677"/>
    <cellStyle name="Normal 38 2 5 2 6 3 2 2" xfId="50926"/>
    <cellStyle name="Normal 38 2 5 2 6 3 3" xfId="39863"/>
    <cellStyle name="Normal 38 2 5 2 6 4" xfId="17349"/>
    <cellStyle name="Normal 38 2 5 2 6 4 2" xfId="43599"/>
    <cellStyle name="Normal 38 2 5 2 6 5" xfId="6211"/>
    <cellStyle name="Normal 38 2 5 2 6 5 2" xfId="32536"/>
    <cellStyle name="Normal 38 2 5 2 6 6" xfId="31101"/>
    <cellStyle name="Normal 38 2 5 2 7" xfId="3668"/>
    <cellStyle name="Normal 38 2 5 2 7 2" xfId="10124"/>
    <cellStyle name="Normal 38 2 5 2 7 2 2" xfId="21188"/>
    <cellStyle name="Normal 38 2 5 2 7 2 2 2" xfId="47437"/>
    <cellStyle name="Normal 38 2 5 2 7 2 3" xfId="36374"/>
    <cellStyle name="Normal 38 2 5 2 7 3" xfId="13727"/>
    <cellStyle name="Normal 38 2 5 2 7 3 2" xfId="24791"/>
    <cellStyle name="Normal 38 2 5 2 7 3 2 2" xfId="51040"/>
    <cellStyle name="Normal 38 2 5 2 7 3 3" xfId="39977"/>
    <cellStyle name="Normal 38 2 5 2 7 4" xfId="17463"/>
    <cellStyle name="Normal 38 2 5 2 7 4 2" xfId="43713"/>
    <cellStyle name="Normal 38 2 5 2 7 5" xfId="6326"/>
    <cellStyle name="Normal 38 2 5 2 7 5 2" xfId="32650"/>
    <cellStyle name="Normal 38 2 5 2 7 6" xfId="31102"/>
    <cellStyle name="Normal 38 2 5 2 8" xfId="3669"/>
    <cellStyle name="Normal 38 2 5 2 8 2" xfId="10238"/>
    <cellStyle name="Normal 38 2 5 2 8 2 2" xfId="21302"/>
    <cellStyle name="Normal 38 2 5 2 8 2 2 2" xfId="47551"/>
    <cellStyle name="Normal 38 2 5 2 8 2 3" xfId="36488"/>
    <cellStyle name="Normal 38 2 5 2 8 3" xfId="13841"/>
    <cellStyle name="Normal 38 2 5 2 8 3 2" xfId="24905"/>
    <cellStyle name="Normal 38 2 5 2 8 3 2 2" xfId="51154"/>
    <cellStyle name="Normal 38 2 5 2 8 3 3" xfId="40091"/>
    <cellStyle name="Normal 38 2 5 2 8 4" xfId="17577"/>
    <cellStyle name="Normal 38 2 5 2 8 4 2" xfId="43827"/>
    <cellStyle name="Normal 38 2 5 2 8 5" xfId="6441"/>
    <cellStyle name="Normal 38 2 5 2 8 5 2" xfId="32764"/>
    <cellStyle name="Normal 38 2 5 2 8 6" xfId="31103"/>
    <cellStyle name="Normal 38 2 5 2 9" xfId="3670"/>
    <cellStyle name="Normal 38 2 5 2 9 2" xfId="10352"/>
    <cellStyle name="Normal 38 2 5 2 9 2 2" xfId="21416"/>
    <cellStyle name="Normal 38 2 5 2 9 2 2 2" xfId="47665"/>
    <cellStyle name="Normal 38 2 5 2 9 2 3" xfId="36602"/>
    <cellStyle name="Normal 38 2 5 2 9 3" xfId="13955"/>
    <cellStyle name="Normal 38 2 5 2 9 3 2" xfId="25019"/>
    <cellStyle name="Normal 38 2 5 2 9 3 2 2" xfId="51268"/>
    <cellStyle name="Normal 38 2 5 2 9 3 3" xfId="40205"/>
    <cellStyle name="Normal 38 2 5 2 9 4" xfId="17691"/>
    <cellStyle name="Normal 38 2 5 2 9 4 2" xfId="43941"/>
    <cellStyle name="Normal 38 2 5 2 9 5" xfId="6556"/>
    <cellStyle name="Normal 38 2 5 2 9 5 2" xfId="32878"/>
    <cellStyle name="Normal 38 2 5 2 9 6" xfId="31104"/>
    <cellStyle name="Normal 38 2 5 20" xfId="3671"/>
    <cellStyle name="Normal 38 2 5 20 2" xfId="11535"/>
    <cellStyle name="Normal 38 2 5 20 2 2" xfId="22599"/>
    <cellStyle name="Normal 38 2 5 20 2 2 2" xfId="48848"/>
    <cellStyle name="Normal 38 2 5 20 2 3" xfId="37785"/>
    <cellStyle name="Normal 38 2 5 20 3" xfId="15138"/>
    <cellStyle name="Normal 38 2 5 20 3 2" xfId="26202"/>
    <cellStyle name="Normal 38 2 5 20 3 2 2" xfId="52451"/>
    <cellStyle name="Normal 38 2 5 20 3 3" xfId="41388"/>
    <cellStyle name="Normal 38 2 5 20 4" xfId="18874"/>
    <cellStyle name="Normal 38 2 5 20 4 2" xfId="45124"/>
    <cellStyle name="Normal 38 2 5 20 5" xfId="7749"/>
    <cellStyle name="Normal 38 2 5 20 5 2" xfId="34061"/>
    <cellStyle name="Normal 38 2 5 20 6" xfId="31105"/>
    <cellStyle name="Normal 38 2 5 21" xfId="3672"/>
    <cellStyle name="Normal 38 2 5 21 2" xfId="11649"/>
    <cellStyle name="Normal 38 2 5 21 2 2" xfId="22713"/>
    <cellStyle name="Normal 38 2 5 21 2 2 2" xfId="48962"/>
    <cellStyle name="Normal 38 2 5 21 2 3" xfId="37899"/>
    <cellStyle name="Normal 38 2 5 21 3" xfId="15252"/>
    <cellStyle name="Normal 38 2 5 21 3 2" xfId="26316"/>
    <cellStyle name="Normal 38 2 5 21 3 2 2" xfId="52565"/>
    <cellStyle name="Normal 38 2 5 21 3 3" xfId="41502"/>
    <cellStyle name="Normal 38 2 5 21 4" xfId="18988"/>
    <cellStyle name="Normal 38 2 5 21 4 2" xfId="45238"/>
    <cellStyle name="Normal 38 2 5 21 5" xfId="7864"/>
    <cellStyle name="Normal 38 2 5 21 5 2" xfId="34175"/>
    <cellStyle name="Normal 38 2 5 21 6" xfId="31106"/>
    <cellStyle name="Normal 38 2 5 22" xfId="3673"/>
    <cellStyle name="Normal 38 2 5 22 2" xfId="11763"/>
    <cellStyle name="Normal 38 2 5 22 2 2" xfId="22827"/>
    <cellStyle name="Normal 38 2 5 22 2 2 2" xfId="49076"/>
    <cellStyle name="Normal 38 2 5 22 2 3" xfId="38013"/>
    <cellStyle name="Normal 38 2 5 22 3" xfId="15366"/>
    <cellStyle name="Normal 38 2 5 22 3 2" xfId="26430"/>
    <cellStyle name="Normal 38 2 5 22 3 2 2" xfId="52679"/>
    <cellStyle name="Normal 38 2 5 22 3 3" xfId="41616"/>
    <cellStyle name="Normal 38 2 5 22 4" xfId="19102"/>
    <cellStyle name="Normal 38 2 5 22 4 2" xfId="45352"/>
    <cellStyle name="Normal 38 2 5 22 5" xfId="7979"/>
    <cellStyle name="Normal 38 2 5 22 5 2" xfId="34289"/>
    <cellStyle name="Normal 38 2 5 22 6" xfId="31107"/>
    <cellStyle name="Normal 38 2 5 23" xfId="3674"/>
    <cellStyle name="Normal 38 2 5 23 2" xfId="11877"/>
    <cellStyle name="Normal 38 2 5 23 2 2" xfId="22941"/>
    <cellStyle name="Normal 38 2 5 23 2 2 2" xfId="49190"/>
    <cellStyle name="Normal 38 2 5 23 2 3" xfId="38127"/>
    <cellStyle name="Normal 38 2 5 23 3" xfId="15480"/>
    <cellStyle name="Normal 38 2 5 23 3 2" xfId="26544"/>
    <cellStyle name="Normal 38 2 5 23 3 2 2" xfId="52793"/>
    <cellStyle name="Normal 38 2 5 23 3 3" xfId="41730"/>
    <cellStyle name="Normal 38 2 5 23 4" xfId="19216"/>
    <cellStyle name="Normal 38 2 5 23 4 2" xfId="45466"/>
    <cellStyle name="Normal 38 2 5 23 5" xfId="8094"/>
    <cellStyle name="Normal 38 2 5 23 5 2" xfId="34403"/>
    <cellStyle name="Normal 38 2 5 23 6" xfId="31108"/>
    <cellStyle name="Normal 38 2 5 24" xfId="3675"/>
    <cellStyle name="Normal 38 2 5 24 2" xfId="11991"/>
    <cellStyle name="Normal 38 2 5 24 2 2" xfId="23055"/>
    <cellStyle name="Normal 38 2 5 24 2 2 2" xfId="49304"/>
    <cellStyle name="Normal 38 2 5 24 2 3" xfId="38241"/>
    <cellStyle name="Normal 38 2 5 24 3" xfId="15594"/>
    <cellStyle name="Normal 38 2 5 24 3 2" xfId="26658"/>
    <cellStyle name="Normal 38 2 5 24 3 2 2" xfId="52907"/>
    <cellStyle name="Normal 38 2 5 24 3 3" xfId="41844"/>
    <cellStyle name="Normal 38 2 5 24 4" xfId="19330"/>
    <cellStyle name="Normal 38 2 5 24 4 2" xfId="45580"/>
    <cellStyle name="Normal 38 2 5 24 5" xfId="8209"/>
    <cellStyle name="Normal 38 2 5 24 5 2" xfId="34517"/>
    <cellStyle name="Normal 38 2 5 24 6" xfId="31109"/>
    <cellStyle name="Normal 38 2 5 25" xfId="3676"/>
    <cellStyle name="Normal 38 2 5 25 2" xfId="12105"/>
    <cellStyle name="Normal 38 2 5 25 2 2" xfId="23169"/>
    <cellStyle name="Normal 38 2 5 25 2 2 2" xfId="49418"/>
    <cellStyle name="Normal 38 2 5 25 2 3" xfId="38355"/>
    <cellStyle name="Normal 38 2 5 25 3" xfId="15708"/>
    <cellStyle name="Normal 38 2 5 25 3 2" xfId="26772"/>
    <cellStyle name="Normal 38 2 5 25 3 2 2" xfId="53021"/>
    <cellStyle name="Normal 38 2 5 25 3 3" xfId="41958"/>
    <cellStyle name="Normal 38 2 5 25 4" xfId="19444"/>
    <cellStyle name="Normal 38 2 5 25 4 2" xfId="45694"/>
    <cellStyle name="Normal 38 2 5 25 5" xfId="8324"/>
    <cellStyle name="Normal 38 2 5 25 5 2" xfId="34631"/>
    <cellStyle name="Normal 38 2 5 25 6" xfId="31110"/>
    <cellStyle name="Normal 38 2 5 26" xfId="3677"/>
    <cellStyle name="Normal 38 2 5 26 2" xfId="12222"/>
    <cellStyle name="Normal 38 2 5 26 2 2" xfId="23286"/>
    <cellStyle name="Normal 38 2 5 26 2 2 2" xfId="49535"/>
    <cellStyle name="Normal 38 2 5 26 2 3" xfId="38472"/>
    <cellStyle name="Normal 38 2 5 26 3" xfId="15825"/>
    <cellStyle name="Normal 38 2 5 26 3 2" xfId="26889"/>
    <cellStyle name="Normal 38 2 5 26 3 2 2" xfId="53138"/>
    <cellStyle name="Normal 38 2 5 26 3 3" xfId="42075"/>
    <cellStyle name="Normal 38 2 5 26 4" xfId="19561"/>
    <cellStyle name="Normal 38 2 5 26 4 2" xfId="45811"/>
    <cellStyle name="Normal 38 2 5 26 5" xfId="8442"/>
    <cellStyle name="Normal 38 2 5 26 5 2" xfId="34748"/>
    <cellStyle name="Normal 38 2 5 26 6" xfId="31111"/>
    <cellStyle name="Normal 38 2 5 27" xfId="3678"/>
    <cellStyle name="Normal 38 2 5 27 2" xfId="12341"/>
    <cellStyle name="Normal 38 2 5 27 2 2" xfId="23405"/>
    <cellStyle name="Normal 38 2 5 27 2 2 2" xfId="49654"/>
    <cellStyle name="Normal 38 2 5 27 2 3" xfId="38591"/>
    <cellStyle name="Normal 38 2 5 27 3" xfId="15944"/>
    <cellStyle name="Normal 38 2 5 27 3 2" xfId="27008"/>
    <cellStyle name="Normal 38 2 5 27 3 2 2" xfId="53257"/>
    <cellStyle name="Normal 38 2 5 27 3 3" xfId="42194"/>
    <cellStyle name="Normal 38 2 5 27 4" xfId="19680"/>
    <cellStyle name="Normal 38 2 5 27 4 2" xfId="45930"/>
    <cellStyle name="Normal 38 2 5 27 5" xfId="8562"/>
    <cellStyle name="Normal 38 2 5 27 5 2" xfId="34867"/>
    <cellStyle name="Normal 38 2 5 27 6" xfId="31112"/>
    <cellStyle name="Normal 38 2 5 28" xfId="3679"/>
    <cellStyle name="Normal 38 2 5 28 2" xfId="12472"/>
    <cellStyle name="Normal 38 2 5 28 2 2" xfId="23536"/>
    <cellStyle name="Normal 38 2 5 28 2 2 2" xfId="49785"/>
    <cellStyle name="Normal 38 2 5 28 2 3" xfId="38722"/>
    <cellStyle name="Normal 38 2 5 28 3" xfId="16075"/>
    <cellStyle name="Normal 38 2 5 28 3 2" xfId="27139"/>
    <cellStyle name="Normal 38 2 5 28 3 2 2" xfId="53388"/>
    <cellStyle name="Normal 38 2 5 28 3 3" xfId="42325"/>
    <cellStyle name="Normal 38 2 5 28 4" xfId="19811"/>
    <cellStyle name="Normal 38 2 5 28 4 2" xfId="46061"/>
    <cellStyle name="Normal 38 2 5 28 5" xfId="8694"/>
    <cellStyle name="Normal 38 2 5 28 5 2" xfId="34998"/>
    <cellStyle name="Normal 38 2 5 28 6" xfId="31113"/>
    <cellStyle name="Normal 38 2 5 29" xfId="3680"/>
    <cellStyle name="Normal 38 2 5 29 2" xfId="12587"/>
    <cellStyle name="Normal 38 2 5 29 2 2" xfId="23651"/>
    <cellStyle name="Normal 38 2 5 29 2 2 2" xfId="49900"/>
    <cellStyle name="Normal 38 2 5 29 2 3" xfId="38837"/>
    <cellStyle name="Normal 38 2 5 29 3" xfId="16190"/>
    <cellStyle name="Normal 38 2 5 29 3 2" xfId="27254"/>
    <cellStyle name="Normal 38 2 5 29 3 2 2" xfId="53503"/>
    <cellStyle name="Normal 38 2 5 29 3 3" xfId="42440"/>
    <cellStyle name="Normal 38 2 5 29 4" xfId="19926"/>
    <cellStyle name="Normal 38 2 5 29 4 2" xfId="46176"/>
    <cellStyle name="Normal 38 2 5 29 5" xfId="8810"/>
    <cellStyle name="Normal 38 2 5 29 5 2" xfId="35113"/>
    <cellStyle name="Normal 38 2 5 29 6" xfId="31114"/>
    <cellStyle name="Normal 38 2 5 3" xfId="245"/>
    <cellStyle name="Normal 38 2 5 3 2" xfId="3682"/>
    <cellStyle name="Normal 38 2 5 3 2 2" xfId="16455"/>
    <cellStyle name="Normal 38 2 5 3 2 2 2" xfId="27519"/>
    <cellStyle name="Normal 38 2 5 3 2 2 2 2" xfId="53768"/>
    <cellStyle name="Normal 38 2 5 3 2 2 3" xfId="42705"/>
    <cellStyle name="Normal 38 2 5 3 2 3" xfId="20191"/>
    <cellStyle name="Normal 38 2 5 3 2 3 2" xfId="46441"/>
    <cellStyle name="Normal 38 2 5 3 2 4" xfId="9119"/>
    <cellStyle name="Normal 38 2 5 3 2 4 2" xfId="35378"/>
    <cellStyle name="Normal 38 2 5 3 2 5" xfId="31116"/>
    <cellStyle name="Normal 38 2 5 3 3" xfId="3681"/>
    <cellStyle name="Normal 38 2 5 3 3 2" xfId="20523"/>
    <cellStyle name="Normal 38 2 5 3 3 2 2" xfId="46772"/>
    <cellStyle name="Normal 38 2 5 3 3 3" xfId="9459"/>
    <cellStyle name="Normal 38 2 5 3 3 3 2" xfId="35709"/>
    <cellStyle name="Normal 38 2 5 3 3 4" xfId="31115"/>
    <cellStyle name="Normal 38 2 5 3 4" xfId="13062"/>
    <cellStyle name="Normal 38 2 5 3 4 2" xfId="24126"/>
    <cellStyle name="Normal 38 2 5 3 4 2 2" xfId="50375"/>
    <cellStyle name="Normal 38 2 5 3 4 3" xfId="39312"/>
    <cellStyle name="Normal 38 2 5 3 5" xfId="16798"/>
    <cellStyle name="Normal 38 2 5 3 5 2" xfId="43048"/>
    <cellStyle name="Normal 38 2 5 3 6" xfId="5655"/>
    <cellStyle name="Normal 38 2 5 3 6 2" xfId="31985"/>
    <cellStyle name="Normal 38 2 5 3 7" xfId="27725"/>
    <cellStyle name="Normal 38 2 5 30" xfId="3683"/>
    <cellStyle name="Normal 38 2 5 30 2" xfId="12701"/>
    <cellStyle name="Normal 38 2 5 30 2 2" xfId="23765"/>
    <cellStyle name="Normal 38 2 5 30 2 2 2" xfId="50014"/>
    <cellStyle name="Normal 38 2 5 30 2 3" xfId="38951"/>
    <cellStyle name="Normal 38 2 5 30 3" xfId="16304"/>
    <cellStyle name="Normal 38 2 5 30 3 2" xfId="27368"/>
    <cellStyle name="Normal 38 2 5 30 3 2 2" xfId="53617"/>
    <cellStyle name="Normal 38 2 5 30 3 3" xfId="42554"/>
    <cellStyle name="Normal 38 2 5 30 4" xfId="20040"/>
    <cellStyle name="Normal 38 2 5 30 4 2" xfId="46290"/>
    <cellStyle name="Normal 38 2 5 30 5" xfId="8925"/>
    <cellStyle name="Normal 38 2 5 30 5 2" xfId="35227"/>
    <cellStyle name="Normal 38 2 5 30 6" xfId="31117"/>
    <cellStyle name="Normal 38 2 5 31" xfId="3684"/>
    <cellStyle name="Normal 38 2 5 31 2" xfId="9339"/>
    <cellStyle name="Normal 38 2 5 31 2 2" xfId="20403"/>
    <cellStyle name="Normal 38 2 5 31 2 2 2" xfId="46652"/>
    <cellStyle name="Normal 38 2 5 31 2 3" xfId="35589"/>
    <cellStyle name="Normal 38 2 5 31 3" xfId="12942"/>
    <cellStyle name="Normal 38 2 5 31 3 2" xfId="24006"/>
    <cellStyle name="Normal 38 2 5 31 3 2 2" xfId="50255"/>
    <cellStyle name="Normal 38 2 5 31 3 3" xfId="39192"/>
    <cellStyle name="Normal 38 2 5 31 4" xfId="16678"/>
    <cellStyle name="Normal 38 2 5 31 4 2" xfId="42928"/>
    <cellStyle name="Normal 38 2 5 31 5" xfId="5534"/>
    <cellStyle name="Normal 38 2 5 31 5 2" xfId="31865"/>
    <cellStyle name="Normal 38 2 5 31 6" xfId="31118"/>
    <cellStyle name="Normal 38 2 5 32" xfId="3685"/>
    <cellStyle name="Normal 38 2 5 32 2" xfId="20283"/>
    <cellStyle name="Normal 38 2 5 32 2 2" xfId="46532"/>
    <cellStyle name="Normal 38 2 5 32 3" xfId="9219"/>
    <cellStyle name="Normal 38 2 5 32 3 2" xfId="35469"/>
    <cellStyle name="Normal 38 2 5 32 4" xfId="31119"/>
    <cellStyle name="Normal 38 2 5 33" xfId="3686"/>
    <cellStyle name="Normal 38 2 5 33 2" xfId="23886"/>
    <cellStyle name="Normal 38 2 5 33 2 2" xfId="50135"/>
    <cellStyle name="Normal 38 2 5 33 3" xfId="12822"/>
    <cellStyle name="Normal 38 2 5 33 3 2" xfId="39072"/>
    <cellStyle name="Normal 38 2 5 33 4" xfId="31120"/>
    <cellStyle name="Normal 38 2 5 34" xfId="3687"/>
    <cellStyle name="Normal 38 2 5 34 2" xfId="16558"/>
    <cellStyle name="Normal 38 2 5 34 2 2" xfId="42808"/>
    <cellStyle name="Normal 38 2 5 34 3" xfId="31121"/>
    <cellStyle name="Normal 38 2 5 35" xfId="3688"/>
    <cellStyle name="Normal 38 2 5 35 2" xfId="31122"/>
    <cellStyle name="Normal 38 2 5 36" xfId="3689"/>
    <cellStyle name="Normal 38 2 5 36 2" xfId="31123"/>
    <cellStyle name="Normal 38 2 5 37" xfId="3690"/>
    <cellStyle name="Normal 38 2 5 37 2" xfId="31124"/>
    <cellStyle name="Normal 38 2 5 38" xfId="3691"/>
    <cellStyle name="Normal 38 2 5 38 2" xfId="31125"/>
    <cellStyle name="Normal 38 2 5 39" xfId="3692"/>
    <cellStyle name="Normal 38 2 5 39 2" xfId="31126"/>
    <cellStyle name="Normal 38 2 5 4" xfId="3693"/>
    <cellStyle name="Normal 38 2 5 4 2" xfId="9611"/>
    <cellStyle name="Normal 38 2 5 4 2 2" xfId="20675"/>
    <cellStyle name="Normal 38 2 5 4 2 2 2" xfId="46924"/>
    <cellStyle name="Normal 38 2 5 4 2 3" xfId="35861"/>
    <cellStyle name="Normal 38 2 5 4 3" xfId="13214"/>
    <cellStyle name="Normal 38 2 5 4 3 2" xfId="24278"/>
    <cellStyle name="Normal 38 2 5 4 3 2 2" xfId="50527"/>
    <cellStyle name="Normal 38 2 5 4 3 3" xfId="39464"/>
    <cellStyle name="Normal 38 2 5 4 4" xfId="16950"/>
    <cellStyle name="Normal 38 2 5 4 4 2" xfId="43200"/>
    <cellStyle name="Normal 38 2 5 4 5" xfId="5809"/>
    <cellStyle name="Normal 38 2 5 4 5 2" xfId="32137"/>
    <cellStyle name="Normal 38 2 5 4 6" xfId="31127"/>
    <cellStyle name="Normal 38 2 5 40" xfId="3694"/>
    <cellStyle name="Normal 38 2 5 40 2" xfId="31128"/>
    <cellStyle name="Normal 38 2 5 41" xfId="3695"/>
    <cellStyle name="Normal 38 2 5 41 2" xfId="31129"/>
    <cellStyle name="Normal 38 2 5 42" xfId="3619"/>
    <cellStyle name="Normal 38 2 5 42 2" xfId="31053"/>
    <cellStyle name="Normal 38 2 5 43" xfId="5413"/>
    <cellStyle name="Normal 38 2 5 43 2" xfId="31745"/>
    <cellStyle name="Normal 38 2 5 44" xfId="27722"/>
    <cellStyle name="Normal 38 2 5 5" xfId="3696"/>
    <cellStyle name="Normal 38 2 5 5 2" xfId="9727"/>
    <cellStyle name="Normal 38 2 5 5 2 2" xfId="20791"/>
    <cellStyle name="Normal 38 2 5 5 2 2 2" xfId="47040"/>
    <cellStyle name="Normal 38 2 5 5 2 3" xfId="35977"/>
    <cellStyle name="Normal 38 2 5 5 3" xfId="13330"/>
    <cellStyle name="Normal 38 2 5 5 3 2" xfId="24394"/>
    <cellStyle name="Normal 38 2 5 5 3 2 2" xfId="50643"/>
    <cellStyle name="Normal 38 2 5 5 3 3" xfId="39580"/>
    <cellStyle name="Normal 38 2 5 5 4" xfId="17066"/>
    <cellStyle name="Normal 38 2 5 5 4 2" xfId="43316"/>
    <cellStyle name="Normal 38 2 5 5 5" xfId="5926"/>
    <cellStyle name="Normal 38 2 5 5 5 2" xfId="32253"/>
    <cellStyle name="Normal 38 2 5 5 6" xfId="31130"/>
    <cellStyle name="Normal 38 2 5 6" xfId="3697"/>
    <cellStyle name="Normal 38 2 5 6 2" xfId="9842"/>
    <cellStyle name="Normal 38 2 5 6 2 2" xfId="20906"/>
    <cellStyle name="Normal 38 2 5 6 2 2 2" xfId="47155"/>
    <cellStyle name="Normal 38 2 5 6 2 3" xfId="36092"/>
    <cellStyle name="Normal 38 2 5 6 3" xfId="13445"/>
    <cellStyle name="Normal 38 2 5 6 3 2" xfId="24509"/>
    <cellStyle name="Normal 38 2 5 6 3 2 2" xfId="50758"/>
    <cellStyle name="Normal 38 2 5 6 3 3" xfId="39695"/>
    <cellStyle name="Normal 38 2 5 6 4" xfId="17181"/>
    <cellStyle name="Normal 38 2 5 6 4 2" xfId="43431"/>
    <cellStyle name="Normal 38 2 5 6 5" xfId="6042"/>
    <cellStyle name="Normal 38 2 5 6 5 2" xfId="32368"/>
    <cellStyle name="Normal 38 2 5 6 6" xfId="31131"/>
    <cellStyle name="Normal 38 2 5 7" xfId="3698"/>
    <cellStyle name="Normal 38 2 5 7 2" xfId="9957"/>
    <cellStyle name="Normal 38 2 5 7 2 2" xfId="21021"/>
    <cellStyle name="Normal 38 2 5 7 2 2 2" xfId="47270"/>
    <cellStyle name="Normal 38 2 5 7 2 3" xfId="36207"/>
    <cellStyle name="Normal 38 2 5 7 3" xfId="13560"/>
    <cellStyle name="Normal 38 2 5 7 3 2" xfId="24624"/>
    <cellStyle name="Normal 38 2 5 7 3 2 2" xfId="50873"/>
    <cellStyle name="Normal 38 2 5 7 3 3" xfId="39810"/>
    <cellStyle name="Normal 38 2 5 7 4" xfId="17296"/>
    <cellStyle name="Normal 38 2 5 7 4 2" xfId="43546"/>
    <cellStyle name="Normal 38 2 5 7 5" xfId="6158"/>
    <cellStyle name="Normal 38 2 5 7 5 2" xfId="32483"/>
    <cellStyle name="Normal 38 2 5 7 6" xfId="31132"/>
    <cellStyle name="Normal 38 2 5 8" xfId="3699"/>
    <cellStyle name="Normal 38 2 5 8 2" xfId="10071"/>
    <cellStyle name="Normal 38 2 5 8 2 2" xfId="21135"/>
    <cellStyle name="Normal 38 2 5 8 2 2 2" xfId="47384"/>
    <cellStyle name="Normal 38 2 5 8 2 3" xfId="36321"/>
    <cellStyle name="Normal 38 2 5 8 3" xfId="13674"/>
    <cellStyle name="Normal 38 2 5 8 3 2" xfId="24738"/>
    <cellStyle name="Normal 38 2 5 8 3 2 2" xfId="50987"/>
    <cellStyle name="Normal 38 2 5 8 3 3" xfId="39924"/>
    <cellStyle name="Normal 38 2 5 8 4" xfId="17410"/>
    <cellStyle name="Normal 38 2 5 8 4 2" xfId="43660"/>
    <cellStyle name="Normal 38 2 5 8 5" xfId="6273"/>
    <cellStyle name="Normal 38 2 5 8 5 2" xfId="32597"/>
    <cellStyle name="Normal 38 2 5 8 6" xfId="31133"/>
    <cellStyle name="Normal 38 2 5 9" xfId="3700"/>
    <cellStyle name="Normal 38 2 5 9 2" xfId="10185"/>
    <cellStyle name="Normal 38 2 5 9 2 2" xfId="21249"/>
    <cellStyle name="Normal 38 2 5 9 2 2 2" xfId="47498"/>
    <cellStyle name="Normal 38 2 5 9 2 3" xfId="36435"/>
    <cellStyle name="Normal 38 2 5 9 3" xfId="13788"/>
    <cellStyle name="Normal 38 2 5 9 3 2" xfId="24852"/>
    <cellStyle name="Normal 38 2 5 9 3 2 2" xfId="51101"/>
    <cellStyle name="Normal 38 2 5 9 3 3" xfId="40038"/>
    <cellStyle name="Normal 38 2 5 9 4" xfId="17524"/>
    <cellStyle name="Normal 38 2 5 9 4 2" xfId="43774"/>
    <cellStyle name="Normal 38 2 5 9 5" xfId="6388"/>
    <cellStyle name="Normal 38 2 5 9 5 2" xfId="32711"/>
    <cellStyle name="Normal 38 2 5 9 6" xfId="31134"/>
    <cellStyle name="Normal 38 2 6" xfId="246"/>
    <cellStyle name="Normal 38 2 6 10" xfId="3702"/>
    <cellStyle name="Normal 38 2 6 10 2" xfId="10309"/>
    <cellStyle name="Normal 38 2 6 10 2 2" xfId="21373"/>
    <cellStyle name="Normal 38 2 6 10 2 2 2" xfId="47622"/>
    <cellStyle name="Normal 38 2 6 10 2 3" xfId="36559"/>
    <cellStyle name="Normal 38 2 6 10 3" xfId="13912"/>
    <cellStyle name="Normal 38 2 6 10 3 2" xfId="24976"/>
    <cellStyle name="Normal 38 2 6 10 3 2 2" xfId="51225"/>
    <cellStyle name="Normal 38 2 6 10 3 3" xfId="40162"/>
    <cellStyle name="Normal 38 2 6 10 4" xfId="17648"/>
    <cellStyle name="Normal 38 2 6 10 4 2" xfId="43898"/>
    <cellStyle name="Normal 38 2 6 10 5" xfId="6513"/>
    <cellStyle name="Normal 38 2 6 10 5 2" xfId="32835"/>
    <cellStyle name="Normal 38 2 6 10 6" xfId="31136"/>
    <cellStyle name="Normal 38 2 6 11" xfId="3703"/>
    <cellStyle name="Normal 38 2 6 11 2" xfId="10436"/>
    <cellStyle name="Normal 38 2 6 11 2 2" xfId="21500"/>
    <cellStyle name="Normal 38 2 6 11 2 2 2" xfId="47749"/>
    <cellStyle name="Normal 38 2 6 11 2 3" xfId="36686"/>
    <cellStyle name="Normal 38 2 6 11 3" xfId="14039"/>
    <cellStyle name="Normal 38 2 6 11 3 2" xfId="25103"/>
    <cellStyle name="Normal 38 2 6 11 3 2 2" xfId="51352"/>
    <cellStyle name="Normal 38 2 6 11 3 3" xfId="40289"/>
    <cellStyle name="Normal 38 2 6 11 4" xfId="17775"/>
    <cellStyle name="Normal 38 2 6 11 4 2" xfId="44025"/>
    <cellStyle name="Normal 38 2 6 11 5" xfId="6641"/>
    <cellStyle name="Normal 38 2 6 11 5 2" xfId="32962"/>
    <cellStyle name="Normal 38 2 6 11 6" xfId="31137"/>
    <cellStyle name="Normal 38 2 6 12" xfId="3704"/>
    <cellStyle name="Normal 38 2 6 12 2" xfId="10551"/>
    <cellStyle name="Normal 38 2 6 12 2 2" xfId="21615"/>
    <cellStyle name="Normal 38 2 6 12 2 2 2" xfId="47864"/>
    <cellStyle name="Normal 38 2 6 12 2 3" xfId="36801"/>
    <cellStyle name="Normal 38 2 6 12 3" xfId="14154"/>
    <cellStyle name="Normal 38 2 6 12 3 2" xfId="25218"/>
    <cellStyle name="Normal 38 2 6 12 3 2 2" xfId="51467"/>
    <cellStyle name="Normal 38 2 6 12 3 3" xfId="40404"/>
    <cellStyle name="Normal 38 2 6 12 4" xfId="17890"/>
    <cellStyle name="Normal 38 2 6 12 4 2" xfId="44140"/>
    <cellStyle name="Normal 38 2 6 12 5" xfId="6757"/>
    <cellStyle name="Normal 38 2 6 12 5 2" xfId="33077"/>
    <cellStyle name="Normal 38 2 6 12 6" xfId="31138"/>
    <cellStyle name="Normal 38 2 6 13" xfId="3705"/>
    <cellStyle name="Normal 38 2 6 13 2" xfId="10724"/>
    <cellStyle name="Normal 38 2 6 13 2 2" xfId="21788"/>
    <cellStyle name="Normal 38 2 6 13 2 2 2" xfId="48037"/>
    <cellStyle name="Normal 38 2 6 13 2 3" xfId="36974"/>
    <cellStyle name="Normal 38 2 6 13 3" xfId="14327"/>
    <cellStyle name="Normal 38 2 6 13 3 2" xfId="25391"/>
    <cellStyle name="Normal 38 2 6 13 3 2 2" xfId="51640"/>
    <cellStyle name="Normal 38 2 6 13 3 3" xfId="40577"/>
    <cellStyle name="Normal 38 2 6 13 4" xfId="18063"/>
    <cellStyle name="Normal 38 2 6 13 4 2" xfId="44313"/>
    <cellStyle name="Normal 38 2 6 13 5" xfId="6931"/>
    <cellStyle name="Normal 38 2 6 13 5 2" xfId="33250"/>
    <cellStyle name="Normal 38 2 6 13 6" xfId="31139"/>
    <cellStyle name="Normal 38 2 6 14" xfId="3706"/>
    <cellStyle name="Normal 38 2 6 14 2" xfId="10841"/>
    <cellStyle name="Normal 38 2 6 14 2 2" xfId="21905"/>
    <cellStyle name="Normal 38 2 6 14 2 2 2" xfId="48154"/>
    <cellStyle name="Normal 38 2 6 14 2 3" xfId="37091"/>
    <cellStyle name="Normal 38 2 6 14 3" xfId="14444"/>
    <cellStyle name="Normal 38 2 6 14 3 2" xfId="25508"/>
    <cellStyle name="Normal 38 2 6 14 3 2 2" xfId="51757"/>
    <cellStyle name="Normal 38 2 6 14 3 3" xfId="40694"/>
    <cellStyle name="Normal 38 2 6 14 4" xfId="18180"/>
    <cellStyle name="Normal 38 2 6 14 4 2" xfId="44430"/>
    <cellStyle name="Normal 38 2 6 14 5" xfId="7049"/>
    <cellStyle name="Normal 38 2 6 14 5 2" xfId="33367"/>
    <cellStyle name="Normal 38 2 6 14 6" xfId="31140"/>
    <cellStyle name="Normal 38 2 6 15" xfId="3707"/>
    <cellStyle name="Normal 38 2 6 15 2" xfId="10957"/>
    <cellStyle name="Normal 38 2 6 15 2 2" xfId="22021"/>
    <cellStyle name="Normal 38 2 6 15 2 2 2" xfId="48270"/>
    <cellStyle name="Normal 38 2 6 15 2 3" xfId="37207"/>
    <cellStyle name="Normal 38 2 6 15 3" xfId="14560"/>
    <cellStyle name="Normal 38 2 6 15 3 2" xfId="25624"/>
    <cellStyle name="Normal 38 2 6 15 3 2 2" xfId="51873"/>
    <cellStyle name="Normal 38 2 6 15 3 3" xfId="40810"/>
    <cellStyle name="Normal 38 2 6 15 4" xfId="18296"/>
    <cellStyle name="Normal 38 2 6 15 4 2" xfId="44546"/>
    <cellStyle name="Normal 38 2 6 15 5" xfId="7166"/>
    <cellStyle name="Normal 38 2 6 15 5 2" xfId="33483"/>
    <cellStyle name="Normal 38 2 6 15 6" xfId="31141"/>
    <cellStyle name="Normal 38 2 6 16" xfId="3708"/>
    <cellStyle name="Normal 38 2 6 16 2" xfId="11075"/>
    <cellStyle name="Normal 38 2 6 16 2 2" xfId="22139"/>
    <cellStyle name="Normal 38 2 6 16 2 2 2" xfId="48388"/>
    <cellStyle name="Normal 38 2 6 16 2 3" xfId="37325"/>
    <cellStyle name="Normal 38 2 6 16 3" xfId="14678"/>
    <cellStyle name="Normal 38 2 6 16 3 2" xfId="25742"/>
    <cellStyle name="Normal 38 2 6 16 3 2 2" xfId="51991"/>
    <cellStyle name="Normal 38 2 6 16 3 3" xfId="40928"/>
    <cellStyle name="Normal 38 2 6 16 4" xfId="18414"/>
    <cellStyle name="Normal 38 2 6 16 4 2" xfId="44664"/>
    <cellStyle name="Normal 38 2 6 16 5" xfId="7285"/>
    <cellStyle name="Normal 38 2 6 16 5 2" xfId="33601"/>
    <cellStyle name="Normal 38 2 6 16 6" xfId="31142"/>
    <cellStyle name="Normal 38 2 6 17" xfId="3709"/>
    <cellStyle name="Normal 38 2 6 17 2" xfId="11193"/>
    <cellStyle name="Normal 38 2 6 17 2 2" xfId="22257"/>
    <cellStyle name="Normal 38 2 6 17 2 2 2" xfId="48506"/>
    <cellStyle name="Normal 38 2 6 17 2 3" xfId="37443"/>
    <cellStyle name="Normal 38 2 6 17 3" xfId="14796"/>
    <cellStyle name="Normal 38 2 6 17 3 2" xfId="25860"/>
    <cellStyle name="Normal 38 2 6 17 3 2 2" xfId="52109"/>
    <cellStyle name="Normal 38 2 6 17 3 3" xfId="41046"/>
    <cellStyle name="Normal 38 2 6 17 4" xfId="18532"/>
    <cellStyle name="Normal 38 2 6 17 4 2" xfId="44782"/>
    <cellStyle name="Normal 38 2 6 17 5" xfId="7404"/>
    <cellStyle name="Normal 38 2 6 17 5 2" xfId="33719"/>
    <cellStyle name="Normal 38 2 6 17 6" xfId="31143"/>
    <cellStyle name="Normal 38 2 6 18" xfId="3710"/>
    <cellStyle name="Normal 38 2 6 18 2" xfId="11309"/>
    <cellStyle name="Normal 38 2 6 18 2 2" xfId="22373"/>
    <cellStyle name="Normal 38 2 6 18 2 2 2" xfId="48622"/>
    <cellStyle name="Normal 38 2 6 18 2 3" xfId="37559"/>
    <cellStyle name="Normal 38 2 6 18 3" xfId="14912"/>
    <cellStyle name="Normal 38 2 6 18 3 2" xfId="25976"/>
    <cellStyle name="Normal 38 2 6 18 3 2 2" xfId="52225"/>
    <cellStyle name="Normal 38 2 6 18 3 3" xfId="41162"/>
    <cellStyle name="Normal 38 2 6 18 4" xfId="18648"/>
    <cellStyle name="Normal 38 2 6 18 4 2" xfId="44898"/>
    <cellStyle name="Normal 38 2 6 18 5" xfId="7521"/>
    <cellStyle name="Normal 38 2 6 18 5 2" xfId="33835"/>
    <cellStyle name="Normal 38 2 6 18 6" xfId="31144"/>
    <cellStyle name="Normal 38 2 6 19" xfId="3711"/>
    <cellStyle name="Normal 38 2 6 19 2" xfId="11426"/>
    <cellStyle name="Normal 38 2 6 19 2 2" xfId="22490"/>
    <cellStyle name="Normal 38 2 6 19 2 2 2" xfId="48739"/>
    <cellStyle name="Normal 38 2 6 19 2 3" xfId="37676"/>
    <cellStyle name="Normal 38 2 6 19 3" xfId="15029"/>
    <cellStyle name="Normal 38 2 6 19 3 2" xfId="26093"/>
    <cellStyle name="Normal 38 2 6 19 3 2 2" xfId="52342"/>
    <cellStyle name="Normal 38 2 6 19 3 3" xfId="41279"/>
    <cellStyle name="Normal 38 2 6 19 4" xfId="18765"/>
    <cellStyle name="Normal 38 2 6 19 4 2" xfId="45015"/>
    <cellStyle name="Normal 38 2 6 19 5" xfId="7639"/>
    <cellStyle name="Normal 38 2 6 19 5 2" xfId="33952"/>
    <cellStyle name="Normal 38 2 6 19 6" xfId="31145"/>
    <cellStyle name="Normal 38 2 6 2" xfId="247"/>
    <cellStyle name="Normal 38 2 6 2 10" xfId="3713"/>
    <cellStyle name="Normal 38 2 6 2 10 2" xfId="10480"/>
    <cellStyle name="Normal 38 2 6 2 10 2 2" xfId="21544"/>
    <cellStyle name="Normal 38 2 6 2 10 2 2 2" xfId="47793"/>
    <cellStyle name="Normal 38 2 6 2 10 2 3" xfId="36730"/>
    <cellStyle name="Normal 38 2 6 2 10 3" xfId="14083"/>
    <cellStyle name="Normal 38 2 6 2 10 3 2" xfId="25147"/>
    <cellStyle name="Normal 38 2 6 2 10 3 2 2" xfId="51396"/>
    <cellStyle name="Normal 38 2 6 2 10 3 3" xfId="40333"/>
    <cellStyle name="Normal 38 2 6 2 10 4" xfId="17819"/>
    <cellStyle name="Normal 38 2 6 2 10 4 2" xfId="44069"/>
    <cellStyle name="Normal 38 2 6 2 10 5" xfId="6685"/>
    <cellStyle name="Normal 38 2 6 2 10 5 2" xfId="33006"/>
    <cellStyle name="Normal 38 2 6 2 10 6" xfId="31147"/>
    <cellStyle name="Normal 38 2 6 2 11" xfId="3714"/>
    <cellStyle name="Normal 38 2 6 2 11 2" xfId="10595"/>
    <cellStyle name="Normal 38 2 6 2 11 2 2" xfId="21659"/>
    <cellStyle name="Normal 38 2 6 2 11 2 2 2" xfId="47908"/>
    <cellStyle name="Normal 38 2 6 2 11 2 3" xfId="36845"/>
    <cellStyle name="Normal 38 2 6 2 11 3" xfId="14198"/>
    <cellStyle name="Normal 38 2 6 2 11 3 2" xfId="25262"/>
    <cellStyle name="Normal 38 2 6 2 11 3 2 2" xfId="51511"/>
    <cellStyle name="Normal 38 2 6 2 11 3 3" xfId="40448"/>
    <cellStyle name="Normal 38 2 6 2 11 4" xfId="17934"/>
    <cellStyle name="Normal 38 2 6 2 11 4 2" xfId="44184"/>
    <cellStyle name="Normal 38 2 6 2 11 5" xfId="6801"/>
    <cellStyle name="Normal 38 2 6 2 11 5 2" xfId="33121"/>
    <cellStyle name="Normal 38 2 6 2 11 6" xfId="31148"/>
    <cellStyle name="Normal 38 2 6 2 12" xfId="3715"/>
    <cellStyle name="Normal 38 2 6 2 12 2" xfId="10768"/>
    <cellStyle name="Normal 38 2 6 2 12 2 2" xfId="21832"/>
    <cellStyle name="Normal 38 2 6 2 12 2 2 2" xfId="48081"/>
    <cellStyle name="Normal 38 2 6 2 12 2 3" xfId="37018"/>
    <cellStyle name="Normal 38 2 6 2 12 3" xfId="14371"/>
    <cellStyle name="Normal 38 2 6 2 12 3 2" xfId="25435"/>
    <cellStyle name="Normal 38 2 6 2 12 3 2 2" xfId="51684"/>
    <cellStyle name="Normal 38 2 6 2 12 3 3" xfId="40621"/>
    <cellStyle name="Normal 38 2 6 2 12 4" xfId="18107"/>
    <cellStyle name="Normal 38 2 6 2 12 4 2" xfId="44357"/>
    <cellStyle name="Normal 38 2 6 2 12 5" xfId="6975"/>
    <cellStyle name="Normal 38 2 6 2 12 5 2" xfId="33294"/>
    <cellStyle name="Normal 38 2 6 2 12 6" xfId="31149"/>
    <cellStyle name="Normal 38 2 6 2 13" xfId="3716"/>
    <cellStyle name="Normal 38 2 6 2 13 2" xfId="10885"/>
    <cellStyle name="Normal 38 2 6 2 13 2 2" xfId="21949"/>
    <cellStyle name="Normal 38 2 6 2 13 2 2 2" xfId="48198"/>
    <cellStyle name="Normal 38 2 6 2 13 2 3" xfId="37135"/>
    <cellStyle name="Normal 38 2 6 2 13 3" xfId="14488"/>
    <cellStyle name="Normal 38 2 6 2 13 3 2" xfId="25552"/>
    <cellStyle name="Normal 38 2 6 2 13 3 2 2" xfId="51801"/>
    <cellStyle name="Normal 38 2 6 2 13 3 3" xfId="40738"/>
    <cellStyle name="Normal 38 2 6 2 13 4" xfId="18224"/>
    <cellStyle name="Normal 38 2 6 2 13 4 2" xfId="44474"/>
    <cellStyle name="Normal 38 2 6 2 13 5" xfId="7093"/>
    <cellStyle name="Normal 38 2 6 2 13 5 2" xfId="33411"/>
    <cellStyle name="Normal 38 2 6 2 13 6" xfId="31150"/>
    <cellStyle name="Normal 38 2 6 2 14" xfId="3717"/>
    <cellStyle name="Normal 38 2 6 2 14 2" xfId="11001"/>
    <cellStyle name="Normal 38 2 6 2 14 2 2" xfId="22065"/>
    <cellStyle name="Normal 38 2 6 2 14 2 2 2" xfId="48314"/>
    <cellStyle name="Normal 38 2 6 2 14 2 3" xfId="37251"/>
    <cellStyle name="Normal 38 2 6 2 14 3" xfId="14604"/>
    <cellStyle name="Normal 38 2 6 2 14 3 2" xfId="25668"/>
    <cellStyle name="Normal 38 2 6 2 14 3 2 2" xfId="51917"/>
    <cellStyle name="Normal 38 2 6 2 14 3 3" xfId="40854"/>
    <cellStyle name="Normal 38 2 6 2 14 4" xfId="18340"/>
    <cellStyle name="Normal 38 2 6 2 14 4 2" xfId="44590"/>
    <cellStyle name="Normal 38 2 6 2 14 5" xfId="7210"/>
    <cellStyle name="Normal 38 2 6 2 14 5 2" xfId="33527"/>
    <cellStyle name="Normal 38 2 6 2 14 6" xfId="31151"/>
    <cellStyle name="Normal 38 2 6 2 15" xfId="3718"/>
    <cellStyle name="Normal 38 2 6 2 15 2" xfId="11119"/>
    <cellStyle name="Normal 38 2 6 2 15 2 2" xfId="22183"/>
    <cellStyle name="Normal 38 2 6 2 15 2 2 2" xfId="48432"/>
    <cellStyle name="Normal 38 2 6 2 15 2 3" xfId="37369"/>
    <cellStyle name="Normal 38 2 6 2 15 3" xfId="14722"/>
    <cellStyle name="Normal 38 2 6 2 15 3 2" xfId="25786"/>
    <cellStyle name="Normal 38 2 6 2 15 3 2 2" xfId="52035"/>
    <cellStyle name="Normal 38 2 6 2 15 3 3" xfId="40972"/>
    <cellStyle name="Normal 38 2 6 2 15 4" xfId="18458"/>
    <cellStyle name="Normal 38 2 6 2 15 4 2" xfId="44708"/>
    <cellStyle name="Normal 38 2 6 2 15 5" xfId="7329"/>
    <cellStyle name="Normal 38 2 6 2 15 5 2" xfId="33645"/>
    <cellStyle name="Normal 38 2 6 2 15 6" xfId="31152"/>
    <cellStyle name="Normal 38 2 6 2 16" xfId="3719"/>
    <cellStyle name="Normal 38 2 6 2 16 2" xfId="11237"/>
    <cellStyle name="Normal 38 2 6 2 16 2 2" xfId="22301"/>
    <cellStyle name="Normal 38 2 6 2 16 2 2 2" xfId="48550"/>
    <cellStyle name="Normal 38 2 6 2 16 2 3" xfId="37487"/>
    <cellStyle name="Normal 38 2 6 2 16 3" xfId="14840"/>
    <cellStyle name="Normal 38 2 6 2 16 3 2" xfId="25904"/>
    <cellStyle name="Normal 38 2 6 2 16 3 2 2" xfId="52153"/>
    <cellStyle name="Normal 38 2 6 2 16 3 3" xfId="41090"/>
    <cellStyle name="Normal 38 2 6 2 16 4" xfId="18576"/>
    <cellStyle name="Normal 38 2 6 2 16 4 2" xfId="44826"/>
    <cellStyle name="Normal 38 2 6 2 16 5" xfId="7448"/>
    <cellStyle name="Normal 38 2 6 2 16 5 2" xfId="33763"/>
    <cellStyle name="Normal 38 2 6 2 16 6" xfId="31153"/>
    <cellStyle name="Normal 38 2 6 2 17" xfId="3720"/>
    <cellStyle name="Normal 38 2 6 2 17 2" xfId="11353"/>
    <cellStyle name="Normal 38 2 6 2 17 2 2" xfId="22417"/>
    <cellStyle name="Normal 38 2 6 2 17 2 2 2" xfId="48666"/>
    <cellStyle name="Normal 38 2 6 2 17 2 3" xfId="37603"/>
    <cellStyle name="Normal 38 2 6 2 17 3" xfId="14956"/>
    <cellStyle name="Normal 38 2 6 2 17 3 2" xfId="26020"/>
    <cellStyle name="Normal 38 2 6 2 17 3 2 2" xfId="52269"/>
    <cellStyle name="Normal 38 2 6 2 17 3 3" xfId="41206"/>
    <cellStyle name="Normal 38 2 6 2 17 4" xfId="18692"/>
    <cellStyle name="Normal 38 2 6 2 17 4 2" xfId="44942"/>
    <cellStyle name="Normal 38 2 6 2 17 5" xfId="7565"/>
    <cellStyle name="Normal 38 2 6 2 17 5 2" xfId="33879"/>
    <cellStyle name="Normal 38 2 6 2 17 6" xfId="31154"/>
    <cellStyle name="Normal 38 2 6 2 18" xfId="3721"/>
    <cellStyle name="Normal 38 2 6 2 18 2" xfId="11470"/>
    <cellStyle name="Normal 38 2 6 2 18 2 2" xfId="22534"/>
    <cellStyle name="Normal 38 2 6 2 18 2 2 2" xfId="48783"/>
    <cellStyle name="Normal 38 2 6 2 18 2 3" xfId="37720"/>
    <cellStyle name="Normal 38 2 6 2 18 3" xfId="15073"/>
    <cellStyle name="Normal 38 2 6 2 18 3 2" xfId="26137"/>
    <cellStyle name="Normal 38 2 6 2 18 3 2 2" xfId="52386"/>
    <cellStyle name="Normal 38 2 6 2 18 3 3" xfId="41323"/>
    <cellStyle name="Normal 38 2 6 2 18 4" xfId="18809"/>
    <cellStyle name="Normal 38 2 6 2 18 4 2" xfId="45059"/>
    <cellStyle name="Normal 38 2 6 2 18 5" xfId="7683"/>
    <cellStyle name="Normal 38 2 6 2 18 5 2" xfId="33996"/>
    <cellStyle name="Normal 38 2 6 2 18 6" xfId="31155"/>
    <cellStyle name="Normal 38 2 6 2 19" xfId="3722"/>
    <cellStyle name="Normal 38 2 6 2 19 2" xfId="11589"/>
    <cellStyle name="Normal 38 2 6 2 19 2 2" xfId="22653"/>
    <cellStyle name="Normal 38 2 6 2 19 2 2 2" xfId="48902"/>
    <cellStyle name="Normal 38 2 6 2 19 2 3" xfId="37839"/>
    <cellStyle name="Normal 38 2 6 2 19 3" xfId="15192"/>
    <cellStyle name="Normal 38 2 6 2 19 3 2" xfId="26256"/>
    <cellStyle name="Normal 38 2 6 2 19 3 2 2" xfId="52505"/>
    <cellStyle name="Normal 38 2 6 2 19 3 3" xfId="41442"/>
    <cellStyle name="Normal 38 2 6 2 19 4" xfId="18928"/>
    <cellStyle name="Normal 38 2 6 2 19 4 2" xfId="45178"/>
    <cellStyle name="Normal 38 2 6 2 19 5" xfId="7803"/>
    <cellStyle name="Normal 38 2 6 2 19 5 2" xfId="34115"/>
    <cellStyle name="Normal 38 2 6 2 19 6" xfId="31156"/>
    <cellStyle name="Normal 38 2 6 2 2" xfId="248"/>
    <cellStyle name="Normal 38 2 6 2 2 2" xfId="3724"/>
    <cellStyle name="Normal 38 2 6 2 2 2 2" xfId="16456"/>
    <cellStyle name="Normal 38 2 6 2 2 2 2 2" xfId="27520"/>
    <cellStyle name="Normal 38 2 6 2 2 2 2 2 2" xfId="53769"/>
    <cellStyle name="Normal 38 2 6 2 2 2 2 3" xfId="42706"/>
    <cellStyle name="Normal 38 2 6 2 2 2 3" xfId="20192"/>
    <cellStyle name="Normal 38 2 6 2 2 2 3 2" xfId="46442"/>
    <cellStyle name="Normal 38 2 6 2 2 2 4" xfId="9120"/>
    <cellStyle name="Normal 38 2 6 2 2 2 4 2" xfId="35379"/>
    <cellStyle name="Normal 38 2 6 2 2 2 5" xfId="31158"/>
    <cellStyle name="Normal 38 2 6 2 2 3" xfId="3723"/>
    <cellStyle name="Normal 38 2 6 2 2 3 2" xfId="20593"/>
    <cellStyle name="Normal 38 2 6 2 2 3 2 2" xfId="46842"/>
    <cellStyle name="Normal 38 2 6 2 2 3 3" xfId="9529"/>
    <cellStyle name="Normal 38 2 6 2 2 3 3 2" xfId="35779"/>
    <cellStyle name="Normal 38 2 6 2 2 3 4" xfId="31157"/>
    <cellStyle name="Normal 38 2 6 2 2 4" xfId="13132"/>
    <cellStyle name="Normal 38 2 6 2 2 4 2" xfId="24196"/>
    <cellStyle name="Normal 38 2 6 2 2 4 2 2" xfId="50445"/>
    <cellStyle name="Normal 38 2 6 2 2 4 3" xfId="39382"/>
    <cellStyle name="Normal 38 2 6 2 2 5" xfId="16868"/>
    <cellStyle name="Normal 38 2 6 2 2 5 2" xfId="43118"/>
    <cellStyle name="Normal 38 2 6 2 2 6" xfId="5726"/>
    <cellStyle name="Normal 38 2 6 2 2 6 2" xfId="32055"/>
    <cellStyle name="Normal 38 2 6 2 2 7" xfId="27728"/>
    <cellStyle name="Normal 38 2 6 2 20" xfId="3725"/>
    <cellStyle name="Normal 38 2 6 2 20 2" xfId="11703"/>
    <cellStyle name="Normal 38 2 6 2 20 2 2" xfId="22767"/>
    <cellStyle name="Normal 38 2 6 2 20 2 2 2" xfId="49016"/>
    <cellStyle name="Normal 38 2 6 2 20 2 3" xfId="37953"/>
    <cellStyle name="Normal 38 2 6 2 20 3" xfId="15306"/>
    <cellStyle name="Normal 38 2 6 2 20 3 2" xfId="26370"/>
    <cellStyle name="Normal 38 2 6 2 20 3 2 2" xfId="52619"/>
    <cellStyle name="Normal 38 2 6 2 20 3 3" xfId="41556"/>
    <cellStyle name="Normal 38 2 6 2 20 4" xfId="19042"/>
    <cellStyle name="Normal 38 2 6 2 20 4 2" xfId="45292"/>
    <cellStyle name="Normal 38 2 6 2 20 5" xfId="7918"/>
    <cellStyle name="Normal 38 2 6 2 20 5 2" xfId="34229"/>
    <cellStyle name="Normal 38 2 6 2 20 6" xfId="31159"/>
    <cellStyle name="Normal 38 2 6 2 21" xfId="3726"/>
    <cellStyle name="Normal 38 2 6 2 21 2" xfId="11817"/>
    <cellStyle name="Normal 38 2 6 2 21 2 2" xfId="22881"/>
    <cellStyle name="Normal 38 2 6 2 21 2 2 2" xfId="49130"/>
    <cellStyle name="Normal 38 2 6 2 21 2 3" xfId="38067"/>
    <cellStyle name="Normal 38 2 6 2 21 3" xfId="15420"/>
    <cellStyle name="Normal 38 2 6 2 21 3 2" xfId="26484"/>
    <cellStyle name="Normal 38 2 6 2 21 3 2 2" xfId="52733"/>
    <cellStyle name="Normal 38 2 6 2 21 3 3" xfId="41670"/>
    <cellStyle name="Normal 38 2 6 2 21 4" xfId="19156"/>
    <cellStyle name="Normal 38 2 6 2 21 4 2" xfId="45406"/>
    <cellStyle name="Normal 38 2 6 2 21 5" xfId="8033"/>
    <cellStyle name="Normal 38 2 6 2 21 5 2" xfId="34343"/>
    <cellStyle name="Normal 38 2 6 2 21 6" xfId="31160"/>
    <cellStyle name="Normal 38 2 6 2 22" xfId="3727"/>
    <cellStyle name="Normal 38 2 6 2 22 2" xfId="11931"/>
    <cellStyle name="Normal 38 2 6 2 22 2 2" xfId="22995"/>
    <cellStyle name="Normal 38 2 6 2 22 2 2 2" xfId="49244"/>
    <cellStyle name="Normal 38 2 6 2 22 2 3" xfId="38181"/>
    <cellStyle name="Normal 38 2 6 2 22 3" xfId="15534"/>
    <cellStyle name="Normal 38 2 6 2 22 3 2" xfId="26598"/>
    <cellStyle name="Normal 38 2 6 2 22 3 2 2" xfId="52847"/>
    <cellStyle name="Normal 38 2 6 2 22 3 3" xfId="41784"/>
    <cellStyle name="Normal 38 2 6 2 22 4" xfId="19270"/>
    <cellStyle name="Normal 38 2 6 2 22 4 2" xfId="45520"/>
    <cellStyle name="Normal 38 2 6 2 22 5" xfId="8148"/>
    <cellStyle name="Normal 38 2 6 2 22 5 2" xfId="34457"/>
    <cellStyle name="Normal 38 2 6 2 22 6" xfId="31161"/>
    <cellStyle name="Normal 38 2 6 2 23" xfId="3728"/>
    <cellStyle name="Normal 38 2 6 2 23 2" xfId="12045"/>
    <cellStyle name="Normal 38 2 6 2 23 2 2" xfId="23109"/>
    <cellStyle name="Normal 38 2 6 2 23 2 2 2" xfId="49358"/>
    <cellStyle name="Normal 38 2 6 2 23 2 3" xfId="38295"/>
    <cellStyle name="Normal 38 2 6 2 23 3" xfId="15648"/>
    <cellStyle name="Normal 38 2 6 2 23 3 2" xfId="26712"/>
    <cellStyle name="Normal 38 2 6 2 23 3 2 2" xfId="52961"/>
    <cellStyle name="Normal 38 2 6 2 23 3 3" xfId="41898"/>
    <cellStyle name="Normal 38 2 6 2 23 4" xfId="19384"/>
    <cellStyle name="Normal 38 2 6 2 23 4 2" xfId="45634"/>
    <cellStyle name="Normal 38 2 6 2 23 5" xfId="8263"/>
    <cellStyle name="Normal 38 2 6 2 23 5 2" xfId="34571"/>
    <cellStyle name="Normal 38 2 6 2 23 6" xfId="31162"/>
    <cellStyle name="Normal 38 2 6 2 24" xfId="3729"/>
    <cellStyle name="Normal 38 2 6 2 24 2" xfId="12159"/>
    <cellStyle name="Normal 38 2 6 2 24 2 2" xfId="23223"/>
    <cellStyle name="Normal 38 2 6 2 24 2 2 2" xfId="49472"/>
    <cellStyle name="Normal 38 2 6 2 24 2 3" xfId="38409"/>
    <cellStyle name="Normal 38 2 6 2 24 3" xfId="15762"/>
    <cellStyle name="Normal 38 2 6 2 24 3 2" xfId="26826"/>
    <cellStyle name="Normal 38 2 6 2 24 3 2 2" xfId="53075"/>
    <cellStyle name="Normal 38 2 6 2 24 3 3" xfId="42012"/>
    <cellStyle name="Normal 38 2 6 2 24 4" xfId="19498"/>
    <cellStyle name="Normal 38 2 6 2 24 4 2" xfId="45748"/>
    <cellStyle name="Normal 38 2 6 2 24 5" xfId="8378"/>
    <cellStyle name="Normal 38 2 6 2 24 5 2" xfId="34685"/>
    <cellStyle name="Normal 38 2 6 2 24 6" xfId="31163"/>
    <cellStyle name="Normal 38 2 6 2 25" xfId="3730"/>
    <cellStyle name="Normal 38 2 6 2 25 2" xfId="12276"/>
    <cellStyle name="Normal 38 2 6 2 25 2 2" xfId="23340"/>
    <cellStyle name="Normal 38 2 6 2 25 2 2 2" xfId="49589"/>
    <cellStyle name="Normal 38 2 6 2 25 2 3" xfId="38526"/>
    <cellStyle name="Normal 38 2 6 2 25 3" xfId="15879"/>
    <cellStyle name="Normal 38 2 6 2 25 3 2" xfId="26943"/>
    <cellStyle name="Normal 38 2 6 2 25 3 2 2" xfId="53192"/>
    <cellStyle name="Normal 38 2 6 2 25 3 3" xfId="42129"/>
    <cellStyle name="Normal 38 2 6 2 25 4" xfId="19615"/>
    <cellStyle name="Normal 38 2 6 2 25 4 2" xfId="45865"/>
    <cellStyle name="Normal 38 2 6 2 25 5" xfId="8496"/>
    <cellStyle name="Normal 38 2 6 2 25 5 2" xfId="34802"/>
    <cellStyle name="Normal 38 2 6 2 25 6" xfId="31164"/>
    <cellStyle name="Normal 38 2 6 2 26" xfId="3731"/>
    <cellStyle name="Normal 38 2 6 2 26 2" xfId="12395"/>
    <cellStyle name="Normal 38 2 6 2 26 2 2" xfId="23459"/>
    <cellStyle name="Normal 38 2 6 2 26 2 2 2" xfId="49708"/>
    <cellStyle name="Normal 38 2 6 2 26 2 3" xfId="38645"/>
    <cellStyle name="Normal 38 2 6 2 26 3" xfId="15998"/>
    <cellStyle name="Normal 38 2 6 2 26 3 2" xfId="27062"/>
    <cellStyle name="Normal 38 2 6 2 26 3 2 2" xfId="53311"/>
    <cellStyle name="Normal 38 2 6 2 26 3 3" xfId="42248"/>
    <cellStyle name="Normal 38 2 6 2 26 4" xfId="19734"/>
    <cellStyle name="Normal 38 2 6 2 26 4 2" xfId="45984"/>
    <cellStyle name="Normal 38 2 6 2 26 5" xfId="8616"/>
    <cellStyle name="Normal 38 2 6 2 26 5 2" xfId="34921"/>
    <cellStyle name="Normal 38 2 6 2 26 6" xfId="31165"/>
    <cellStyle name="Normal 38 2 6 2 27" xfId="3732"/>
    <cellStyle name="Normal 38 2 6 2 27 2" xfId="12526"/>
    <cellStyle name="Normal 38 2 6 2 27 2 2" xfId="23590"/>
    <cellStyle name="Normal 38 2 6 2 27 2 2 2" xfId="49839"/>
    <cellStyle name="Normal 38 2 6 2 27 2 3" xfId="38776"/>
    <cellStyle name="Normal 38 2 6 2 27 3" xfId="16129"/>
    <cellStyle name="Normal 38 2 6 2 27 3 2" xfId="27193"/>
    <cellStyle name="Normal 38 2 6 2 27 3 2 2" xfId="53442"/>
    <cellStyle name="Normal 38 2 6 2 27 3 3" xfId="42379"/>
    <cellStyle name="Normal 38 2 6 2 27 4" xfId="19865"/>
    <cellStyle name="Normal 38 2 6 2 27 4 2" xfId="46115"/>
    <cellStyle name="Normal 38 2 6 2 27 5" xfId="8748"/>
    <cellStyle name="Normal 38 2 6 2 27 5 2" xfId="35052"/>
    <cellStyle name="Normal 38 2 6 2 27 6" xfId="31166"/>
    <cellStyle name="Normal 38 2 6 2 28" xfId="3733"/>
    <cellStyle name="Normal 38 2 6 2 28 2" xfId="12641"/>
    <cellStyle name="Normal 38 2 6 2 28 2 2" xfId="23705"/>
    <cellStyle name="Normal 38 2 6 2 28 2 2 2" xfId="49954"/>
    <cellStyle name="Normal 38 2 6 2 28 2 3" xfId="38891"/>
    <cellStyle name="Normal 38 2 6 2 28 3" xfId="16244"/>
    <cellStyle name="Normal 38 2 6 2 28 3 2" xfId="27308"/>
    <cellStyle name="Normal 38 2 6 2 28 3 2 2" xfId="53557"/>
    <cellStyle name="Normal 38 2 6 2 28 3 3" xfId="42494"/>
    <cellStyle name="Normal 38 2 6 2 28 4" xfId="19980"/>
    <cellStyle name="Normal 38 2 6 2 28 4 2" xfId="46230"/>
    <cellStyle name="Normal 38 2 6 2 28 5" xfId="8864"/>
    <cellStyle name="Normal 38 2 6 2 28 5 2" xfId="35167"/>
    <cellStyle name="Normal 38 2 6 2 28 6" xfId="31167"/>
    <cellStyle name="Normal 38 2 6 2 29" xfId="3734"/>
    <cellStyle name="Normal 38 2 6 2 29 2" xfId="12755"/>
    <cellStyle name="Normal 38 2 6 2 29 2 2" xfId="23819"/>
    <cellStyle name="Normal 38 2 6 2 29 2 2 2" xfId="50068"/>
    <cellStyle name="Normal 38 2 6 2 29 2 3" xfId="39005"/>
    <cellStyle name="Normal 38 2 6 2 29 3" xfId="16358"/>
    <cellStyle name="Normal 38 2 6 2 29 3 2" xfId="27422"/>
    <cellStyle name="Normal 38 2 6 2 29 3 2 2" xfId="53671"/>
    <cellStyle name="Normal 38 2 6 2 29 3 3" xfId="42608"/>
    <cellStyle name="Normal 38 2 6 2 29 4" xfId="20094"/>
    <cellStyle name="Normal 38 2 6 2 29 4 2" xfId="46344"/>
    <cellStyle name="Normal 38 2 6 2 29 5" xfId="8979"/>
    <cellStyle name="Normal 38 2 6 2 29 5 2" xfId="35281"/>
    <cellStyle name="Normal 38 2 6 2 29 6" xfId="31168"/>
    <cellStyle name="Normal 38 2 6 2 3" xfId="3735"/>
    <cellStyle name="Normal 38 2 6 2 3 2" xfId="9665"/>
    <cellStyle name="Normal 38 2 6 2 3 2 2" xfId="20729"/>
    <cellStyle name="Normal 38 2 6 2 3 2 2 2" xfId="46978"/>
    <cellStyle name="Normal 38 2 6 2 3 2 3" xfId="35915"/>
    <cellStyle name="Normal 38 2 6 2 3 3" xfId="13268"/>
    <cellStyle name="Normal 38 2 6 2 3 3 2" xfId="24332"/>
    <cellStyle name="Normal 38 2 6 2 3 3 2 2" xfId="50581"/>
    <cellStyle name="Normal 38 2 6 2 3 3 3" xfId="39518"/>
    <cellStyle name="Normal 38 2 6 2 3 4" xfId="17004"/>
    <cellStyle name="Normal 38 2 6 2 3 4 2" xfId="43254"/>
    <cellStyle name="Normal 38 2 6 2 3 5" xfId="5863"/>
    <cellStyle name="Normal 38 2 6 2 3 5 2" xfId="32191"/>
    <cellStyle name="Normal 38 2 6 2 3 6" xfId="31169"/>
    <cellStyle name="Normal 38 2 6 2 30" xfId="3736"/>
    <cellStyle name="Normal 38 2 6 2 30 2" xfId="9393"/>
    <cellStyle name="Normal 38 2 6 2 30 2 2" xfId="20457"/>
    <cellStyle name="Normal 38 2 6 2 30 2 2 2" xfId="46706"/>
    <cellStyle name="Normal 38 2 6 2 30 2 3" xfId="35643"/>
    <cellStyle name="Normal 38 2 6 2 30 3" xfId="12996"/>
    <cellStyle name="Normal 38 2 6 2 30 3 2" xfId="24060"/>
    <cellStyle name="Normal 38 2 6 2 30 3 2 2" xfId="50309"/>
    <cellStyle name="Normal 38 2 6 2 30 3 3" xfId="39246"/>
    <cellStyle name="Normal 38 2 6 2 30 4" xfId="16732"/>
    <cellStyle name="Normal 38 2 6 2 30 4 2" xfId="42982"/>
    <cellStyle name="Normal 38 2 6 2 30 5" xfId="5588"/>
    <cellStyle name="Normal 38 2 6 2 30 5 2" xfId="31919"/>
    <cellStyle name="Normal 38 2 6 2 30 6" xfId="31170"/>
    <cellStyle name="Normal 38 2 6 2 31" xfId="3737"/>
    <cellStyle name="Normal 38 2 6 2 31 2" xfId="20337"/>
    <cellStyle name="Normal 38 2 6 2 31 2 2" xfId="46586"/>
    <cellStyle name="Normal 38 2 6 2 31 3" xfId="9273"/>
    <cellStyle name="Normal 38 2 6 2 31 3 2" xfId="35523"/>
    <cellStyle name="Normal 38 2 6 2 31 4" xfId="31171"/>
    <cellStyle name="Normal 38 2 6 2 32" xfId="3738"/>
    <cellStyle name="Normal 38 2 6 2 32 2" xfId="23940"/>
    <cellStyle name="Normal 38 2 6 2 32 2 2" xfId="50189"/>
    <cellStyle name="Normal 38 2 6 2 32 3" xfId="12876"/>
    <cellStyle name="Normal 38 2 6 2 32 3 2" xfId="39126"/>
    <cellStyle name="Normal 38 2 6 2 32 4" xfId="31172"/>
    <cellStyle name="Normal 38 2 6 2 33" xfId="3739"/>
    <cellStyle name="Normal 38 2 6 2 33 2" xfId="16612"/>
    <cellStyle name="Normal 38 2 6 2 33 2 2" xfId="42862"/>
    <cellStyle name="Normal 38 2 6 2 33 3" xfId="31173"/>
    <cellStyle name="Normal 38 2 6 2 34" xfId="3740"/>
    <cellStyle name="Normal 38 2 6 2 34 2" xfId="31174"/>
    <cellStyle name="Normal 38 2 6 2 35" xfId="3741"/>
    <cellStyle name="Normal 38 2 6 2 35 2" xfId="31175"/>
    <cellStyle name="Normal 38 2 6 2 36" xfId="3742"/>
    <cellStyle name="Normal 38 2 6 2 36 2" xfId="31176"/>
    <cellStyle name="Normal 38 2 6 2 37" xfId="3743"/>
    <cellStyle name="Normal 38 2 6 2 37 2" xfId="31177"/>
    <cellStyle name="Normal 38 2 6 2 38" xfId="3744"/>
    <cellStyle name="Normal 38 2 6 2 38 2" xfId="31178"/>
    <cellStyle name="Normal 38 2 6 2 39" xfId="3745"/>
    <cellStyle name="Normal 38 2 6 2 39 2" xfId="31179"/>
    <cellStyle name="Normal 38 2 6 2 4" xfId="3746"/>
    <cellStyle name="Normal 38 2 6 2 4 2" xfId="9781"/>
    <cellStyle name="Normal 38 2 6 2 4 2 2" xfId="20845"/>
    <cellStyle name="Normal 38 2 6 2 4 2 2 2" xfId="47094"/>
    <cellStyle name="Normal 38 2 6 2 4 2 3" xfId="36031"/>
    <cellStyle name="Normal 38 2 6 2 4 3" xfId="13384"/>
    <cellStyle name="Normal 38 2 6 2 4 3 2" xfId="24448"/>
    <cellStyle name="Normal 38 2 6 2 4 3 2 2" xfId="50697"/>
    <cellStyle name="Normal 38 2 6 2 4 3 3" xfId="39634"/>
    <cellStyle name="Normal 38 2 6 2 4 4" xfId="17120"/>
    <cellStyle name="Normal 38 2 6 2 4 4 2" xfId="43370"/>
    <cellStyle name="Normal 38 2 6 2 4 5" xfId="5980"/>
    <cellStyle name="Normal 38 2 6 2 4 5 2" xfId="32307"/>
    <cellStyle name="Normal 38 2 6 2 4 6" xfId="31180"/>
    <cellStyle name="Normal 38 2 6 2 40" xfId="3747"/>
    <cellStyle name="Normal 38 2 6 2 40 2" xfId="31181"/>
    <cellStyle name="Normal 38 2 6 2 41" xfId="3712"/>
    <cellStyle name="Normal 38 2 6 2 41 2" xfId="31146"/>
    <cellStyle name="Normal 38 2 6 2 42" xfId="5467"/>
    <cellStyle name="Normal 38 2 6 2 42 2" xfId="31799"/>
    <cellStyle name="Normal 38 2 6 2 43" xfId="27727"/>
    <cellStyle name="Normal 38 2 6 2 5" xfId="3748"/>
    <cellStyle name="Normal 38 2 6 2 5 2" xfId="9896"/>
    <cellStyle name="Normal 38 2 6 2 5 2 2" xfId="20960"/>
    <cellStyle name="Normal 38 2 6 2 5 2 2 2" xfId="47209"/>
    <cellStyle name="Normal 38 2 6 2 5 2 3" xfId="36146"/>
    <cellStyle name="Normal 38 2 6 2 5 3" xfId="13499"/>
    <cellStyle name="Normal 38 2 6 2 5 3 2" xfId="24563"/>
    <cellStyle name="Normal 38 2 6 2 5 3 2 2" xfId="50812"/>
    <cellStyle name="Normal 38 2 6 2 5 3 3" xfId="39749"/>
    <cellStyle name="Normal 38 2 6 2 5 4" xfId="17235"/>
    <cellStyle name="Normal 38 2 6 2 5 4 2" xfId="43485"/>
    <cellStyle name="Normal 38 2 6 2 5 5" xfId="6096"/>
    <cellStyle name="Normal 38 2 6 2 5 5 2" xfId="32422"/>
    <cellStyle name="Normal 38 2 6 2 5 6" xfId="31182"/>
    <cellStyle name="Normal 38 2 6 2 6" xfId="3749"/>
    <cellStyle name="Normal 38 2 6 2 6 2" xfId="10011"/>
    <cellStyle name="Normal 38 2 6 2 6 2 2" xfId="21075"/>
    <cellStyle name="Normal 38 2 6 2 6 2 2 2" xfId="47324"/>
    <cellStyle name="Normal 38 2 6 2 6 2 3" xfId="36261"/>
    <cellStyle name="Normal 38 2 6 2 6 3" xfId="13614"/>
    <cellStyle name="Normal 38 2 6 2 6 3 2" xfId="24678"/>
    <cellStyle name="Normal 38 2 6 2 6 3 2 2" xfId="50927"/>
    <cellStyle name="Normal 38 2 6 2 6 3 3" xfId="39864"/>
    <cellStyle name="Normal 38 2 6 2 6 4" xfId="17350"/>
    <cellStyle name="Normal 38 2 6 2 6 4 2" xfId="43600"/>
    <cellStyle name="Normal 38 2 6 2 6 5" xfId="6212"/>
    <cellStyle name="Normal 38 2 6 2 6 5 2" xfId="32537"/>
    <cellStyle name="Normal 38 2 6 2 6 6" xfId="31183"/>
    <cellStyle name="Normal 38 2 6 2 7" xfId="3750"/>
    <cellStyle name="Normal 38 2 6 2 7 2" xfId="10125"/>
    <cellStyle name="Normal 38 2 6 2 7 2 2" xfId="21189"/>
    <cellStyle name="Normal 38 2 6 2 7 2 2 2" xfId="47438"/>
    <cellStyle name="Normal 38 2 6 2 7 2 3" xfId="36375"/>
    <cellStyle name="Normal 38 2 6 2 7 3" xfId="13728"/>
    <cellStyle name="Normal 38 2 6 2 7 3 2" xfId="24792"/>
    <cellStyle name="Normal 38 2 6 2 7 3 2 2" xfId="51041"/>
    <cellStyle name="Normal 38 2 6 2 7 3 3" xfId="39978"/>
    <cellStyle name="Normal 38 2 6 2 7 4" xfId="17464"/>
    <cellStyle name="Normal 38 2 6 2 7 4 2" xfId="43714"/>
    <cellStyle name="Normal 38 2 6 2 7 5" xfId="6327"/>
    <cellStyle name="Normal 38 2 6 2 7 5 2" xfId="32651"/>
    <cellStyle name="Normal 38 2 6 2 7 6" xfId="31184"/>
    <cellStyle name="Normal 38 2 6 2 8" xfId="3751"/>
    <cellStyle name="Normal 38 2 6 2 8 2" xfId="10239"/>
    <cellStyle name="Normal 38 2 6 2 8 2 2" xfId="21303"/>
    <cellStyle name="Normal 38 2 6 2 8 2 2 2" xfId="47552"/>
    <cellStyle name="Normal 38 2 6 2 8 2 3" xfId="36489"/>
    <cellStyle name="Normal 38 2 6 2 8 3" xfId="13842"/>
    <cellStyle name="Normal 38 2 6 2 8 3 2" xfId="24906"/>
    <cellStyle name="Normal 38 2 6 2 8 3 2 2" xfId="51155"/>
    <cellStyle name="Normal 38 2 6 2 8 3 3" xfId="40092"/>
    <cellStyle name="Normal 38 2 6 2 8 4" xfId="17578"/>
    <cellStyle name="Normal 38 2 6 2 8 4 2" xfId="43828"/>
    <cellStyle name="Normal 38 2 6 2 8 5" xfId="6442"/>
    <cellStyle name="Normal 38 2 6 2 8 5 2" xfId="32765"/>
    <cellStyle name="Normal 38 2 6 2 8 6" xfId="31185"/>
    <cellStyle name="Normal 38 2 6 2 9" xfId="3752"/>
    <cellStyle name="Normal 38 2 6 2 9 2" xfId="10353"/>
    <cellStyle name="Normal 38 2 6 2 9 2 2" xfId="21417"/>
    <cellStyle name="Normal 38 2 6 2 9 2 2 2" xfId="47666"/>
    <cellStyle name="Normal 38 2 6 2 9 2 3" xfId="36603"/>
    <cellStyle name="Normal 38 2 6 2 9 3" xfId="13956"/>
    <cellStyle name="Normal 38 2 6 2 9 3 2" xfId="25020"/>
    <cellStyle name="Normal 38 2 6 2 9 3 2 2" xfId="51269"/>
    <cellStyle name="Normal 38 2 6 2 9 3 3" xfId="40206"/>
    <cellStyle name="Normal 38 2 6 2 9 4" xfId="17692"/>
    <cellStyle name="Normal 38 2 6 2 9 4 2" xfId="43942"/>
    <cellStyle name="Normal 38 2 6 2 9 5" xfId="6557"/>
    <cellStyle name="Normal 38 2 6 2 9 5 2" xfId="32879"/>
    <cellStyle name="Normal 38 2 6 2 9 6" xfId="31186"/>
    <cellStyle name="Normal 38 2 6 20" xfId="3753"/>
    <cellStyle name="Normal 38 2 6 20 2" xfId="11545"/>
    <cellStyle name="Normal 38 2 6 20 2 2" xfId="22609"/>
    <cellStyle name="Normal 38 2 6 20 2 2 2" xfId="48858"/>
    <cellStyle name="Normal 38 2 6 20 2 3" xfId="37795"/>
    <cellStyle name="Normal 38 2 6 20 3" xfId="15148"/>
    <cellStyle name="Normal 38 2 6 20 3 2" xfId="26212"/>
    <cellStyle name="Normal 38 2 6 20 3 2 2" xfId="52461"/>
    <cellStyle name="Normal 38 2 6 20 3 3" xfId="41398"/>
    <cellStyle name="Normal 38 2 6 20 4" xfId="18884"/>
    <cellStyle name="Normal 38 2 6 20 4 2" xfId="45134"/>
    <cellStyle name="Normal 38 2 6 20 5" xfId="7759"/>
    <cellStyle name="Normal 38 2 6 20 5 2" xfId="34071"/>
    <cellStyle name="Normal 38 2 6 20 6" xfId="31187"/>
    <cellStyle name="Normal 38 2 6 21" xfId="3754"/>
    <cellStyle name="Normal 38 2 6 21 2" xfId="11659"/>
    <cellStyle name="Normal 38 2 6 21 2 2" xfId="22723"/>
    <cellStyle name="Normal 38 2 6 21 2 2 2" xfId="48972"/>
    <cellStyle name="Normal 38 2 6 21 2 3" xfId="37909"/>
    <cellStyle name="Normal 38 2 6 21 3" xfId="15262"/>
    <cellStyle name="Normal 38 2 6 21 3 2" xfId="26326"/>
    <cellStyle name="Normal 38 2 6 21 3 2 2" xfId="52575"/>
    <cellStyle name="Normal 38 2 6 21 3 3" xfId="41512"/>
    <cellStyle name="Normal 38 2 6 21 4" xfId="18998"/>
    <cellStyle name="Normal 38 2 6 21 4 2" xfId="45248"/>
    <cellStyle name="Normal 38 2 6 21 5" xfId="7874"/>
    <cellStyle name="Normal 38 2 6 21 5 2" xfId="34185"/>
    <cellStyle name="Normal 38 2 6 21 6" xfId="31188"/>
    <cellStyle name="Normal 38 2 6 22" xfId="3755"/>
    <cellStyle name="Normal 38 2 6 22 2" xfId="11773"/>
    <cellStyle name="Normal 38 2 6 22 2 2" xfId="22837"/>
    <cellStyle name="Normal 38 2 6 22 2 2 2" xfId="49086"/>
    <cellStyle name="Normal 38 2 6 22 2 3" xfId="38023"/>
    <cellStyle name="Normal 38 2 6 22 3" xfId="15376"/>
    <cellStyle name="Normal 38 2 6 22 3 2" xfId="26440"/>
    <cellStyle name="Normal 38 2 6 22 3 2 2" xfId="52689"/>
    <cellStyle name="Normal 38 2 6 22 3 3" xfId="41626"/>
    <cellStyle name="Normal 38 2 6 22 4" xfId="19112"/>
    <cellStyle name="Normal 38 2 6 22 4 2" xfId="45362"/>
    <cellStyle name="Normal 38 2 6 22 5" xfId="7989"/>
    <cellStyle name="Normal 38 2 6 22 5 2" xfId="34299"/>
    <cellStyle name="Normal 38 2 6 22 6" xfId="31189"/>
    <cellStyle name="Normal 38 2 6 23" xfId="3756"/>
    <cellStyle name="Normal 38 2 6 23 2" xfId="11887"/>
    <cellStyle name="Normal 38 2 6 23 2 2" xfId="22951"/>
    <cellStyle name="Normal 38 2 6 23 2 2 2" xfId="49200"/>
    <cellStyle name="Normal 38 2 6 23 2 3" xfId="38137"/>
    <cellStyle name="Normal 38 2 6 23 3" xfId="15490"/>
    <cellStyle name="Normal 38 2 6 23 3 2" xfId="26554"/>
    <cellStyle name="Normal 38 2 6 23 3 2 2" xfId="52803"/>
    <cellStyle name="Normal 38 2 6 23 3 3" xfId="41740"/>
    <cellStyle name="Normal 38 2 6 23 4" xfId="19226"/>
    <cellStyle name="Normal 38 2 6 23 4 2" xfId="45476"/>
    <cellStyle name="Normal 38 2 6 23 5" xfId="8104"/>
    <cellStyle name="Normal 38 2 6 23 5 2" xfId="34413"/>
    <cellStyle name="Normal 38 2 6 23 6" xfId="31190"/>
    <cellStyle name="Normal 38 2 6 24" xfId="3757"/>
    <cellStyle name="Normal 38 2 6 24 2" xfId="12001"/>
    <cellStyle name="Normal 38 2 6 24 2 2" xfId="23065"/>
    <cellStyle name="Normal 38 2 6 24 2 2 2" xfId="49314"/>
    <cellStyle name="Normal 38 2 6 24 2 3" xfId="38251"/>
    <cellStyle name="Normal 38 2 6 24 3" xfId="15604"/>
    <cellStyle name="Normal 38 2 6 24 3 2" xfId="26668"/>
    <cellStyle name="Normal 38 2 6 24 3 2 2" xfId="52917"/>
    <cellStyle name="Normal 38 2 6 24 3 3" xfId="41854"/>
    <cellStyle name="Normal 38 2 6 24 4" xfId="19340"/>
    <cellStyle name="Normal 38 2 6 24 4 2" xfId="45590"/>
    <cellStyle name="Normal 38 2 6 24 5" xfId="8219"/>
    <cellStyle name="Normal 38 2 6 24 5 2" xfId="34527"/>
    <cellStyle name="Normal 38 2 6 24 6" xfId="31191"/>
    <cellStyle name="Normal 38 2 6 25" xfId="3758"/>
    <cellStyle name="Normal 38 2 6 25 2" xfId="12115"/>
    <cellStyle name="Normal 38 2 6 25 2 2" xfId="23179"/>
    <cellStyle name="Normal 38 2 6 25 2 2 2" xfId="49428"/>
    <cellStyle name="Normal 38 2 6 25 2 3" xfId="38365"/>
    <cellStyle name="Normal 38 2 6 25 3" xfId="15718"/>
    <cellStyle name="Normal 38 2 6 25 3 2" xfId="26782"/>
    <cellStyle name="Normal 38 2 6 25 3 2 2" xfId="53031"/>
    <cellStyle name="Normal 38 2 6 25 3 3" xfId="41968"/>
    <cellStyle name="Normal 38 2 6 25 4" xfId="19454"/>
    <cellStyle name="Normal 38 2 6 25 4 2" xfId="45704"/>
    <cellStyle name="Normal 38 2 6 25 5" xfId="8334"/>
    <cellStyle name="Normal 38 2 6 25 5 2" xfId="34641"/>
    <cellStyle name="Normal 38 2 6 25 6" xfId="31192"/>
    <cellStyle name="Normal 38 2 6 26" xfId="3759"/>
    <cellStyle name="Normal 38 2 6 26 2" xfId="12232"/>
    <cellStyle name="Normal 38 2 6 26 2 2" xfId="23296"/>
    <cellStyle name="Normal 38 2 6 26 2 2 2" xfId="49545"/>
    <cellStyle name="Normal 38 2 6 26 2 3" xfId="38482"/>
    <cellStyle name="Normal 38 2 6 26 3" xfId="15835"/>
    <cellStyle name="Normal 38 2 6 26 3 2" xfId="26899"/>
    <cellStyle name="Normal 38 2 6 26 3 2 2" xfId="53148"/>
    <cellStyle name="Normal 38 2 6 26 3 3" xfId="42085"/>
    <cellStyle name="Normal 38 2 6 26 4" xfId="19571"/>
    <cellStyle name="Normal 38 2 6 26 4 2" xfId="45821"/>
    <cellStyle name="Normal 38 2 6 26 5" xfId="8452"/>
    <cellStyle name="Normal 38 2 6 26 5 2" xfId="34758"/>
    <cellStyle name="Normal 38 2 6 26 6" xfId="31193"/>
    <cellStyle name="Normal 38 2 6 27" xfId="3760"/>
    <cellStyle name="Normal 38 2 6 27 2" xfId="12351"/>
    <cellStyle name="Normal 38 2 6 27 2 2" xfId="23415"/>
    <cellStyle name="Normal 38 2 6 27 2 2 2" xfId="49664"/>
    <cellStyle name="Normal 38 2 6 27 2 3" xfId="38601"/>
    <cellStyle name="Normal 38 2 6 27 3" xfId="15954"/>
    <cellStyle name="Normal 38 2 6 27 3 2" xfId="27018"/>
    <cellStyle name="Normal 38 2 6 27 3 2 2" xfId="53267"/>
    <cellStyle name="Normal 38 2 6 27 3 3" xfId="42204"/>
    <cellStyle name="Normal 38 2 6 27 4" xfId="19690"/>
    <cellStyle name="Normal 38 2 6 27 4 2" xfId="45940"/>
    <cellStyle name="Normal 38 2 6 27 5" xfId="8572"/>
    <cellStyle name="Normal 38 2 6 27 5 2" xfId="34877"/>
    <cellStyle name="Normal 38 2 6 27 6" xfId="31194"/>
    <cellStyle name="Normal 38 2 6 28" xfId="3761"/>
    <cellStyle name="Normal 38 2 6 28 2" xfId="12482"/>
    <cellStyle name="Normal 38 2 6 28 2 2" xfId="23546"/>
    <cellStyle name="Normal 38 2 6 28 2 2 2" xfId="49795"/>
    <cellStyle name="Normal 38 2 6 28 2 3" xfId="38732"/>
    <cellStyle name="Normal 38 2 6 28 3" xfId="16085"/>
    <cellStyle name="Normal 38 2 6 28 3 2" xfId="27149"/>
    <cellStyle name="Normal 38 2 6 28 3 2 2" xfId="53398"/>
    <cellStyle name="Normal 38 2 6 28 3 3" xfId="42335"/>
    <cellStyle name="Normal 38 2 6 28 4" xfId="19821"/>
    <cellStyle name="Normal 38 2 6 28 4 2" xfId="46071"/>
    <cellStyle name="Normal 38 2 6 28 5" xfId="8704"/>
    <cellStyle name="Normal 38 2 6 28 5 2" xfId="35008"/>
    <cellStyle name="Normal 38 2 6 28 6" xfId="31195"/>
    <cellStyle name="Normal 38 2 6 29" xfId="3762"/>
    <cellStyle name="Normal 38 2 6 29 2" xfId="12597"/>
    <cellStyle name="Normal 38 2 6 29 2 2" xfId="23661"/>
    <cellStyle name="Normal 38 2 6 29 2 2 2" xfId="49910"/>
    <cellStyle name="Normal 38 2 6 29 2 3" xfId="38847"/>
    <cellStyle name="Normal 38 2 6 29 3" xfId="16200"/>
    <cellStyle name="Normal 38 2 6 29 3 2" xfId="27264"/>
    <cellStyle name="Normal 38 2 6 29 3 2 2" xfId="53513"/>
    <cellStyle name="Normal 38 2 6 29 3 3" xfId="42450"/>
    <cellStyle name="Normal 38 2 6 29 4" xfId="19936"/>
    <cellStyle name="Normal 38 2 6 29 4 2" xfId="46186"/>
    <cellStyle name="Normal 38 2 6 29 5" xfId="8820"/>
    <cellStyle name="Normal 38 2 6 29 5 2" xfId="35123"/>
    <cellStyle name="Normal 38 2 6 29 6" xfId="31196"/>
    <cellStyle name="Normal 38 2 6 3" xfId="249"/>
    <cellStyle name="Normal 38 2 6 3 2" xfId="3764"/>
    <cellStyle name="Normal 38 2 6 3 2 2" xfId="16457"/>
    <cellStyle name="Normal 38 2 6 3 2 2 2" xfId="27521"/>
    <cellStyle name="Normal 38 2 6 3 2 2 2 2" xfId="53770"/>
    <cellStyle name="Normal 38 2 6 3 2 2 3" xfId="42707"/>
    <cellStyle name="Normal 38 2 6 3 2 3" xfId="20193"/>
    <cellStyle name="Normal 38 2 6 3 2 3 2" xfId="46443"/>
    <cellStyle name="Normal 38 2 6 3 2 4" xfId="9121"/>
    <cellStyle name="Normal 38 2 6 3 2 4 2" xfId="35380"/>
    <cellStyle name="Normal 38 2 6 3 2 5" xfId="31198"/>
    <cellStyle name="Normal 38 2 6 3 3" xfId="3763"/>
    <cellStyle name="Normal 38 2 6 3 3 2" xfId="20533"/>
    <cellStyle name="Normal 38 2 6 3 3 2 2" xfId="46782"/>
    <cellStyle name="Normal 38 2 6 3 3 3" xfId="9469"/>
    <cellStyle name="Normal 38 2 6 3 3 3 2" xfId="35719"/>
    <cellStyle name="Normal 38 2 6 3 3 4" xfId="31197"/>
    <cellStyle name="Normal 38 2 6 3 4" xfId="13072"/>
    <cellStyle name="Normal 38 2 6 3 4 2" xfId="24136"/>
    <cellStyle name="Normal 38 2 6 3 4 2 2" xfId="50385"/>
    <cellStyle name="Normal 38 2 6 3 4 3" xfId="39322"/>
    <cellStyle name="Normal 38 2 6 3 5" xfId="16808"/>
    <cellStyle name="Normal 38 2 6 3 5 2" xfId="43058"/>
    <cellStyle name="Normal 38 2 6 3 6" xfId="5665"/>
    <cellStyle name="Normal 38 2 6 3 6 2" xfId="31995"/>
    <cellStyle name="Normal 38 2 6 3 7" xfId="27729"/>
    <cellStyle name="Normal 38 2 6 30" xfId="3765"/>
    <cellStyle name="Normal 38 2 6 30 2" xfId="12711"/>
    <cellStyle name="Normal 38 2 6 30 2 2" xfId="23775"/>
    <cellStyle name="Normal 38 2 6 30 2 2 2" xfId="50024"/>
    <cellStyle name="Normal 38 2 6 30 2 3" xfId="38961"/>
    <cellStyle name="Normal 38 2 6 30 3" xfId="16314"/>
    <cellStyle name="Normal 38 2 6 30 3 2" xfId="27378"/>
    <cellStyle name="Normal 38 2 6 30 3 2 2" xfId="53627"/>
    <cellStyle name="Normal 38 2 6 30 3 3" xfId="42564"/>
    <cellStyle name="Normal 38 2 6 30 4" xfId="20050"/>
    <cellStyle name="Normal 38 2 6 30 4 2" xfId="46300"/>
    <cellStyle name="Normal 38 2 6 30 5" xfId="8935"/>
    <cellStyle name="Normal 38 2 6 30 5 2" xfId="35237"/>
    <cellStyle name="Normal 38 2 6 30 6" xfId="31199"/>
    <cellStyle name="Normal 38 2 6 31" xfId="3766"/>
    <cellStyle name="Normal 38 2 6 31 2" xfId="9349"/>
    <cellStyle name="Normal 38 2 6 31 2 2" xfId="20413"/>
    <cellStyle name="Normal 38 2 6 31 2 2 2" xfId="46662"/>
    <cellStyle name="Normal 38 2 6 31 2 3" xfId="35599"/>
    <cellStyle name="Normal 38 2 6 31 3" xfId="12952"/>
    <cellStyle name="Normal 38 2 6 31 3 2" xfId="24016"/>
    <cellStyle name="Normal 38 2 6 31 3 2 2" xfId="50265"/>
    <cellStyle name="Normal 38 2 6 31 3 3" xfId="39202"/>
    <cellStyle name="Normal 38 2 6 31 4" xfId="16688"/>
    <cellStyle name="Normal 38 2 6 31 4 2" xfId="42938"/>
    <cellStyle name="Normal 38 2 6 31 5" xfId="5544"/>
    <cellStyle name="Normal 38 2 6 31 5 2" xfId="31875"/>
    <cellStyle name="Normal 38 2 6 31 6" xfId="31200"/>
    <cellStyle name="Normal 38 2 6 32" xfId="3767"/>
    <cellStyle name="Normal 38 2 6 32 2" xfId="20293"/>
    <cellStyle name="Normal 38 2 6 32 2 2" xfId="46542"/>
    <cellStyle name="Normal 38 2 6 32 3" xfId="9229"/>
    <cellStyle name="Normal 38 2 6 32 3 2" xfId="35479"/>
    <cellStyle name="Normal 38 2 6 32 4" xfId="31201"/>
    <cellStyle name="Normal 38 2 6 33" xfId="3768"/>
    <cellStyle name="Normal 38 2 6 33 2" xfId="23896"/>
    <cellStyle name="Normal 38 2 6 33 2 2" xfId="50145"/>
    <cellStyle name="Normal 38 2 6 33 3" xfId="12832"/>
    <cellStyle name="Normal 38 2 6 33 3 2" xfId="39082"/>
    <cellStyle name="Normal 38 2 6 33 4" xfId="31202"/>
    <cellStyle name="Normal 38 2 6 34" xfId="3769"/>
    <cellStyle name="Normal 38 2 6 34 2" xfId="16568"/>
    <cellStyle name="Normal 38 2 6 34 2 2" xfId="42818"/>
    <cellStyle name="Normal 38 2 6 34 3" xfId="31203"/>
    <cellStyle name="Normal 38 2 6 35" xfId="3770"/>
    <cellStyle name="Normal 38 2 6 35 2" xfId="31204"/>
    <cellStyle name="Normal 38 2 6 36" xfId="3771"/>
    <cellStyle name="Normal 38 2 6 36 2" xfId="31205"/>
    <cellStyle name="Normal 38 2 6 37" xfId="3772"/>
    <cellStyle name="Normal 38 2 6 37 2" xfId="31206"/>
    <cellStyle name="Normal 38 2 6 38" xfId="3773"/>
    <cellStyle name="Normal 38 2 6 38 2" xfId="31207"/>
    <cellStyle name="Normal 38 2 6 39" xfId="3774"/>
    <cellStyle name="Normal 38 2 6 39 2" xfId="31208"/>
    <cellStyle name="Normal 38 2 6 4" xfId="3775"/>
    <cellStyle name="Normal 38 2 6 4 2" xfId="9621"/>
    <cellStyle name="Normal 38 2 6 4 2 2" xfId="20685"/>
    <cellStyle name="Normal 38 2 6 4 2 2 2" xfId="46934"/>
    <cellStyle name="Normal 38 2 6 4 2 3" xfId="35871"/>
    <cellStyle name="Normal 38 2 6 4 3" xfId="13224"/>
    <cellStyle name="Normal 38 2 6 4 3 2" xfId="24288"/>
    <cellStyle name="Normal 38 2 6 4 3 2 2" xfId="50537"/>
    <cellStyle name="Normal 38 2 6 4 3 3" xfId="39474"/>
    <cellStyle name="Normal 38 2 6 4 4" xfId="16960"/>
    <cellStyle name="Normal 38 2 6 4 4 2" xfId="43210"/>
    <cellStyle name="Normal 38 2 6 4 5" xfId="5819"/>
    <cellStyle name="Normal 38 2 6 4 5 2" xfId="32147"/>
    <cellStyle name="Normal 38 2 6 4 6" xfId="31209"/>
    <cellStyle name="Normal 38 2 6 40" xfId="3776"/>
    <cellStyle name="Normal 38 2 6 40 2" xfId="31210"/>
    <cellStyle name="Normal 38 2 6 41" xfId="3777"/>
    <cellStyle name="Normal 38 2 6 41 2" xfId="31211"/>
    <cellStyle name="Normal 38 2 6 42" xfId="3701"/>
    <cellStyle name="Normal 38 2 6 42 2" xfId="31135"/>
    <cellStyle name="Normal 38 2 6 43" xfId="5423"/>
    <cellStyle name="Normal 38 2 6 43 2" xfId="31755"/>
    <cellStyle name="Normal 38 2 6 44" xfId="27726"/>
    <cellStyle name="Normal 38 2 6 5" xfId="3778"/>
    <cellStyle name="Normal 38 2 6 5 2" xfId="9737"/>
    <cellStyle name="Normal 38 2 6 5 2 2" xfId="20801"/>
    <cellStyle name="Normal 38 2 6 5 2 2 2" xfId="47050"/>
    <cellStyle name="Normal 38 2 6 5 2 3" xfId="35987"/>
    <cellStyle name="Normal 38 2 6 5 3" xfId="13340"/>
    <cellStyle name="Normal 38 2 6 5 3 2" xfId="24404"/>
    <cellStyle name="Normal 38 2 6 5 3 2 2" xfId="50653"/>
    <cellStyle name="Normal 38 2 6 5 3 3" xfId="39590"/>
    <cellStyle name="Normal 38 2 6 5 4" xfId="17076"/>
    <cellStyle name="Normal 38 2 6 5 4 2" xfId="43326"/>
    <cellStyle name="Normal 38 2 6 5 5" xfId="5936"/>
    <cellStyle name="Normal 38 2 6 5 5 2" xfId="32263"/>
    <cellStyle name="Normal 38 2 6 5 6" xfId="31212"/>
    <cellStyle name="Normal 38 2 6 6" xfId="3779"/>
    <cellStyle name="Normal 38 2 6 6 2" xfId="9852"/>
    <cellStyle name="Normal 38 2 6 6 2 2" xfId="20916"/>
    <cellStyle name="Normal 38 2 6 6 2 2 2" xfId="47165"/>
    <cellStyle name="Normal 38 2 6 6 2 3" xfId="36102"/>
    <cellStyle name="Normal 38 2 6 6 3" xfId="13455"/>
    <cellStyle name="Normal 38 2 6 6 3 2" xfId="24519"/>
    <cellStyle name="Normal 38 2 6 6 3 2 2" xfId="50768"/>
    <cellStyle name="Normal 38 2 6 6 3 3" xfId="39705"/>
    <cellStyle name="Normal 38 2 6 6 4" xfId="17191"/>
    <cellStyle name="Normal 38 2 6 6 4 2" xfId="43441"/>
    <cellStyle name="Normal 38 2 6 6 5" xfId="6052"/>
    <cellStyle name="Normal 38 2 6 6 5 2" xfId="32378"/>
    <cellStyle name="Normal 38 2 6 6 6" xfId="31213"/>
    <cellStyle name="Normal 38 2 6 7" xfId="3780"/>
    <cellStyle name="Normal 38 2 6 7 2" xfId="9967"/>
    <cellStyle name="Normal 38 2 6 7 2 2" xfId="21031"/>
    <cellStyle name="Normal 38 2 6 7 2 2 2" xfId="47280"/>
    <cellStyle name="Normal 38 2 6 7 2 3" xfId="36217"/>
    <cellStyle name="Normal 38 2 6 7 3" xfId="13570"/>
    <cellStyle name="Normal 38 2 6 7 3 2" xfId="24634"/>
    <cellStyle name="Normal 38 2 6 7 3 2 2" xfId="50883"/>
    <cellStyle name="Normal 38 2 6 7 3 3" xfId="39820"/>
    <cellStyle name="Normal 38 2 6 7 4" xfId="17306"/>
    <cellStyle name="Normal 38 2 6 7 4 2" xfId="43556"/>
    <cellStyle name="Normal 38 2 6 7 5" xfId="6168"/>
    <cellStyle name="Normal 38 2 6 7 5 2" xfId="32493"/>
    <cellStyle name="Normal 38 2 6 7 6" xfId="31214"/>
    <cellStyle name="Normal 38 2 6 8" xfId="3781"/>
    <cellStyle name="Normal 38 2 6 8 2" xfId="10081"/>
    <cellStyle name="Normal 38 2 6 8 2 2" xfId="21145"/>
    <cellStyle name="Normal 38 2 6 8 2 2 2" xfId="47394"/>
    <cellStyle name="Normal 38 2 6 8 2 3" xfId="36331"/>
    <cellStyle name="Normal 38 2 6 8 3" xfId="13684"/>
    <cellStyle name="Normal 38 2 6 8 3 2" xfId="24748"/>
    <cellStyle name="Normal 38 2 6 8 3 2 2" xfId="50997"/>
    <cellStyle name="Normal 38 2 6 8 3 3" xfId="39934"/>
    <cellStyle name="Normal 38 2 6 8 4" xfId="17420"/>
    <cellStyle name="Normal 38 2 6 8 4 2" xfId="43670"/>
    <cellStyle name="Normal 38 2 6 8 5" xfId="6283"/>
    <cellStyle name="Normal 38 2 6 8 5 2" xfId="32607"/>
    <cellStyle name="Normal 38 2 6 8 6" xfId="31215"/>
    <cellStyle name="Normal 38 2 6 9" xfId="3782"/>
    <cellStyle name="Normal 38 2 6 9 2" xfId="10195"/>
    <cellStyle name="Normal 38 2 6 9 2 2" xfId="21259"/>
    <cellStyle name="Normal 38 2 6 9 2 2 2" xfId="47508"/>
    <cellStyle name="Normal 38 2 6 9 2 3" xfId="36445"/>
    <cellStyle name="Normal 38 2 6 9 3" xfId="13798"/>
    <cellStyle name="Normal 38 2 6 9 3 2" xfId="24862"/>
    <cellStyle name="Normal 38 2 6 9 3 2 2" xfId="51111"/>
    <cellStyle name="Normal 38 2 6 9 3 3" xfId="40048"/>
    <cellStyle name="Normal 38 2 6 9 4" xfId="17534"/>
    <cellStyle name="Normal 38 2 6 9 4 2" xfId="43784"/>
    <cellStyle name="Normal 38 2 6 9 5" xfId="6398"/>
    <cellStyle name="Normal 38 2 6 9 5 2" xfId="32721"/>
    <cellStyle name="Normal 38 2 6 9 6" xfId="31216"/>
    <cellStyle name="Normal 38 2 7" xfId="250"/>
    <cellStyle name="Normal 38 2 7 10" xfId="3784"/>
    <cellStyle name="Normal 38 2 7 10 2" xfId="10475"/>
    <cellStyle name="Normal 38 2 7 10 2 2" xfId="21539"/>
    <cellStyle name="Normal 38 2 7 10 2 2 2" xfId="47788"/>
    <cellStyle name="Normal 38 2 7 10 2 3" xfId="36725"/>
    <cellStyle name="Normal 38 2 7 10 3" xfId="14078"/>
    <cellStyle name="Normal 38 2 7 10 3 2" xfId="25142"/>
    <cellStyle name="Normal 38 2 7 10 3 2 2" xfId="51391"/>
    <cellStyle name="Normal 38 2 7 10 3 3" xfId="40328"/>
    <cellStyle name="Normal 38 2 7 10 4" xfId="17814"/>
    <cellStyle name="Normal 38 2 7 10 4 2" xfId="44064"/>
    <cellStyle name="Normal 38 2 7 10 5" xfId="6680"/>
    <cellStyle name="Normal 38 2 7 10 5 2" xfId="33001"/>
    <cellStyle name="Normal 38 2 7 10 6" xfId="31218"/>
    <cellStyle name="Normal 38 2 7 11" xfId="3785"/>
    <cellStyle name="Normal 38 2 7 11 2" xfId="10590"/>
    <cellStyle name="Normal 38 2 7 11 2 2" xfId="21654"/>
    <cellStyle name="Normal 38 2 7 11 2 2 2" xfId="47903"/>
    <cellStyle name="Normal 38 2 7 11 2 3" xfId="36840"/>
    <cellStyle name="Normal 38 2 7 11 3" xfId="14193"/>
    <cellStyle name="Normal 38 2 7 11 3 2" xfId="25257"/>
    <cellStyle name="Normal 38 2 7 11 3 2 2" xfId="51506"/>
    <cellStyle name="Normal 38 2 7 11 3 3" xfId="40443"/>
    <cellStyle name="Normal 38 2 7 11 4" xfId="17929"/>
    <cellStyle name="Normal 38 2 7 11 4 2" xfId="44179"/>
    <cellStyle name="Normal 38 2 7 11 5" xfId="6796"/>
    <cellStyle name="Normal 38 2 7 11 5 2" xfId="33116"/>
    <cellStyle name="Normal 38 2 7 11 6" xfId="31219"/>
    <cellStyle name="Normal 38 2 7 12" xfId="3786"/>
    <cellStyle name="Normal 38 2 7 12 2" xfId="10763"/>
    <cellStyle name="Normal 38 2 7 12 2 2" xfId="21827"/>
    <cellStyle name="Normal 38 2 7 12 2 2 2" xfId="48076"/>
    <cellStyle name="Normal 38 2 7 12 2 3" xfId="37013"/>
    <cellStyle name="Normal 38 2 7 12 3" xfId="14366"/>
    <cellStyle name="Normal 38 2 7 12 3 2" xfId="25430"/>
    <cellStyle name="Normal 38 2 7 12 3 2 2" xfId="51679"/>
    <cellStyle name="Normal 38 2 7 12 3 3" xfId="40616"/>
    <cellStyle name="Normal 38 2 7 12 4" xfId="18102"/>
    <cellStyle name="Normal 38 2 7 12 4 2" xfId="44352"/>
    <cellStyle name="Normal 38 2 7 12 5" xfId="6970"/>
    <cellStyle name="Normal 38 2 7 12 5 2" xfId="33289"/>
    <cellStyle name="Normal 38 2 7 12 6" xfId="31220"/>
    <cellStyle name="Normal 38 2 7 13" xfId="3787"/>
    <cellStyle name="Normal 38 2 7 13 2" xfId="10880"/>
    <cellStyle name="Normal 38 2 7 13 2 2" xfId="21944"/>
    <cellStyle name="Normal 38 2 7 13 2 2 2" xfId="48193"/>
    <cellStyle name="Normal 38 2 7 13 2 3" xfId="37130"/>
    <cellStyle name="Normal 38 2 7 13 3" xfId="14483"/>
    <cellStyle name="Normal 38 2 7 13 3 2" xfId="25547"/>
    <cellStyle name="Normal 38 2 7 13 3 2 2" xfId="51796"/>
    <cellStyle name="Normal 38 2 7 13 3 3" xfId="40733"/>
    <cellStyle name="Normal 38 2 7 13 4" xfId="18219"/>
    <cellStyle name="Normal 38 2 7 13 4 2" xfId="44469"/>
    <cellStyle name="Normal 38 2 7 13 5" xfId="7088"/>
    <cellStyle name="Normal 38 2 7 13 5 2" xfId="33406"/>
    <cellStyle name="Normal 38 2 7 13 6" xfId="31221"/>
    <cellStyle name="Normal 38 2 7 14" xfId="3788"/>
    <cellStyle name="Normal 38 2 7 14 2" xfId="10996"/>
    <cellStyle name="Normal 38 2 7 14 2 2" xfId="22060"/>
    <cellStyle name="Normal 38 2 7 14 2 2 2" xfId="48309"/>
    <cellStyle name="Normal 38 2 7 14 2 3" xfId="37246"/>
    <cellStyle name="Normal 38 2 7 14 3" xfId="14599"/>
    <cellStyle name="Normal 38 2 7 14 3 2" xfId="25663"/>
    <cellStyle name="Normal 38 2 7 14 3 2 2" xfId="51912"/>
    <cellStyle name="Normal 38 2 7 14 3 3" xfId="40849"/>
    <cellStyle name="Normal 38 2 7 14 4" xfId="18335"/>
    <cellStyle name="Normal 38 2 7 14 4 2" xfId="44585"/>
    <cellStyle name="Normal 38 2 7 14 5" xfId="7205"/>
    <cellStyle name="Normal 38 2 7 14 5 2" xfId="33522"/>
    <cellStyle name="Normal 38 2 7 14 6" xfId="31222"/>
    <cellStyle name="Normal 38 2 7 15" xfId="3789"/>
    <cellStyle name="Normal 38 2 7 15 2" xfId="11114"/>
    <cellStyle name="Normal 38 2 7 15 2 2" xfId="22178"/>
    <cellStyle name="Normal 38 2 7 15 2 2 2" xfId="48427"/>
    <cellStyle name="Normal 38 2 7 15 2 3" xfId="37364"/>
    <cellStyle name="Normal 38 2 7 15 3" xfId="14717"/>
    <cellStyle name="Normal 38 2 7 15 3 2" xfId="25781"/>
    <cellStyle name="Normal 38 2 7 15 3 2 2" xfId="52030"/>
    <cellStyle name="Normal 38 2 7 15 3 3" xfId="40967"/>
    <cellStyle name="Normal 38 2 7 15 4" xfId="18453"/>
    <cellStyle name="Normal 38 2 7 15 4 2" xfId="44703"/>
    <cellStyle name="Normal 38 2 7 15 5" xfId="7324"/>
    <cellStyle name="Normal 38 2 7 15 5 2" xfId="33640"/>
    <cellStyle name="Normal 38 2 7 15 6" xfId="31223"/>
    <cellStyle name="Normal 38 2 7 16" xfId="3790"/>
    <cellStyle name="Normal 38 2 7 16 2" xfId="11232"/>
    <cellStyle name="Normal 38 2 7 16 2 2" xfId="22296"/>
    <cellStyle name="Normal 38 2 7 16 2 2 2" xfId="48545"/>
    <cellStyle name="Normal 38 2 7 16 2 3" xfId="37482"/>
    <cellStyle name="Normal 38 2 7 16 3" xfId="14835"/>
    <cellStyle name="Normal 38 2 7 16 3 2" xfId="25899"/>
    <cellStyle name="Normal 38 2 7 16 3 2 2" xfId="52148"/>
    <cellStyle name="Normal 38 2 7 16 3 3" xfId="41085"/>
    <cellStyle name="Normal 38 2 7 16 4" xfId="18571"/>
    <cellStyle name="Normal 38 2 7 16 4 2" xfId="44821"/>
    <cellStyle name="Normal 38 2 7 16 5" xfId="7443"/>
    <cellStyle name="Normal 38 2 7 16 5 2" xfId="33758"/>
    <cellStyle name="Normal 38 2 7 16 6" xfId="31224"/>
    <cellStyle name="Normal 38 2 7 17" xfId="3791"/>
    <cellStyle name="Normal 38 2 7 17 2" xfId="11348"/>
    <cellStyle name="Normal 38 2 7 17 2 2" xfId="22412"/>
    <cellStyle name="Normal 38 2 7 17 2 2 2" xfId="48661"/>
    <cellStyle name="Normal 38 2 7 17 2 3" xfId="37598"/>
    <cellStyle name="Normal 38 2 7 17 3" xfId="14951"/>
    <cellStyle name="Normal 38 2 7 17 3 2" xfId="26015"/>
    <cellStyle name="Normal 38 2 7 17 3 2 2" xfId="52264"/>
    <cellStyle name="Normal 38 2 7 17 3 3" xfId="41201"/>
    <cellStyle name="Normal 38 2 7 17 4" xfId="18687"/>
    <cellStyle name="Normal 38 2 7 17 4 2" xfId="44937"/>
    <cellStyle name="Normal 38 2 7 17 5" xfId="7560"/>
    <cellStyle name="Normal 38 2 7 17 5 2" xfId="33874"/>
    <cellStyle name="Normal 38 2 7 17 6" xfId="31225"/>
    <cellStyle name="Normal 38 2 7 18" xfId="3792"/>
    <cellStyle name="Normal 38 2 7 18 2" xfId="11465"/>
    <cellStyle name="Normal 38 2 7 18 2 2" xfId="22529"/>
    <cellStyle name="Normal 38 2 7 18 2 2 2" xfId="48778"/>
    <cellStyle name="Normal 38 2 7 18 2 3" xfId="37715"/>
    <cellStyle name="Normal 38 2 7 18 3" xfId="15068"/>
    <cellStyle name="Normal 38 2 7 18 3 2" xfId="26132"/>
    <cellStyle name="Normal 38 2 7 18 3 2 2" xfId="52381"/>
    <cellStyle name="Normal 38 2 7 18 3 3" xfId="41318"/>
    <cellStyle name="Normal 38 2 7 18 4" xfId="18804"/>
    <cellStyle name="Normal 38 2 7 18 4 2" xfId="45054"/>
    <cellStyle name="Normal 38 2 7 18 5" xfId="7678"/>
    <cellStyle name="Normal 38 2 7 18 5 2" xfId="33991"/>
    <cellStyle name="Normal 38 2 7 18 6" xfId="31226"/>
    <cellStyle name="Normal 38 2 7 19" xfId="3793"/>
    <cellStyle name="Normal 38 2 7 19 2" xfId="11584"/>
    <cellStyle name="Normal 38 2 7 19 2 2" xfId="22648"/>
    <cellStyle name="Normal 38 2 7 19 2 2 2" xfId="48897"/>
    <cellStyle name="Normal 38 2 7 19 2 3" xfId="37834"/>
    <cellStyle name="Normal 38 2 7 19 3" xfId="15187"/>
    <cellStyle name="Normal 38 2 7 19 3 2" xfId="26251"/>
    <cellStyle name="Normal 38 2 7 19 3 2 2" xfId="52500"/>
    <cellStyle name="Normal 38 2 7 19 3 3" xfId="41437"/>
    <cellStyle name="Normal 38 2 7 19 4" xfId="18923"/>
    <cellStyle name="Normal 38 2 7 19 4 2" xfId="45173"/>
    <cellStyle name="Normal 38 2 7 19 5" xfId="7798"/>
    <cellStyle name="Normal 38 2 7 19 5 2" xfId="34110"/>
    <cellStyle name="Normal 38 2 7 19 6" xfId="31227"/>
    <cellStyle name="Normal 38 2 7 2" xfId="251"/>
    <cellStyle name="Normal 38 2 7 2 2" xfId="3795"/>
    <cellStyle name="Normal 38 2 7 2 2 2" xfId="16458"/>
    <cellStyle name="Normal 38 2 7 2 2 2 2" xfId="27522"/>
    <cellStyle name="Normal 38 2 7 2 2 2 2 2" xfId="53771"/>
    <cellStyle name="Normal 38 2 7 2 2 2 3" xfId="42708"/>
    <cellStyle name="Normal 38 2 7 2 2 3" xfId="20194"/>
    <cellStyle name="Normal 38 2 7 2 2 3 2" xfId="46444"/>
    <cellStyle name="Normal 38 2 7 2 2 4" xfId="9122"/>
    <cellStyle name="Normal 38 2 7 2 2 4 2" xfId="35381"/>
    <cellStyle name="Normal 38 2 7 2 2 5" xfId="31229"/>
    <cellStyle name="Normal 38 2 7 2 3" xfId="3794"/>
    <cellStyle name="Normal 38 2 7 2 3 2" xfId="20543"/>
    <cellStyle name="Normal 38 2 7 2 3 2 2" xfId="46792"/>
    <cellStyle name="Normal 38 2 7 2 3 3" xfId="9479"/>
    <cellStyle name="Normal 38 2 7 2 3 3 2" xfId="35729"/>
    <cellStyle name="Normal 38 2 7 2 3 4" xfId="31228"/>
    <cellStyle name="Normal 38 2 7 2 4" xfId="13082"/>
    <cellStyle name="Normal 38 2 7 2 4 2" xfId="24146"/>
    <cellStyle name="Normal 38 2 7 2 4 2 2" xfId="50395"/>
    <cellStyle name="Normal 38 2 7 2 4 3" xfId="39332"/>
    <cellStyle name="Normal 38 2 7 2 5" xfId="16818"/>
    <cellStyle name="Normal 38 2 7 2 5 2" xfId="43068"/>
    <cellStyle name="Normal 38 2 7 2 6" xfId="5675"/>
    <cellStyle name="Normal 38 2 7 2 6 2" xfId="32005"/>
    <cellStyle name="Normal 38 2 7 2 7" xfId="27731"/>
    <cellStyle name="Normal 38 2 7 20" xfId="3796"/>
    <cellStyle name="Normal 38 2 7 20 2" xfId="11698"/>
    <cellStyle name="Normal 38 2 7 20 2 2" xfId="22762"/>
    <cellStyle name="Normal 38 2 7 20 2 2 2" xfId="49011"/>
    <cellStyle name="Normal 38 2 7 20 2 3" xfId="37948"/>
    <cellStyle name="Normal 38 2 7 20 3" xfId="15301"/>
    <cellStyle name="Normal 38 2 7 20 3 2" xfId="26365"/>
    <cellStyle name="Normal 38 2 7 20 3 2 2" xfId="52614"/>
    <cellStyle name="Normal 38 2 7 20 3 3" xfId="41551"/>
    <cellStyle name="Normal 38 2 7 20 4" xfId="19037"/>
    <cellStyle name="Normal 38 2 7 20 4 2" xfId="45287"/>
    <cellStyle name="Normal 38 2 7 20 5" xfId="7913"/>
    <cellStyle name="Normal 38 2 7 20 5 2" xfId="34224"/>
    <cellStyle name="Normal 38 2 7 20 6" xfId="31230"/>
    <cellStyle name="Normal 38 2 7 21" xfId="3797"/>
    <cellStyle name="Normal 38 2 7 21 2" xfId="11812"/>
    <cellStyle name="Normal 38 2 7 21 2 2" xfId="22876"/>
    <cellStyle name="Normal 38 2 7 21 2 2 2" xfId="49125"/>
    <cellStyle name="Normal 38 2 7 21 2 3" xfId="38062"/>
    <cellStyle name="Normal 38 2 7 21 3" xfId="15415"/>
    <cellStyle name="Normal 38 2 7 21 3 2" xfId="26479"/>
    <cellStyle name="Normal 38 2 7 21 3 2 2" xfId="52728"/>
    <cellStyle name="Normal 38 2 7 21 3 3" xfId="41665"/>
    <cellStyle name="Normal 38 2 7 21 4" xfId="19151"/>
    <cellStyle name="Normal 38 2 7 21 4 2" xfId="45401"/>
    <cellStyle name="Normal 38 2 7 21 5" xfId="8028"/>
    <cellStyle name="Normal 38 2 7 21 5 2" xfId="34338"/>
    <cellStyle name="Normal 38 2 7 21 6" xfId="31231"/>
    <cellStyle name="Normal 38 2 7 22" xfId="3798"/>
    <cellStyle name="Normal 38 2 7 22 2" xfId="11926"/>
    <cellStyle name="Normal 38 2 7 22 2 2" xfId="22990"/>
    <cellStyle name="Normal 38 2 7 22 2 2 2" xfId="49239"/>
    <cellStyle name="Normal 38 2 7 22 2 3" xfId="38176"/>
    <cellStyle name="Normal 38 2 7 22 3" xfId="15529"/>
    <cellStyle name="Normal 38 2 7 22 3 2" xfId="26593"/>
    <cellStyle name="Normal 38 2 7 22 3 2 2" xfId="52842"/>
    <cellStyle name="Normal 38 2 7 22 3 3" xfId="41779"/>
    <cellStyle name="Normal 38 2 7 22 4" xfId="19265"/>
    <cellStyle name="Normal 38 2 7 22 4 2" xfId="45515"/>
    <cellStyle name="Normal 38 2 7 22 5" xfId="8143"/>
    <cellStyle name="Normal 38 2 7 22 5 2" xfId="34452"/>
    <cellStyle name="Normal 38 2 7 22 6" xfId="31232"/>
    <cellStyle name="Normal 38 2 7 23" xfId="3799"/>
    <cellStyle name="Normal 38 2 7 23 2" xfId="12040"/>
    <cellStyle name="Normal 38 2 7 23 2 2" xfId="23104"/>
    <cellStyle name="Normal 38 2 7 23 2 2 2" xfId="49353"/>
    <cellStyle name="Normal 38 2 7 23 2 3" xfId="38290"/>
    <cellStyle name="Normal 38 2 7 23 3" xfId="15643"/>
    <cellStyle name="Normal 38 2 7 23 3 2" xfId="26707"/>
    <cellStyle name="Normal 38 2 7 23 3 2 2" xfId="52956"/>
    <cellStyle name="Normal 38 2 7 23 3 3" xfId="41893"/>
    <cellStyle name="Normal 38 2 7 23 4" xfId="19379"/>
    <cellStyle name="Normal 38 2 7 23 4 2" xfId="45629"/>
    <cellStyle name="Normal 38 2 7 23 5" xfId="8258"/>
    <cellStyle name="Normal 38 2 7 23 5 2" xfId="34566"/>
    <cellStyle name="Normal 38 2 7 23 6" xfId="31233"/>
    <cellStyle name="Normal 38 2 7 24" xfId="3800"/>
    <cellStyle name="Normal 38 2 7 24 2" xfId="12154"/>
    <cellStyle name="Normal 38 2 7 24 2 2" xfId="23218"/>
    <cellStyle name="Normal 38 2 7 24 2 2 2" xfId="49467"/>
    <cellStyle name="Normal 38 2 7 24 2 3" xfId="38404"/>
    <cellStyle name="Normal 38 2 7 24 3" xfId="15757"/>
    <cellStyle name="Normal 38 2 7 24 3 2" xfId="26821"/>
    <cellStyle name="Normal 38 2 7 24 3 2 2" xfId="53070"/>
    <cellStyle name="Normal 38 2 7 24 3 3" xfId="42007"/>
    <cellStyle name="Normal 38 2 7 24 4" xfId="19493"/>
    <cellStyle name="Normal 38 2 7 24 4 2" xfId="45743"/>
    <cellStyle name="Normal 38 2 7 24 5" xfId="8373"/>
    <cellStyle name="Normal 38 2 7 24 5 2" xfId="34680"/>
    <cellStyle name="Normal 38 2 7 24 6" xfId="31234"/>
    <cellStyle name="Normal 38 2 7 25" xfId="3801"/>
    <cellStyle name="Normal 38 2 7 25 2" xfId="12271"/>
    <cellStyle name="Normal 38 2 7 25 2 2" xfId="23335"/>
    <cellStyle name="Normal 38 2 7 25 2 2 2" xfId="49584"/>
    <cellStyle name="Normal 38 2 7 25 2 3" xfId="38521"/>
    <cellStyle name="Normal 38 2 7 25 3" xfId="15874"/>
    <cellStyle name="Normal 38 2 7 25 3 2" xfId="26938"/>
    <cellStyle name="Normal 38 2 7 25 3 2 2" xfId="53187"/>
    <cellStyle name="Normal 38 2 7 25 3 3" xfId="42124"/>
    <cellStyle name="Normal 38 2 7 25 4" xfId="19610"/>
    <cellStyle name="Normal 38 2 7 25 4 2" xfId="45860"/>
    <cellStyle name="Normal 38 2 7 25 5" xfId="8491"/>
    <cellStyle name="Normal 38 2 7 25 5 2" xfId="34797"/>
    <cellStyle name="Normal 38 2 7 25 6" xfId="31235"/>
    <cellStyle name="Normal 38 2 7 26" xfId="3802"/>
    <cellStyle name="Normal 38 2 7 26 2" xfId="12390"/>
    <cellStyle name="Normal 38 2 7 26 2 2" xfId="23454"/>
    <cellStyle name="Normal 38 2 7 26 2 2 2" xfId="49703"/>
    <cellStyle name="Normal 38 2 7 26 2 3" xfId="38640"/>
    <cellStyle name="Normal 38 2 7 26 3" xfId="15993"/>
    <cellStyle name="Normal 38 2 7 26 3 2" xfId="27057"/>
    <cellStyle name="Normal 38 2 7 26 3 2 2" xfId="53306"/>
    <cellStyle name="Normal 38 2 7 26 3 3" xfId="42243"/>
    <cellStyle name="Normal 38 2 7 26 4" xfId="19729"/>
    <cellStyle name="Normal 38 2 7 26 4 2" xfId="45979"/>
    <cellStyle name="Normal 38 2 7 26 5" xfId="8611"/>
    <cellStyle name="Normal 38 2 7 26 5 2" xfId="34916"/>
    <cellStyle name="Normal 38 2 7 26 6" xfId="31236"/>
    <cellStyle name="Normal 38 2 7 27" xfId="3803"/>
    <cellStyle name="Normal 38 2 7 27 2" xfId="12521"/>
    <cellStyle name="Normal 38 2 7 27 2 2" xfId="23585"/>
    <cellStyle name="Normal 38 2 7 27 2 2 2" xfId="49834"/>
    <cellStyle name="Normal 38 2 7 27 2 3" xfId="38771"/>
    <cellStyle name="Normal 38 2 7 27 3" xfId="16124"/>
    <cellStyle name="Normal 38 2 7 27 3 2" xfId="27188"/>
    <cellStyle name="Normal 38 2 7 27 3 2 2" xfId="53437"/>
    <cellStyle name="Normal 38 2 7 27 3 3" xfId="42374"/>
    <cellStyle name="Normal 38 2 7 27 4" xfId="19860"/>
    <cellStyle name="Normal 38 2 7 27 4 2" xfId="46110"/>
    <cellStyle name="Normal 38 2 7 27 5" xfId="8743"/>
    <cellStyle name="Normal 38 2 7 27 5 2" xfId="35047"/>
    <cellStyle name="Normal 38 2 7 27 6" xfId="31237"/>
    <cellStyle name="Normal 38 2 7 28" xfId="3804"/>
    <cellStyle name="Normal 38 2 7 28 2" xfId="12636"/>
    <cellStyle name="Normal 38 2 7 28 2 2" xfId="23700"/>
    <cellStyle name="Normal 38 2 7 28 2 2 2" xfId="49949"/>
    <cellStyle name="Normal 38 2 7 28 2 3" xfId="38886"/>
    <cellStyle name="Normal 38 2 7 28 3" xfId="16239"/>
    <cellStyle name="Normal 38 2 7 28 3 2" xfId="27303"/>
    <cellStyle name="Normal 38 2 7 28 3 2 2" xfId="53552"/>
    <cellStyle name="Normal 38 2 7 28 3 3" xfId="42489"/>
    <cellStyle name="Normal 38 2 7 28 4" xfId="19975"/>
    <cellStyle name="Normal 38 2 7 28 4 2" xfId="46225"/>
    <cellStyle name="Normal 38 2 7 28 5" xfId="8859"/>
    <cellStyle name="Normal 38 2 7 28 5 2" xfId="35162"/>
    <cellStyle name="Normal 38 2 7 28 6" xfId="31238"/>
    <cellStyle name="Normal 38 2 7 29" xfId="3805"/>
    <cellStyle name="Normal 38 2 7 29 2" xfId="12750"/>
    <cellStyle name="Normal 38 2 7 29 2 2" xfId="23814"/>
    <cellStyle name="Normal 38 2 7 29 2 2 2" xfId="50063"/>
    <cellStyle name="Normal 38 2 7 29 2 3" xfId="39000"/>
    <cellStyle name="Normal 38 2 7 29 3" xfId="16353"/>
    <cellStyle name="Normal 38 2 7 29 3 2" xfId="27417"/>
    <cellStyle name="Normal 38 2 7 29 3 2 2" xfId="53666"/>
    <cellStyle name="Normal 38 2 7 29 3 3" xfId="42603"/>
    <cellStyle name="Normal 38 2 7 29 4" xfId="20089"/>
    <cellStyle name="Normal 38 2 7 29 4 2" xfId="46339"/>
    <cellStyle name="Normal 38 2 7 29 5" xfId="8974"/>
    <cellStyle name="Normal 38 2 7 29 5 2" xfId="35276"/>
    <cellStyle name="Normal 38 2 7 29 6" xfId="31239"/>
    <cellStyle name="Normal 38 2 7 3" xfId="3806"/>
    <cellStyle name="Normal 38 2 7 3 2" xfId="9660"/>
    <cellStyle name="Normal 38 2 7 3 2 2" xfId="20724"/>
    <cellStyle name="Normal 38 2 7 3 2 2 2" xfId="46973"/>
    <cellStyle name="Normal 38 2 7 3 2 3" xfId="35910"/>
    <cellStyle name="Normal 38 2 7 3 3" xfId="13263"/>
    <cellStyle name="Normal 38 2 7 3 3 2" xfId="24327"/>
    <cellStyle name="Normal 38 2 7 3 3 2 2" xfId="50576"/>
    <cellStyle name="Normal 38 2 7 3 3 3" xfId="39513"/>
    <cellStyle name="Normal 38 2 7 3 4" xfId="16999"/>
    <cellStyle name="Normal 38 2 7 3 4 2" xfId="43249"/>
    <cellStyle name="Normal 38 2 7 3 5" xfId="5858"/>
    <cellStyle name="Normal 38 2 7 3 5 2" xfId="32186"/>
    <cellStyle name="Normal 38 2 7 3 6" xfId="31240"/>
    <cellStyle name="Normal 38 2 7 30" xfId="3807"/>
    <cellStyle name="Normal 38 2 7 30 2" xfId="9388"/>
    <cellStyle name="Normal 38 2 7 30 2 2" xfId="20452"/>
    <cellStyle name="Normal 38 2 7 30 2 2 2" xfId="46701"/>
    <cellStyle name="Normal 38 2 7 30 2 3" xfId="35638"/>
    <cellStyle name="Normal 38 2 7 30 3" xfId="12991"/>
    <cellStyle name="Normal 38 2 7 30 3 2" xfId="24055"/>
    <cellStyle name="Normal 38 2 7 30 3 2 2" xfId="50304"/>
    <cellStyle name="Normal 38 2 7 30 3 3" xfId="39241"/>
    <cellStyle name="Normal 38 2 7 30 4" xfId="16727"/>
    <cellStyle name="Normal 38 2 7 30 4 2" xfId="42977"/>
    <cellStyle name="Normal 38 2 7 30 5" xfId="5583"/>
    <cellStyle name="Normal 38 2 7 30 5 2" xfId="31914"/>
    <cellStyle name="Normal 38 2 7 30 6" xfId="31241"/>
    <cellStyle name="Normal 38 2 7 31" xfId="3808"/>
    <cellStyle name="Normal 38 2 7 31 2" xfId="20332"/>
    <cellStyle name="Normal 38 2 7 31 2 2" xfId="46581"/>
    <cellStyle name="Normal 38 2 7 31 3" xfId="9268"/>
    <cellStyle name="Normal 38 2 7 31 3 2" xfId="35518"/>
    <cellStyle name="Normal 38 2 7 31 4" xfId="31242"/>
    <cellStyle name="Normal 38 2 7 32" xfId="3809"/>
    <cellStyle name="Normal 38 2 7 32 2" xfId="23935"/>
    <cellStyle name="Normal 38 2 7 32 2 2" xfId="50184"/>
    <cellStyle name="Normal 38 2 7 32 3" xfId="12871"/>
    <cellStyle name="Normal 38 2 7 32 3 2" xfId="39121"/>
    <cellStyle name="Normal 38 2 7 32 4" xfId="31243"/>
    <cellStyle name="Normal 38 2 7 33" xfId="3810"/>
    <cellStyle name="Normal 38 2 7 33 2" xfId="16607"/>
    <cellStyle name="Normal 38 2 7 33 2 2" xfId="42857"/>
    <cellStyle name="Normal 38 2 7 33 3" xfId="31244"/>
    <cellStyle name="Normal 38 2 7 34" xfId="3811"/>
    <cellStyle name="Normal 38 2 7 34 2" xfId="31245"/>
    <cellStyle name="Normal 38 2 7 35" xfId="3812"/>
    <cellStyle name="Normal 38 2 7 35 2" xfId="31246"/>
    <cellStyle name="Normal 38 2 7 36" xfId="3813"/>
    <cellStyle name="Normal 38 2 7 36 2" xfId="31247"/>
    <cellStyle name="Normal 38 2 7 37" xfId="3814"/>
    <cellStyle name="Normal 38 2 7 37 2" xfId="31248"/>
    <cellStyle name="Normal 38 2 7 38" xfId="3815"/>
    <cellStyle name="Normal 38 2 7 38 2" xfId="31249"/>
    <cellStyle name="Normal 38 2 7 39" xfId="3816"/>
    <cellStyle name="Normal 38 2 7 39 2" xfId="31250"/>
    <cellStyle name="Normal 38 2 7 4" xfId="3817"/>
    <cellStyle name="Normal 38 2 7 4 2" xfId="9776"/>
    <cellStyle name="Normal 38 2 7 4 2 2" xfId="20840"/>
    <cellStyle name="Normal 38 2 7 4 2 2 2" xfId="47089"/>
    <cellStyle name="Normal 38 2 7 4 2 3" xfId="36026"/>
    <cellStyle name="Normal 38 2 7 4 3" xfId="13379"/>
    <cellStyle name="Normal 38 2 7 4 3 2" xfId="24443"/>
    <cellStyle name="Normal 38 2 7 4 3 2 2" xfId="50692"/>
    <cellStyle name="Normal 38 2 7 4 3 3" xfId="39629"/>
    <cellStyle name="Normal 38 2 7 4 4" xfId="17115"/>
    <cellStyle name="Normal 38 2 7 4 4 2" xfId="43365"/>
    <cellStyle name="Normal 38 2 7 4 5" xfId="5975"/>
    <cellStyle name="Normal 38 2 7 4 5 2" xfId="32302"/>
    <cellStyle name="Normal 38 2 7 4 6" xfId="31251"/>
    <cellStyle name="Normal 38 2 7 40" xfId="3818"/>
    <cellStyle name="Normal 38 2 7 40 2" xfId="31252"/>
    <cellStyle name="Normal 38 2 7 41" xfId="3783"/>
    <cellStyle name="Normal 38 2 7 41 2" xfId="31217"/>
    <cellStyle name="Normal 38 2 7 42" xfId="5462"/>
    <cellStyle name="Normal 38 2 7 42 2" xfId="31794"/>
    <cellStyle name="Normal 38 2 7 43" xfId="27730"/>
    <cellStyle name="Normal 38 2 7 5" xfId="3819"/>
    <cellStyle name="Normal 38 2 7 5 2" xfId="9891"/>
    <cellStyle name="Normal 38 2 7 5 2 2" xfId="20955"/>
    <cellStyle name="Normal 38 2 7 5 2 2 2" xfId="47204"/>
    <cellStyle name="Normal 38 2 7 5 2 3" xfId="36141"/>
    <cellStyle name="Normal 38 2 7 5 3" xfId="13494"/>
    <cellStyle name="Normal 38 2 7 5 3 2" xfId="24558"/>
    <cellStyle name="Normal 38 2 7 5 3 2 2" xfId="50807"/>
    <cellStyle name="Normal 38 2 7 5 3 3" xfId="39744"/>
    <cellStyle name="Normal 38 2 7 5 4" xfId="17230"/>
    <cellStyle name="Normal 38 2 7 5 4 2" xfId="43480"/>
    <cellStyle name="Normal 38 2 7 5 5" xfId="6091"/>
    <cellStyle name="Normal 38 2 7 5 5 2" xfId="32417"/>
    <cellStyle name="Normal 38 2 7 5 6" xfId="31253"/>
    <cellStyle name="Normal 38 2 7 6" xfId="3820"/>
    <cellStyle name="Normal 38 2 7 6 2" xfId="10006"/>
    <cellStyle name="Normal 38 2 7 6 2 2" xfId="21070"/>
    <cellStyle name="Normal 38 2 7 6 2 2 2" xfId="47319"/>
    <cellStyle name="Normal 38 2 7 6 2 3" xfId="36256"/>
    <cellStyle name="Normal 38 2 7 6 3" xfId="13609"/>
    <cellStyle name="Normal 38 2 7 6 3 2" xfId="24673"/>
    <cellStyle name="Normal 38 2 7 6 3 2 2" xfId="50922"/>
    <cellStyle name="Normal 38 2 7 6 3 3" xfId="39859"/>
    <cellStyle name="Normal 38 2 7 6 4" xfId="17345"/>
    <cellStyle name="Normal 38 2 7 6 4 2" xfId="43595"/>
    <cellStyle name="Normal 38 2 7 6 5" xfId="6207"/>
    <cellStyle name="Normal 38 2 7 6 5 2" xfId="32532"/>
    <cellStyle name="Normal 38 2 7 6 6" xfId="31254"/>
    <cellStyle name="Normal 38 2 7 7" xfId="3821"/>
    <cellStyle name="Normal 38 2 7 7 2" xfId="10120"/>
    <cellStyle name="Normal 38 2 7 7 2 2" xfId="21184"/>
    <cellStyle name="Normal 38 2 7 7 2 2 2" xfId="47433"/>
    <cellStyle name="Normal 38 2 7 7 2 3" xfId="36370"/>
    <cellStyle name="Normal 38 2 7 7 3" xfId="13723"/>
    <cellStyle name="Normal 38 2 7 7 3 2" xfId="24787"/>
    <cellStyle name="Normal 38 2 7 7 3 2 2" xfId="51036"/>
    <cellStyle name="Normal 38 2 7 7 3 3" xfId="39973"/>
    <cellStyle name="Normal 38 2 7 7 4" xfId="17459"/>
    <cellStyle name="Normal 38 2 7 7 4 2" xfId="43709"/>
    <cellStyle name="Normal 38 2 7 7 5" xfId="6322"/>
    <cellStyle name="Normal 38 2 7 7 5 2" xfId="32646"/>
    <cellStyle name="Normal 38 2 7 7 6" xfId="31255"/>
    <cellStyle name="Normal 38 2 7 8" xfId="3822"/>
    <cellStyle name="Normal 38 2 7 8 2" xfId="10234"/>
    <cellStyle name="Normal 38 2 7 8 2 2" xfId="21298"/>
    <cellStyle name="Normal 38 2 7 8 2 2 2" xfId="47547"/>
    <cellStyle name="Normal 38 2 7 8 2 3" xfId="36484"/>
    <cellStyle name="Normal 38 2 7 8 3" xfId="13837"/>
    <cellStyle name="Normal 38 2 7 8 3 2" xfId="24901"/>
    <cellStyle name="Normal 38 2 7 8 3 2 2" xfId="51150"/>
    <cellStyle name="Normal 38 2 7 8 3 3" xfId="40087"/>
    <cellStyle name="Normal 38 2 7 8 4" xfId="17573"/>
    <cellStyle name="Normal 38 2 7 8 4 2" xfId="43823"/>
    <cellStyle name="Normal 38 2 7 8 5" xfId="6437"/>
    <cellStyle name="Normal 38 2 7 8 5 2" xfId="32760"/>
    <cellStyle name="Normal 38 2 7 8 6" xfId="31256"/>
    <cellStyle name="Normal 38 2 7 9" xfId="3823"/>
    <cellStyle name="Normal 38 2 7 9 2" xfId="10348"/>
    <cellStyle name="Normal 38 2 7 9 2 2" xfId="21412"/>
    <cellStyle name="Normal 38 2 7 9 2 2 2" xfId="47661"/>
    <cellStyle name="Normal 38 2 7 9 2 3" xfId="36598"/>
    <cellStyle name="Normal 38 2 7 9 3" xfId="13951"/>
    <cellStyle name="Normal 38 2 7 9 3 2" xfId="25015"/>
    <cellStyle name="Normal 38 2 7 9 3 2 2" xfId="51264"/>
    <cellStyle name="Normal 38 2 7 9 3 3" xfId="40201"/>
    <cellStyle name="Normal 38 2 7 9 4" xfId="17687"/>
    <cellStyle name="Normal 38 2 7 9 4 2" xfId="43937"/>
    <cellStyle name="Normal 38 2 7 9 5" xfId="6552"/>
    <cellStyle name="Normal 38 2 7 9 5 2" xfId="32874"/>
    <cellStyle name="Normal 38 2 7 9 6" xfId="31257"/>
    <cellStyle name="Normal 38 2 8" xfId="252"/>
    <cellStyle name="Normal 38 2 8 2" xfId="3825"/>
    <cellStyle name="Normal 38 2 8 2 2" xfId="16459"/>
    <cellStyle name="Normal 38 2 8 2 2 2" xfId="27523"/>
    <cellStyle name="Normal 38 2 8 2 2 2 2" xfId="53772"/>
    <cellStyle name="Normal 38 2 8 2 2 3" xfId="42709"/>
    <cellStyle name="Normal 38 2 8 2 3" xfId="20195"/>
    <cellStyle name="Normal 38 2 8 2 3 2" xfId="46445"/>
    <cellStyle name="Normal 38 2 8 2 4" xfId="9123"/>
    <cellStyle name="Normal 38 2 8 2 4 2" xfId="35382"/>
    <cellStyle name="Normal 38 2 8 2 5" xfId="31259"/>
    <cellStyle name="Normal 38 2 8 3" xfId="3824"/>
    <cellStyle name="Normal 38 2 8 3 2" xfId="20483"/>
    <cellStyle name="Normal 38 2 8 3 2 2" xfId="46732"/>
    <cellStyle name="Normal 38 2 8 3 3" xfId="9419"/>
    <cellStyle name="Normal 38 2 8 3 3 2" xfId="35669"/>
    <cellStyle name="Normal 38 2 8 3 4" xfId="31258"/>
    <cellStyle name="Normal 38 2 8 4" xfId="13022"/>
    <cellStyle name="Normal 38 2 8 4 2" xfId="24086"/>
    <cellStyle name="Normal 38 2 8 4 2 2" xfId="50335"/>
    <cellStyle name="Normal 38 2 8 4 3" xfId="39272"/>
    <cellStyle name="Normal 38 2 8 5" xfId="16758"/>
    <cellStyle name="Normal 38 2 8 5 2" xfId="43008"/>
    <cellStyle name="Normal 38 2 8 6" xfId="5614"/>
    <cellStyle name="Normal 38 2 8 6 2" xfId="31945"/>
    <cellStyle name="Normal 38 2 8 7" xfId="27732"/>
    <cellStyle name="Normal 38 2 9" xfId="3826"/>
    <cellStyle name="Normal 38 2 9 2" xfId="9571"/>
    <cellStyle name="Normal 38 2 9 2 2" xfId="20635"/>
    <cellStyle name="Normal 38 2 9 2 2 2" xfId="46884"/>
    <cellStyle name="Normal 38 2 9 2 3" xfId="35821"/>
    <cellStyle name="Normal 38 2 9 3" xfId="13174"/>
    <cellStyle name="Normal 38 2 9 3 2" xfId="24238"/>
    <cellStyle name="Normal 38 2 9 3 2 2" xfId="50487"/>
    <cellStyle name="Normal 38 2 9 3 3" xfId="39424"/>
    <cellStyle name="Normal 38 2 9 4" xfId="16910"/>
    <cellStyle name="Normal 38 2 9 4 2" xfId="43160"/>
    <cellStyle name="Normal 38 2 9 5" xfId="5768"/>
    <cellStyle name="Normal 38 2 9 5 2" xfId="32097"/>
    <cellStyle name="Normal 38 2 9 6" xfId="31260"/>
    <cellStyle name="Normal 38 20" xfId="3827"/>
    <cellStyle name="Normal 38 20 2" xfId="10628"/>
    <cellStyle name="Normal 38 20 2 2" xfId="21692"/>
    <cellStyle name="Normal 38 20 2 2 2" xfId="47941"/>
    <cellStyle name="Normal 38 20 2 3" xfId="36878"/>
    <cellStyle name="Normal 38 20 3" xfId="14231"/>
    <cellStyle name="Normal 38 20 3 2" xfId="25295"/>
    <cellStyle name="Normal 38 20 3 2 2" xfId="51544"/>
    <cellStyle name="Normal 38 20 3 3" xfId="40481"/>
    <cellStyle name="Normal 38 20 4" xfId="17967"/>
    <cellStyle name="Normal 38 20 4 2" xfId="44217"/>
    <cellStyle name="Normal 38 20 5" xfId="6834"/>
    <cellStyle name="Normal 38 20 5 2" xfId="33154"/>
    <cellStyle name="Normal 38 20 6" xfId="31261"/>
    <cellStyle name="Normal 38 21" xfId="3828"/>
    <cellStyle name="Normal 38 21 2" xfId="10653"/>
    <cellStyle name="Normal 38 21 2 2" xfId="21717"/>
    <cellStyle name="Normal 38 21 2 2 2" xfId="47966"/>
    <cellStyle name="Normal 38 21 2 3" xfId="36903"/>
    <cellStyle name="Normal 38 21 3" xfId="14256"/>
    <cellStyle name="Normal 38 21 3 2" xfId="25320"/>
    <cellStyle name="Normal 38 21 3 2 2" xfId="51569"/>
    <cellStyle name="Normal 38 21 3 3" xfId="40506"/>
    <cellStyle name="Normal 38 21 4" xfId="17992"/>
    <cellStyle name="Normal 38 21 4 2" xfId="44242"/>
    <cellStyle name="Normal 38 21 5" xfId="6859"/>
    <cellStyle name="Normal 38 21 5 2" xfId="33179"/>
    <cellStyle name="Normal 38 21 6" xfId="31262"/>
    <cellStyle name="Normal 38 22" xfId="3829"/>
    <cellStyle name="Normal 38 22 2" xfId="10642"/>
    <cellStyle name="Normal 38 22 2 2" xfId="21706"/>
    <cellStyle name="Normal 38 22 2 2 2" xfId="47955"/>
    <cellStyle name="Normal 38 22 2 3" xfId="36892"/>
    <cellStyle name="Normal 38 22 3" xfId="14245"/>
    <cellStyle name="Normal 38 22 3 2" xfId="25309"/>
    <cellStyle name="Normal 38 22 3 2 2" xfId="51558"/>
    <cellStyle name="Normal 38 22 3 3" xfId="40495"/>
    <cellStyle name="Normal 38 22 4" xfId="17981"/>
    <cellStyle name="Normal 38 22 4 2" xfId="44231"/>
    <cellStyle name="Normal 38 22 5" xfId="6848"/>
    <cellStyle name="Normal 38 22 5 2" xfId="33168"/>
    <cellStyle name="Normal 38 22 6" xfId="31263"/>
    <cellStyle name="Normal 38 23" xfId="3830"/>
    <cellStyle name="Normal 38 23 2" xfId="10662"/>
    <cellStyle name="Normal 38 23 2 2" xfId="21726"/>
    <cellStyle name="Normal 38 23 2 2 2" xfId="47975"/>
    <cellStyle name="Normal 38 23 2 3" xfId="36912"/>
    <cellStyle name="Normal 38 23 3" xfId="14265"/>
    <cellStyle name="Normal 38 23 3 2" xfId="25329"/>
    <cellStyle name="Normal 38 23 3 2 2" xfId="51578"/>
    <cellStyle name="Normal 38 23 3 3" xfId="40515"/>
    <cellStyle name="Normal 38 23 4" xfId="18001"/>
    <cellStyle name="Normal 38 23 4 2" xfId="44251"/>
    <cellStyle name="Normal 38 23 5" xfId="6868"/>
    <cellStyle name="Normal 38 23 5 2" xfId="33188"/>
    <cellStyle name="Normal 38 23 6" xfId="31264"/>
    <cellStyle name="Normal 38 24" xfId="3831"/>
    <cellStyle name="Normal 38 24 2" xfId="10635"/>
    <cellStyle name="Normal 38 24 2 2" xfId="21699"/>
    <cellStyle name="Normal 38 24 2 2 2" xfId="47948"/>
    <cellStyle name="Normal 38 24 2 3" xfId="36885"/>
    <cellStyle name="Normal 38 24 3" xfId="14238"/>
    <cellStyle name="Normal 38 24 3 2" xfId="25302"/>
    <cellStyle name="Normal 38 24 3 2 2" xfId="51551"/>
    <cellStyle name="Normal 38 24 3 3" xfId="40488"/>
    <cellStyle name="Normal 38 24 4" xfId="17974"/>
    <cellStyle name="Normal 38 24 4 2" xfId="44224"/>
    <cellStyle name="Normal 38 24 5" xfId="6841"/>
    <cellStyle name="Normal 38 24 5 2" xfId="33161"/>
    <cellStyle name="Normal 38 24 6" xfId="31265"/>
    <cellStyle name="Normal 38 25" xfId="3832"/>
    <cellStyle name="Normal 38 25 2" xfId="11026"/>
    <cellStyle name="Normal 38 25 2 2" xfId="22090"/>
    <cellStyle name="Normal 38 25 2 2 2" xfId="48339"/>
    <cellStyle name="Normal 38 25 2 3" xfId="37276"/>
    <cellStyle name="Normal 38 25 3" xfId="14629"/>
    <cellStyle name="Normal 38 25 3 2" xfId="25693"/>
    <cellStyle name="Normal 38 25 3 2 2" xfId="51942"/>
    <cellStyle name="Normal 38 25 3 3" xfId="40879"/>
    <cellStyle name="Normal 38 25 4" xfId="18365"/>
    <cellStyle name="Normal 38 25 4 2" xfId="44615"/>
    <cellStyle name="Normal 38 25 5" xfId="7235"/>
    <cellStyle name="Normal 38 25 5 2" xfId="33552"/>
    <cellStyle name="Normal 38 25 6" xfId="31266"/>
    <cellStyle name="Normal 38 26" xfId="3833"/>
    <cellStyle name="Normal 38 26 2" xfId="11490"/>
    <cellStyle name="Normal 38 26 2 2" xfId="22554"/>
    <cellStyle name="Normal 38 26 2 2 2" xfId="48803"/>
    <cellStyle name="Normal 38 26 2 3" xfId="37740"/>
    <cellStyle name="Normal 38 26 3" xfId="15093"/>
    <cellStyle name="Normal 38 26 3 2" xfId="26157"/>
    <cellStyle name="Normal 38 26 3 2 2" xfId="52406"/>
    <cellStyle name="Normal 38 26 3 3" xfId="41343"/>
    <cellStyle name="Normal 38 26 4" xfId="18829"/>
    <cellStyle name="Normal 38 26 4 2" xfId="45079"/>
    <cellStyle name="Normal 38 26 5" xfId="7703"/>
    <cellStyle name="Normal 38 26 5 2" xfId="34016"/>
    <cellStyle name="Normal 38 26 6" xfId="31267"/>
    <cellStyle name="Normal 38 27" xfId="3834"/>
    <cellStyle name="Normal 38 27 2" xfId="11025"/>
    <cellStyle name="Normal 38 27 2 2" xfId="22089"/>
    <cellStyle name="Normal 38 27 2 2 2" xfId="48338"/>
    <cellStyle name="Normal 38 27 2 3" xfId="37275"/>
    <cellStyle name="Normal 38 27 3" xfId="14628"/>
    <cellStyle name="Normal 38 27 3 2" xfId="25692"/>
    <cellStyle name="Normal 38 27 3 2 2" xfId="51941"/>
    <cellStyle name="Normal 38 27 3 3" xfId="40878"/>
    <cellStyle name="Normal 38 27 4" xfId="18364"/>
    <cellStyle name="Normal 38 27 4 2" xfId="44614"/>
    <cellStyle name="Normal 38 27 5" xfId="7234"/>
    <cellStyle name="Normal 38 27 5 2" xfId="33551"/>
    <cellStyle name="Normal 38 27 6" xfId="31268"/>
    <cellStyle name="Normal 38 28" xfId="3835"/>
    <cellStyle name="Normal 38 28 2" xfId="10634"/>
    <cellStyle name="Normal 38 28 2 2" xfId="21698"/>
    <cellStyle name="Normal 38 28 2 2 2" xfId="47947"/>
    <cellStyle name="Normal 38 28 2 3" xfId="36884"/>
    <cellStyle name="Normal 38 28 3" xfId="14237"/>
    <cellStyle name="Normal 38 28 3 2" xfId="25301"/>
    <cellStyle name="Normal 38 28 3 2 2" xfId="51550"/>
    <cellStyle name="Normal 38 28 3 3" xfId="40487"/>
    <cellStyle name="Normal 38 28 4" xfId="17973"/>
    <cellStyle name="Normal 38 28 4 2" xfId="44223"/>
    <cellStyle name="Normal 38 28 5" xfId="6840"/>
    <cellStyle name="Normal 38 28 5 2" xfId="33160"/>
    <cellStyle name="Normal 38 28 6" xfId="31269"/>
    <cellStyle name="Normal 38 29" xfId="3836"/>
    <cellStyle name="Normal 38 29 2" xfId="10658"/>
    <cellStyle name="Normal 38 29 2 2" xfId="21722"/>
    <cellStyle name="Normal 38 29 2 2 2" xfId="47971"/>
    <cellStyle name="Normal 38 29 2 3" xfId="36908"/>
    <cellStyle name="Normal 38 29 3" xfId="14261"/>
    <cellStyle name="Normal 38 29 3 2" xfId="25325"/>
    <cellStyle name="Normal 38 29 3 2 2" xfId="51574"/>
    <cellStyle name="Normal 38 29 3 3" xfId="40511"/>
    <cellStyle name="Normal 38 29 4" xfId="17997"/>
    <cellStyle name="Normal 38 29 4 2" xfId="44247"/>
    <cellStyle name="Normal 38 29 5" xfId="6864"/>
    <cellStyle name="Normal 38 29 5 2" xfId="33184"/>
    <cellStyle name="Normal 38 29 6" xfId="31270"/>
    <cellStyle name="Normal 38 3" xfId="253"/>
    <cellStyle name="Normal 38 3 10" xfId="3838"/>
    <cellStyle name="Normal 38 3 10 2" xfId="10272"/>
    <cellStyle name="Normal 38 3 10 2 2" xfId="21336"/>
    <cellStyle name="Normal 38 3 10 2 2 2" xfId="47585"/>
    <cellStyle name="Normal 38 3 10 2 3" xfId="36522"/>
    <cellStyle name="Normal 38 3 10 3" xfId="13875"/>
    <cellStyle name="Normal 38 3 10 3 2" xfId="24939"/>
    <cellStyle name="Normal 38 3 10 3 2 2" xfId="51188"/>
    <cellStyle name="Normal 38 3 10 3 3" xfId="40125"/>
    <cellStyle name="Normal 38 3 10 4" xfId="17611"/>
    <cellStyle name="Normal 38 3 10 4 2" xfId="43861"/>
    <cellStyle name="Normal 38 3 10 5" xfId="6476"/>
    <cellStyle name="Normal 38 3 10 5 2" xfId="32798"/>
    <cellStyle name="Normal 38 3 10 6" xfId="31272"/>
    <cellStyle name="Normal 38 3 11" xfId="3839"/>
    <cellStyle name="Normal 38 3 11 2" xfId="10399"/>
    <cellStyle name="Normal 38 3 11 2 2" xfId="21463"/>
    <cellStyle name="Normal 38 3 11 2 2 2" xfId="47712"/>
    <cellStyle name="Normal 38 3 11 2 3" xfId="36649"/>
    <cellStyle name="Normal 38 3 11 3" xfId="14002"/>
    <cellStyle name="Normal 38 3 11 3 2" xfId="25066"/>
    <cellStyle name="Normal 38 3 11 3 2 2" xfId="51315"/>
    <cellStyle name="Normal 38 3 11 3 3" xfId="40252"/>
    <cellStyle name="Normal 38 3 11 4" xfId="17738"/>
    <cellStyle name="Normal 38 3 11 4 2" xfId="43988"/>
    <cellStyle name="Normal 38 3 11 5" xfId="6604"/>
    <cellStyle name="Normal 38 3 11 5 2" xfId="32925"/>
    <cellStyle name="Normal 38 3 11 6" xfId="31273"/>
    <cellStyle name="Normal 38 3 12" xfId="3840"/>
    <cellStyle name="Normal 38 3 12 2" xfId="10514"/>
    <cellStyle name="Normal 38 3 12 2 2" xfId="21578"/>
    <cellStyle name="Normal 38 3 12 2 2 2" xfId="47827"/>
    <cellStyle name="Normal 38 3 12 2 3" xfId="36764"/>
    <cellStyle name="Normal 38 3 12 3" xfId="14117"/>
    <cellStyle name="Normal 38 3 12 3 2" xfId="25181"/>
    <cellStyle name="Normal 38 3 12 3 2 2" xfId="51430"/>
    <cellStyle name="Normal 38 3 12 3 3" xfId="40367"/>
    <cellStyle name="Normal 38 3 12 4" xfId="17853"/>
    <cellStyle name="Normal 38 3 12 4 2" xfId="44103"/>
    <cellStyle name="Normal 38 3 12 5" xfId="6720"/>
    <cellStyle name="Normal 38 3 12 5 2" xfId="33040"/>
    <cellStyle name="Normal 38 3 12 6" xfId="31274"/>
    <cellStyle name="Normal 38 3 13" xfId="3841"/>
    <cellStyle name="Normal 38 3 13 2" xfId="10687"/>
    <cellStyle name="Normal 38 3 13 2 2" xfId="21751"/>
    <cellStyle name="Normal 38 3 13 2 2 2" xfId="48000"/>
    <cellStyle name="Normal 38 3 13 2 3" xfId="36937"/>
    <cellStyle name="Normal 38 3 13 3" xfId="14290"/>
    <cellStyle name="Normal 38 3 13 3 2" xfId="25354"/>
    <cellStyle name="Normal 38 3 13 3 2 2" xfId="51603"/>
    <cellStyle name="Normal 38 3 13 3 3" xfId="40540"/>
    <cellStyle name="Normal 38 3 13 4" xfId="18026"/>
    <cellStyle name="Normal 38 3 13 4 2" xfId="44276"/>
    <cellStyle name="Normal 38 3 13 5" xfId="6894"/>
    <cellStyle name="Normal 38 3 13 5 2" xfId="33213"/>
    <cellStyle name="Normal 38 3 13 6" xfId="31275"/>
    <cellStyle name="Normal 38 3 14" xfId="3842"/>
    <cellStyle name="Normal 38 3 14 2" xfId="10804"/>
    <cellStyle name="Normal 38 3 14 2 2" xfId="21868"/>
    <cellStyle name="Normal 38 3 14 2 2 2" xfId="48117"/>
    <cellStyle name="Normal 38 3 14 2 3" xfId="37054"/>
    <cellStyle name="Normal 38 3 14 3" xfId="14407"/>
    <cellStyle name="Normal 38 3 14 3 2" xfId="25471"/>
    <cellStyle name="Normal 38 3 14 3 2 2" xfId="51720"/>
    <cellStyle name="Normal 38 3 14 3 3" xfId="40657"/>
    <cellStyle name="Normal 38 3 14 4" xfId="18143"/>
    <cellStyle name="Normal 38 3 14 4 2" xfId="44393"/>
    <cellStyle name="Normal 38 3 14 5" xfId="7012"/>
    <cellStyle name="Normal 38 3 14 5 2" xfId="33330"/>
    <cellStyle name="Normal 38 3 14 6" xfId="31276"/>
    <cellStyle name="Normal 38 3 15" xfId="3843"/>
    <cellStyle name="Normal 38 3 15 2" xfId="10920"/>
    <cellStyle name="Normal 38 3 15 2 2" xfId="21984"/>
    <cellStyle name="Normal 38 3 15 2 2 2" xfId="48233"/>
    <cellStyle name="Normal 38 3 15 2 3" xfId="37170"/>
    <cellStyle name="Normal 38 3 15 3" xfId="14523"/>
    <cellStyle name="Normal 38 3 15 3 2" xfId="25587"/>
    <cellStyle name="Normal 38 3 15 3 2 2" xfId="51836"/>
    <cellStyle name="Normal 38 3 15 3 3" xfId="40773"/>
    <cellStyle name="Normal 38 3 15 4" xfId="18259"/>
    <cellStyle name="Normal 38 3 15 4 2" xfId="44509"/>
    <cellStyle name="Normal 38 3 15 5" xfId="7129"/>
    <cellStyle name="Normal 38 3 15 5 2" xfId="33446"/>
    <cellStyle name="Normal 38 3 15 6" xfId="31277"/>
    <cellStyle name="Normal 38 3 16" xfId="3844"/>
    <cellStyle name="Normal 38 3 16 2" xfId="11038"/>
    <cellStyle name="Normal 38 3 16 2 2" xfId="22102"/>
    <cellStyle name="Normal 38 3 16 2 2 2" xfId="48351"/>
    <cellStyle name="Normal 38 3 16 2 3" xfId="37288"/>
    <cellStyle name="Normal 38 3 16 3" xfId="14641"/>
    <cellStyle name="Normal 38 3 16 3 2" xfId="25705"/>
    <cellStyle name="Normal 38 3 16 3 2 2" xfId="51954"/>
    <cellStyle name="Normal 38 3 16 3 3" xfId="40891"/>
    <cellStyle name="Normal 38 3 16 4" xfId="18377"/>
    <cellStyle name="Normal 38 3 16 4 2" xfId="44627"/>
    <cellStyle name="Normal 38 3 16 5" xfId="7248"/>
    <cellStyle name="Normal 38 3 16 5 2" xfId="33564"/>
    <cellStyle name="Normal 38 3 16 6" xfId="31278"/>
    <cellStyle name="Normal 38 3 17" xfId="3845"/>
    <cellStyle name="Normal 38 3 17 2" xfId="11156"/>
    <cellStyle name="Normal 38 3 17 2 2" xfId="22220"/>
    <cellStyle name="Normal 38 3 17 2 2 2" xfId="48469"/>
    <cellStyle name="Normal 38 3 17 2 3" xfId="37406"/>
    <cellStyle name="Normal 38 3 17 3" xfId="14759"/>
    <cellStyle name="Normal 38 3 17 3 2" xfId="25823"/>
    <cellStyle name="Normal 38 3 17 3 2 2" xfId="52072"/>
    <cellStyle name="Normal 38 3 17 3 3" xfId="41009"/>
    <cellStyle name="Normal 38 3 17 4" xfId="18495"/>
    <cellStyle name="Normal 38 3 17 4 2" xfId="44745"/>
    <cellStyle name="Normal 38 3 17 5" xfId="7367"/>
    <cellStyle name="Normal 38 3 17 5 2" xfId="33682"/>
    <cellStyle name="Normal 38 3 17 6" xfId="31279"/>
    <cellStyle name="Normal 38 3 18" xfId="3846"/>
    <cellStyle name="Normal 38 3 18 2" xfId="11272"/>
    <cellStyle name="Normal 38 3 18 2 2" xfId="22336"/>
    <cellStyle name="Normal 38 3 18 2 2 2" xfId="48585"/>
    <cellStyle name="Normal 38 3 18 2 3" xfId="37522"/>
    <cellStyle name="Normal 38 3 18 3" xfId="14875"/>
    <cellStyle name="Normal 38 3 18 3 2" xfId="25939"/>
    <cellStyle name="Normal 38 3 18 3 2 2" xfId="52188"/>
    <cellStyle name="Normal 38 3 18 3 3" xfId="41125"/>
    <cellStyle name="Normal 38 3 18 4" xfId="18611"/>
    <cellStyle name="Normal 38 3 18 4 2" xfId="44861"/>
    <cellStyle name="Normal 38 3 18 5" xfId="7484"/>
    <cellStyle name="Normal 38 3 18 5 2" xfId="33798"/>
    <cellStyle name="Normal 38 3 18 6" xfId="31280"/>
    <cellStyle name="Normal 38 3 19" xfId="3847"/>
    <cellStyle name="Normal 38 3 19 2" xfId="11389"/>
    <cellStyle name="Normal 38 3 19 2 2" xfId="22453"/>
    <cellStyle name="Normal 38 3 19 2 2 2" xfId="48702"/>
    <cellStyle name="Normal 38 3 19 2 3" xfId="37639"/>
    <cellStyle name="Normal 38 3 19 3" xfId="14992"/>
    <cellStyle name="Normal 38 3 19 3 2" xfId="26056"/>
    <cellStyle name="Normal 38 3 19 3 2 2" xfId="52305"/>
    <cellStyle name="Normal 38 3 19 3 3" xfId="41242"/>
    <cellStyle name="Normal 38 3 19 4" xfId="18728"/>
    <cellStyle name="Normal 38 3 19 4 2" xfId="44978"/>
    <cellStyle name="Normal 38 3 19 5" xfId="7602"/>
    <cellStyle name="Normal 38 3 19 5 2" xfId="33915"/>
    <cellStyle name="Normal 38 3 19 6" xfId="31281"/>
    <cellStyle name="Normal 38 3 2" xfId="254"/>
    <cellStyle name="Normal 38 3 2 10" xfId="3849"/>
    <cellStyle name="Normal 38 3 2 10 2" xfId="10481"/>
    <cellStyle name="Normal 38 3 2 10 2 2" xfId="21545"/>
    <cellStyle name="Normal 38 3 2 10 2 2 2" xfId="47794"/>
    <cellStyle name="Normal 38 3 2 10 2 3" xfId="36731"/>
    <cellStyle name="Normal 38 3 2 10 3" xfId="14084"/>
    <cellStyle name="Normal 38 3 2 10 3 2" xfId="25148"/>
    <cellStyle name="Normal 38 3 2 10 3 2 2" xfId="51397"/>
    <cellStyle name="Normal 38 3 2 10 3 3" xfId="40334"/>
    <cellStyle name="Normal 38 3 2 10 4" xfId="17820"/>
    <cellStyle name="Normal 38 3 2 10 4 2" xfId="44070"/>
    <cellStyle name="Normal 38 3 2 10 5" xfId="6686"/>
    <cellStyle name="Normal 38 3 2 10 5 2" xfId="33007"/>
    <cellStyle name="Normal 38 3 2 10 6" xfId="31283"/>
    <cellStyle name="Normal 38 3 2 11" xfId="3850"/>
    <cellStyle name="Normal 38 3 2 11 2" xfId="10596"/>
    <cellStyle name="Normal 38 3 2 11 2 2" xfId="21660"/>
    <cellStyle name="Normal 38 3 2 11 2 2 2" xfId="47909"/>
    <cellStyle name="Normal 38 3 2 11 2 3" xfId="36846"/>
    <cellStyle name="Normal 38 3 2 11 3" xfId="14199"/>
    <cellStyle name="Normal 38 3 2 11 3 2" xfId="25263"/>
    <cellStyle name="Normal 38 3 2 11 3 2 2" xfId="51512"/>
    <cellStyle name="Normal 38 3 2 11 3 3" xfId="40449"/>
    <cellStyle name="Normal 38 3 2 11 4" xfId="17935"/>
    <cellStyle name="Normal 38 3 2 11 4 2" xfId="44185"/>
    <cellStyle name="Normal 38 3 2 11 5" xfId="6802"/>
    <cellStyle name="Normal 38 3 2 11 5 2" xfId="33122"/>
    <cellStyle name="Normal 38 3 2 11 6" xfId="31284"/>
    <cellStyle name="Normal 38 3 2 12" xfId="3851"/>
    <cellStyle name="Normal 38 3 2 12 2" xfId="10769"/>
    <cellStyle name="Normal 38 3 2 12 2 2" xfId="21833"/>
    <cellStyle name="Normal 38 3 2 12 2 2 2" xfId="48082"/>
    <cellStyle name="Normal 38 3 2 12 2 3" xfId="37019"/>
    <cellStyle name="Normal 38 3 2 12 3" xfId="14372"/>
    <cellStyle name="Normal 38 3 2 12 3 2" xfId="25436"/>
    <cellStyle name="Normal 38 3 2 12 3 2 2" xfId="51685"/>
    <cellStyle name="Normal 38 3 2 12 3 3" xfId="40622"/>
    <cellStyle name="Normal 38 3 2 12 4" xfId="18108"/>
    <cellStyle name="Normal 38 3 2 12 4 2" xfId="44358"/>
    <cellStyle name="Normal 38 3 2 12 5" xfId="6976"/>
    <cellStyle name="Normal 38 3 2 12 5 2" xfId="33295"/>
    <cellStyle name="Normal 38 3 2 12 6" xfId="31285"/>
    <cellStyle name="Normal 38 3 2 13" xfId="3852"/>
    <cellStyle name="Normal 38 3 2 13 2" xfId="10886"/>
    <cellStyle name="Normal 38 3 2 13 2 2" xfId="21950"/>
    <cellStyle name="Normal 38 3 2 13 2 2 2" xfId="48199"/>
    <cellStyle name="Normal 38 3 2 13 2 3" xfId="37136"/>
    <cellStyle name="Normal 38 3 2 13 3" xfId="14489"/>
    <cellStyle name="Normal 38 3 2 13 3 2" xfId="25553"/>
    <cellStyle name="Normal 38 3 2 13 3 2 2" xfId="51802"/>
    <cellStyle name="Normal 38 3 2 13 3 3" xfId="40739"/>
    <cellStyle name="Normal 38 3 2 13 4" xfId="18225"/>
    <cellStyle name="Normal 38 3 2 13 4 2" xfId="44475"/>
    <cellStyle name="Normal 38 3 2 13 5" xfId="7094"/>
    <cellStyle name="Normal 38 3 2 13 5 2" xfId="33412"/>
    <cellStyle name="Normal 38 3 2 13 6" xfId="31286"/>
    <cellStyle name="Normal 38 3 2 14" xfId="3853"/>
    <cellStyle name="Normal 38 3 2 14 2" xfId="11002"/>
    <cellStyle name="Normal 38 3 2 14 2 2" xfId="22066"/>
    <cellStyle name="Normal 38 3 2 14 2 2 2" xfId="48315"/>
    <cellStyle name="Normal 38 3 2 14 2 3" xfId="37252"/>
    <cellStyle name="Normal 38 3 2 14 3" xfId="14605"/>
    <cellStyle name="Normal 38 3 2 14 3 2" xfId="25669"/>
    <cellStyle name="Normal 38 3 2 14 3 2 2" xfId="51918"/>
    <cellStyle name="Normal 38 3 2 14 3 3" xfId="40855"/>
    <cellStyle name="Normal 38 3 2 14 4" xfId="18341"/>
    <cellStyle name="Normal 38 3 2 14 4 2" xfId="44591"/>
    <cellStyle name="Normal 38 3 2 14 5" xfId="7211"/>
    <cellStyle name="Normal 38 3 2 14 5 2" xfId="33528"/>
    <cellStyle name="Normal 38 3 2 14 6" xfId="31287"/>
    <cellStyle name="Normal 38 3 2 15" xfId="3854"/>
    <cellStyle name="Normal 38 3 2 15 2" xfId="11120"/>
    <cellStyle name="Normal 38 3 2 15 2 2" xfId="22184"/>
    <cellStyle name="Normal 38 3 2 15 2 2 2" xfId="48433"/>
    <cellStyle name="Normal 38 3 2 15 2 3" xfId="37370"/>
    <cellStyle name="Normal 38 3 2 15 3" xfId="14723"/>
    <cellStyle name="Normal 38 3 2 15 3 2" xfId="25787"/>
    <cellStyle name="Normal 38 3 2 15 3 2 2" xfId="52036"/>
    <cellStyle name="Normal 38 3 2 15 3 3" xfId="40973"/>
    <cellStyle name="Normal 38 3 2 15 4" xfId="18459"/>
    <cellStyle name="Normal 38 3 2 15 4 2" xfId="44709"/>
    <cellStyle name="Normal 38 3 2 15 5" xfId="7330"/>
    <cellStyle name="Normal 38 3 2 15 5 2" xfId="33646"/>
    <cellStyle name="Normal 38 3 2 15 6" xfId="31288"/>
    <cellStyle name="Normal 38 3 2 16" xfId="3855"/>
    <cellStyle name="Normal 38 3 2 16 2" xfId="11238"/>
    <cellStyle name="Normal 38 3 2 16 2 2" xfId="22302"/>
    <cellStyle name="Normal 38 3 2 16 2 2 2" xfId="48551"/>
    <cellStyle name="Normal 38 3 2 16 2 3" xfId="37488"/>
    <cellStyle name="Normal 38 3 2 16 3" xfId="14841"/>
    <cellStyle name="Normal 38 3 2 16 3 2" xfId="25905"/>
    <cellStyle name="Normal 38 3 2 16 3 2 2" xfId="52154"/>
    <cellStyle name="Normal 38 3 2 16 3 3" xfId="41091"/>
    <cellStyle name="Normal 38 3 2 16 4" xfId="18577"/>
    <cellStyle name="Normal 38 3 2 16 4 2" xfId="44827"/>
    <cellStyle name="Normal 38 3 2 16 5" xfId="7449"/>
    <cellStyle name="Normal 38 3 2 16 5 2" xfId="33764"/>
    <cellStyle name="Normal 38 3 2 16 6" xfId="31289"/>
    <cellStyle name="Normal 38 3 2 17" xfId="3856"/>
    <cellStyle name="Normal 38 3 2 17 2" xfId="11354"/>
    <cellStyle name="Normal 38 3 2 17 2 2" xfId="22418"/>
    <cellStyle name="Normal 38 3 2 17 2 2 2" xfId="48667"/>
    <cellStyle name="Normal 38 3 2 17 2 3" xfId="37604"/>
    <cellStyle name="Normal 38 3 2 17 3" xfId="14957"/>
    <cellStyle name="Normal 38 3 2 17 3 2" xfId="26021"/>
    <cellStyle name="Normal 38 3 2 17 3 2 2" xfId="52270"/>
    <cellStyle name="Normal 38 3 2 17 3 3" xfId="41207"/>
    <cellStyle name="Normal 38 3 2 17 4" xfId="18693"/>
    <cellStyle name="Normal 38 3 2 17 4 2" xfId="44943"/>
    <cellStyle name="Normal 38 3 2 17 5" xfId="7566"/>
    <cellStyle name="Normal 38 3 2 17 5 2" xfId="33880"/>
    <cellStyle name="Normal 38 3 2 17 6" xfId="31290"/>
    <cellStyle name="Normal 38 3 2 18" xfId="3857"/>
    <cellStyle name="Normal 38 3 2 18 2" xfId="11471"/>
    <cellStyle name="Normal 38 3 2 18 2 2" xfId="22535"/>
    <cellStyle name="Normal 38 3 2 18 2 2 2" xfId="48784"/>
    <cellStyle name="Normal 38 3 2 18 2 3" xfId="37721"/>
    <cellStyle name="Normal 38 3 2 18 3" xfId="15074"/>
    <cellStyle name="Normal 38 3 2 18 3 2" xfId="26138"/>
    <cellStyle name="Normal 38 3 2 18 3 2 2" xfId="52387"/>
    <cellStyle name="Normal 38 3 2 18 3 3" xfId="41324"/>
    <cellStyle name="Normal 38 3 2 18 4" xfId="18810"/>
    <cellStyle name="Normal 38 3 2 18 4 2" xfId="45060"/>
    <cellStyle name="Normal 38 3 2 18 5" xfId="7684"/>
    <cellStyle name="Normal 38 3 2 18 5 2" xfId="33997"/>
    <cellStyle name="Normal 38 3 2 18 6" xfId="31291"/>
    <cellStyle name="Normal 38 3 2 19" xfId="3858"/>
    <cellStyle name="Normal 38 3 2 19 2" xfId="11590"/>
    <cellStyle name="Normal 38 3 2 19 2 2" xfId="22654"/>
    <cellStyle name="Normal 38 3 2 19 2 2 2" xfId="48903"/>
    <cellStyle name="Normal 38 3 2 19 2 3" xfId="37840"/>
    <cellStyle name="Normal 38 3 2 19 3" xfId="15193"/>
    <cellStyle name="Normal 38 3 2 19 3 2" xfId="26257"/>
    <cellStyle name="Normal 38 3 2 19 3 2 2" xfId="52506"/>
    <cellStyle name="Normal 38 3 2 19 3 3" xfId="41443"/>
    <cellStyle name="Normal 38 3 2 19 4" xfId="18929"/>
    <cellStyle name="Normal 38 3 2 19 4 2" xfId="45179"/>
    <cellStyle name="Normal 38 3 2 19 5" xfId="7804"/>
    <cellStyle name="Normal 38 3 2 19 5 2" xfId="34116"/>
    <cellStyle name="Normal 38 3 2 19 6" xfId="31292"/>
    <cellStyle name="Normal 38 3 2 2" xfId="255"/>
    <cellStyle name="Normal 38 3 2 2 2" xfId="3860"/>
    <cellStyle name="Normal 38 3 2 2 2 2" xfId="16460"/>
    <cellStyle name="Normal 38 3 2 2 2 2 2" xfId="27524"/>
    <cellStyle name="Normal 38 3 2 2 2 2 2 2" xfId="53773"/>
    <cellStyle name="Normal 38 3 2 2 2 2 3" xfId="42710"/>
    <cellStyle name="Normal 38 3 2 2 2 3" xfId="20196"/>
    <cellStyle name="Normal 38 3 2 2 2 3 2" xfId="46446"/>
    <cellStyle name="Normal 38 3 2 2 2 4" xfId="9124"/>
    <cellStyle name="Normal 38 3 2 2 2 4 2" xfId="35383"/>
    <cellStyle name="Normal 38 3 2 2 2 5" xfId="31294"/>
    <cellStyle name="Normal 38 3 2 2 3" xfId="3859"/>
    <cellStyle name="Normal 38 3 2 2 3 2" xfId="20556"/>
    <cellStyle name="Normal 38 3 2 2 3 2 2" xfId="46805"/>
    <cellStyle name="Normal 38 3 2 2 3 3" xfId="9492"/>
    <cellStyle name="Normal 38 3 2 2 3 3 2" xfId="35742"/>
    <cellStyle name="Normal 38 3 2 2 3 4" xfId="31293"/>
    <cellStyle name="Normal 38 3 2 2 4" xfId="13095"/>
    <cellStyle name="Normal 38 3 2 2 4 2" xfId="24159"/>
    <cellStyle name="Normal 38 3 2 2 4 2 2" xfId="50408"/>
    <cellStyle name="Normal 38 3 2 2 4 3" xfId="39345"/>
    <cellStyle name="Normal 38 3 2 2 5" xfId="16831"/>
    <cellStyle name="Normal 38 3 2 2 5 2" xfId="43081"/>
    <cellStyle name="Normal 38 3 2 2 6" xfId="5689"/>
    <cellStyle name="Normal 38 3 2 2 6 2" xfId="32018"/>
    <cellStyle name="Normal 38 3 2 2 7" xfId="27735"/>
    <cellStyle name="Normal 38 3 2 20" xfId="3861"/>
    <cellStyle name="Normal 38 3 2 20 2" xfId="11704"/>
    <cellStyle name="Normal 38 3 2 20 2 2" xfId="22768"/>
    <cellStyle name="Normal 38 3 2 20 2 2 2" xfId="49017"/>
    <cellStyle name="Normal 38 3 2 20 2 3" xfId="37954"/>
    <cellStyle name="Normal 38 3 2 20 3" xfId="15307"/>
    <cellStyle name="Normal 38 3 2 20 3 2" xfId="26371"/>
    <cellStyle name="Normal 38 3 2 20 3 2 2" xfId="52620"/>
    <cellStyle name="Normal 38 3 2 20 3 3" xfId="41557"/>
    <cellStyle name="Normal 38 3 2 20 4" xfId="19043"/>
    <cellStyle name="Normal 38 3 2 20 4 2" xfId="45293"/>
    <cellStyle name="Normal 38 3 2 20 5" xfId="7919"/>
    <cellStyle name="Normal 38 3 2 20 5 2" xfId="34230"/>
    <cellStyle name="Normal 38 3 2 20 6" xfId="31295"/>
    <cellStyle name="Normal 38 3 2 21" xfId="3862"/>
    <cellStyle name="Normal 38 3 2 21 2" xfId="11818"/>
    <cellStyle name="Normal 38 3 2 21 2 2" xfId="22882"/>
    <cellStyle name="Normal 38 3 2 21 2 2 2" xfId="49131"/>
    <cellStyle name="Normal 38 3 2 21 2 3" xfId="38068"/>
    <cellStyle name="Normal 38 3 2 21 3" xfId="15421"/>
    <cellStyle name="Normal 38 3 2 21 3 2" xfId="26485"/>
    <cellStyle name="Normal 38 3 2 21 3 2 2" xfId="52734"/>
    <cellStyle name="Normal 38 3 2 21 3 3" xfId="41671"/>
    <cellStyle name="Normal 38 3 2 21 4" xfId="19157"/>
    <cellStyle name="Normal 38 3 2 21 4 2" xfId="45407"/>
    <cellStyle name="Normal 38 3 2 21 5" xfId="8034"/>
    <cellStyle name="Normal 38 3 2 21 5 2" xfId="34344"/>
    <cellStyle name="Normal 38 3 2 21 6" xfId="31296"/>
    <cellStyle name="Normal 38 3 2 22" xfId="3863"/>
    <cellStyle name="Normal 38 3 2 22 2" xfId="11932"/>
    <cellStyle name="Normal 38 3 2 22 2 2" xfId="22996"/>
    <cellStyle name="Normal 38 3 2 22 2 2 2" xfId="49245"/>
    <cellStyle name="Normal 38 3 2 22 2 3" xfId="38182"/>
    <cellStyle name="Normal 38 3 2 22 3" xfId="15535"/>
    <cellStyle name="Normal 38 3 2 22 3 2" xfId="26599"/>
    <cellStyle name="Normal 38 3 2 22 3 2 2" xfId="52848"/>
    <cellStyle name="Normal 38 3 2 22 3 3" xfId="41785"/>
    <cellStyle name="Normal 38 3 2 22 4" xfId="19271"/>
    <cellStyle name="Normal 38 3 2 22 4 2" xfId="45521"/>
    <cellStyle name="Normal 38 3 2 22 5" xfId="8149"/>
    <cellStyle name="Normal 38 3 2 22 5 2" xfId="34458"/>
    <cellStyle name="Normal 38 3 2 22 6" xfId="31297"/>
    <cellStyle name="Normal 38 3 2 23" xfId="3864"/>
    <cellStyle name="Normal 38 3 2 23 2" xfId="12046"/>
    <cellStyle name="Normal 38 3 2 23 2 2" xfId="23110"/>
    <cellStyle name="Normal 38 3 2 23 2 2 2" xfId="49359"/>
    <cellStyle name="Normal 38 3 2 23 2 3" xfId="38296"/>
    <cellStyle name="Normal 38 3 2 23 3" xfId="15649"/>
    <cellStyle name="Normal 38 3 2 23 3 2" xfId="26713"/>
    <cellStyle name="Normal 38 3 2 23 3 2 2" xfId="52962"/>
    <cellStyle name="Normal 38 3 2 23 3 3" xfId="41899"/>
    <cellStyle name="Normal 38 3 2 23 4" xfId="19385"/>
    <cellStyle name="Normal 38 3 2 23 4 2" xfId="45635"/>
    <cellStyle name="Normal 38 3 2 23 5" xfId="8264"/>
    <cellStyle name="Normal 38 3 2 23 5 2" xfId="34572"/>
    <cellStyle name="Normal 38 3 2 23 6" xfId="31298"/>
    <cellStyle name="Normal 38 3 2 24" xfId="3865"/>
    <cellStyle name="Normal 38 3 2 24 2" xfId="12160"/>
    <cellStyle name="Normal 38 3 2 24 2 2" xfId="23224"/>
    <cellStyle name="Normal 38 3 2 24 2 2 2" xfId="49473"/>
    <cellStyle name="Normal 38 3 2 24 2 3" xfId="38410"/>
    <cellStyle name="Normal 38 3 2 24 3" xfId="15763"/>
    <cellStyle name="Normal 38 3 2 24 3 2" xfId="26827"/>
    <cellStyle name="Normal 38 3 2 24 3 2 2" xfId="53076"/>
    <cellStyle name="Normal 38 3 2 24 3 3" xfId="42013"/>
    <cellStyle name="Normal 38 3 2 24 4" xfId="19499"/>
    <cellStyle name="Normal 38 3 2 24 4 2" xfId="45749"/>
    <cellStyle name="Normal 38 3 2 24 5" xfId="8379"/>
    <cellStyle name="Normal 38 3 2 24 5 2" xfId="34686"/>
    <cellStyle name="Normal 38 3 2 24 6" xfId="31299"/>
    <cellStyle name="Normal 38 3 2 25" xfId="3866"/>
    <cellStyle name="Normal 38 3 2 25 2" xfId="12277"/>
    <cellStyle name="Normal 38 3 2 25 2 2" xfId="23341"/>
    <cellStyle name="Normal 38 3 2 25 2 2 2" xfId="49590"/>
    <cellStyle name="Normal 38 3 2 25 2 3" xfId="38527"/>
    <cellStyle name="Normal 38 3 2 25 3" xfId="15880"/>
    <cellStyle name="Normal 38 3 2 25 3 2" xfId="26944"/>
    <cellStyle name="Normal 38 3 2 25 3 2 2" xfId="53193"/>
    <cellStyle name="Normal 38 3 2 25 3 3" xfId="42130"/>
    <cellStyle name="Normal 38 3 2 25 4" xfId="19616"/>
    <cellStyle name="Normal 38 3 2 25 4 2" xfId="45866"/>
    <cellStyle name="Normal 38 3 2 25 5" xfId="8497"/>
    <cellStyle name="Normal 38 3 2 25 5 2" xfId="34803"/>
    <cellStyle name="Normal 38 3 2 25 6" xfId="31300"/>
    <cellStyle name="Normal 38 3 2 26" xfId="3867"/>
    <cellStyle name="Normal 38 3 2 26 2" xfId="12396"/>
    <cellStyle name="Normal 38 3 2 26 2 2" xfId="23460"/>
    <cellStyle name="Normal 38 3 2 26 2 2 2" xfId="49709"/>
    <cellStyle name="Normal 38 3 2 26 2 3" xfId="38646"/>
    <cellStyle name="Normal 38 3 2 26 3" xfId="15999"/>
    <cellStyle name="Normal 38 3 2 26 3 2" xfId="27063"/>
    <cellStyle name="Normal 38 3 2 26 3 2 2" xfId="53312"/>
    <cellStyle name="Normal 38 3 2 26 3 3" xfId="42249"/>
    <cellStyle name="Normal 38 3 2 26 4" xfId="19735"/>
    <cellStyle name="Normal 38 3 2 26 4 2" xfId="45985"/>
    <cellStyle name="Normal 38 3 2 26 5" xfId="8617"/>
    <cellStyle name="Normal 38 3 2 26 5 2" xfId="34922"/>
    <cellStyle name="Normal 38 3 2 26 6" xfId="31301"/>
    <cellStyle name="Normal 38 3 2 27" xfId="3868"/>
    <cellStyle name="Normal 38 3 2 27 2" xfId="12527"/>
    <cellStyle name="Normal 38 3 2 27 2 2" xfId="23591"/>
    <cellStyle name="Normal 38 3 2 27 2 2 2" xfId="49840"/>
    <cellStyle name="Normal 38 3 2 27 2 3" xfId="38777"/>
    <cellStyle name="Normal 38 3 2 27 3" xfId="16130"/>
    <cellStyle name="Normal 38 3 2 27 3 2" xfId="27194"/>
    <cellStyle name="Normal 38 3 2 27 3 2 2" xfId="53443"/>
    <cellStyle name="Normal 38 3 2 27 3 3" xfId="42380"/>
    <cellStyle name="Normal 38 3 2 27 4" xfId="19866"/>
    <cellStyle name="Normal 38 3 2 27 4 2" xfId="46116"/>
    <cellStyle name="Normal 38 3 2 27 5" xfId="8749"/>
    <cellStyle name="Normal 38 3 2 27 5 2" xfId="35053"/>
    <cellStyle name="Normal 38 3 2 27 6" xfId="31302"/>
    <cellStyle name="Normal 38 3 2 28" xfId="3869"/>
    <cellStyle name="Normal 38 3 2 28 2" xfId="12642"/>
    <cellStyle name="Normal 38 3 2 28 2 2" xfId="23706"/>
    <cellStyle name="Normal 38 3 2 28 2 2 2" xfId="49955"/>
    <cellStyle name="Normal 38 3 2 28 2 3" xfId="38892"/>
    <cellStyle name="Normal 38 3 2 28 3" xfId="16245"/>
    <cellStyle name="Normal 38 3 2 28 3 2" xfId="27309"/>
    <cellStyle name="Normal 38 3 2 28 3 2 2" xfId="53558"/>
    <cellStyle name="Normal 38 3 2 28 3 3" xfId="42495"/>
    <cellStyle name="Normal 38 3 2 28 4" xfId="19981"/>
    <cellStyle name="Normal 38 3 2 28 4 2" xfId="46231"/>
    <cellStyle name="Normal 38 3 2 28 5" xfId="8865"/>
    <cellStyle name="Normal 38 3 2 28 5 2" xfId="35168"/>
    <cellStyle name="Normal 38 3 2 28 6" xfId="31303"/>
    <cellStyle name="Normal 38 3 2 29" xfId="3870"/>
    <cellStyle name="Normal 38 3 2 29 2" xfId="12756"/>
    <cellStyle name="Normal 38 3 2 29 2 2" xfId="23820"/>
    <cellStyle name="Normal 38 3 2 29 2 2 2" xfId="50069"/>
    <cellStyle name="Normal 38 3 2 29 2 3" xfId="39006"/>
    <cellStyle name="Normal 38 3 2 29 3" xfId="16359"/>
    <cellStyle name="Normal 38 3 2 29 3 2" xfId="27423"/>
    <cellStyle name="Normal 38 3 2 29 3 2 2" xfId="53672"/>
    <cellStyle name="Normal 38 3 2 29 3 3" xfId="42609"/>
    <cellStyle name="Normal 38 3 2 29 4" xfId="20095"/>
    <cellStyle name="Normal 38 3 2 29 4 2" xfId="46345"/>
    <cellStyle name="Normal 38 3 2 29 5" xfId="8980"/>
    <cellStyle name="Normal 38 3 2 29 5 2" xfId="35282"/>
    <cellStyle name="Normal 38 3 2 29 6" xfId="31304"/>
    <cellStyle name="Normal 38 3 2 3" xfId="3871"/>
    <cellStyle name="Normal 38 3 2 3 2" xfId="9666"/>
    <cellStyle name="Normal 38 3 2 3 2 2" xfId="20730"/>
    <cellStyle name="Normal 38 3 2 3 2 2 2" xfId="46979"/>
    <cellStyle name="Normal 38 3 2 3 2 3" xfId="35916"/>
    <cellStyle name="Normal 38 3 2 3 3" xfId="13269"/>
    <cellStyle name="Normal 38 3 2 3 3 2" xfId="24333"/>
    <cellStyle name="Normal 38 3 2 3 3 2 2" xfId="50582"/>
    <cellStyle name="Normal 38 3 2 3 3 3" xfId="39519"/>
    <cellStyle name="Normal 38 3 2 3 4" xfId="17005"/>
    <cellStyle name="Normal 38 3 2 3 4 2" xfId="43255"/>
    <cellStyle name="Normal 38 3 2 3 5" xfId="5864"/>
    <cellStyle name="Normal 38 3 2 3 5 2" xfId="32192"/>
    <cellStyle name="Normal 38 3 2 3 6" xfId="31305"/>
    <cellStyle name="Normal 38 3 2 30" xfId="3872"/>
    <cellStyle name="Normal 38 3 2 30 2" xfId="9394"/>
    <cellStyle name="Normal 38 3 2 30 2 2" xfId="20458"/>
    <cellStyle name="Normal 38 3 2 30 2 2 2" xfId="46707"/>
    <cellStyle name="Normal 38 3 2 30 2 3" xfId="35644"/>
    <cellStyle name="Normal 38 3 2 30 3" xfId="12997"/>
    <cellStyle name="Normal 38 3 2 30 3 2" xfId="24061"/>
    <cellStyle name="Normal 38 3 2 30 3 2 2" xfId="50310"/>
    <cellStyle name="Normal 38 3 2 30 3 3" xfId="39247"/>
    <cellStyle name="Normal 38 3 2 30 4" xfId="16733"/>
    <cellStyle name="Normal 38 3 2 30 4 2" xfId="42983"/>
    <cellStyle name="Normal 38 3 2 30 5" xfId="5589"/>
    <cellStyle name="Normal 38 3 2 30 5 2" xfId="31920"/>
    <cellStyle name="Normal 38 3 2 30 6" xfId="31306"/>
    <cellStyle name="Normal 38 3 2 31" xfId="3873"/>
    <cellStyle name="Normal 38 3 2 31 2" xfId="20338"/>
    <cellStyle name="Normal 38 3 2 31 2 2" xfId="46587"/>
    <cellStyle name="Normal 38 3 2 31 3" xfId="9274"/>
    <cellStyle name="Normal 38 3 2 31 3 2" xfId="35524"/>
    <cellStyle name="Normal 38 3 2 31 4" xfId="31307"/>
    <cellStyle name="Normal 38 3 2 32" xfId="3874"/>
    <cellStyle name="Normal 38 3 2 32 2" xfId="23941"/>
    <cellStyle name="Normal 38 3 2 32 2 2" xfId="50190"/>
    <cellStyle name="Normal 38 3 2 32 3" xfId="12877"/>
    <cellStyle name="Normal 38 3 2 32 3 2" xfId="39127"/>
    <cellStyle name="Normal 38 3 2 32 4" xfId="31308"/>
    <cellStyle name="Normal 38 3 2 33" xfId="3875"/>
    <cellStyle name="Normal 38 3 2 33 2" xfId="16613"/>
    <cellStyle name="Normal 38 3 2 33 2 2" xfId="42863"/>
    <cellStyle name="Normal 38 3 2 33 3" xfId="31309"/>
    <cellStyle name="Normal 38 3 2 34" xfId="3876"/>
    <cellStyle name="Normal 38 3 2 34 2" xfId="31310"/>
    <cellStyle name="Normal 38 3 2 35" xfId="3877"/>
    <cellStyle name="Normal 38 3 2 35 2" xfId="31311"/>
    <cellStyle name="Normal 38 3 2 36" xfId="3878"/>
    <cellStyle name="Normal 38 3 2 36 2" xfId="31312"/>
    <cellStyle name="Normal 38 3 2 37" xfId="3879"/>
    <cellStyle name="Normal 38 3 2 37 2" xfId="31313"/>
    <cellStyle name="Normal 38 3 2 38" xfId="3880"/>
    <cellStyle name="Normal 38 3 2 38 2" xfId="31314"/>
    <cellStyle name="Normal 38 3 2 39" xfId="3881"/>
    <cellStyle name="Normal 38 3 2 39 2" xfId="31315"/>
    <cellStyle name="Normal 38 3 2 4" xfId="3882"/>
    <cellStyle name="Normal 38 3 2 4 2" xfId="9782"/>
    <cellStyle name="Normal 38 3 2 4 2 2" xfId="20846"/>
    <cellStyle name="Normal 38 3 2 4 2 2 2" xfId="47095"/>
    <cellStyle name="Normal 38 3 2 4 2 3" xfId="36032"/>
    <cellStyle name="Normal 38 3 2 4 3" xfId="13385"/>
    <cellStyle name="Normal 38 3 2 4 3 2" xfId="24449"/>
    <cellStyle name="Normal 38 3 2 4 3 2 2" xfId="50698"/>
    <cellStyle name="Normal 38 3 2 4 3 3" xfId="39635"/>
    <cellStyle name="Normal 38 3 2 4 4" xfId="17121"/>
    <cellStyle name="Normal 38 3 2 4 4 2" xfId="43371"/>
    <cellStyle name="Normal 38 3 2 4 5" xfId="5981"/>
    <cellStyle name="Normal 38 3 2 4 5 2" xfId="32308"/>
    <cellStyle name="Normal 38 3 2 4 6" xfId="31316"/>
    <cellStyle name="Normal 38 3 2 40" xfId="3883"/>
    <cellStyle name="Normal 38 3 2 40 2" xfId="31317"/>
    <cellStyle name="Normal 38 3 2 41" xfId="3848"/>
    <cellStyle name="Normal 38 3 2 41 2" xfId="31282"/>
    <cellStyle name="Normal 38 3 2 42" xfId="5468"/>
    <cellStyle name="Normal 38 3 2 42 2" xfId="31800"/>
    <cellStyle name="Normal 38 3 2 43" xfId="27734"/>
    <cellStyle name="Normal 38 3 2 5" xfId="3884"/>
    <cellStyle name="Normal 38 3 2 5 2" xfId="9897"/>
    <cellStyle name="Normal 38 3 2 5 2 2" xfId="20961"/>
    <cellStyle name="Normal 38 3 2 5 2 2 2" xfId="47210"/>
    <cellStyle name="Normal 38 3 2 5 2 3" xfId="36147"/>
    <cellStyle name="Normal 38 3 2 5 3" xfId="13500"/>
    <cellStyle name="Normal 38 3 2 5 3 2" xfId="24564"/>
    <cellStyle name="Normal 38 3 2 5 3 2 2" xfId="50813"/>
    <cellStyle name="Normal 38 3 2 5 3 3" xfId="39750"/>
    <cellStyle name="Normal 38 3 2 5 4" xfId="17236"/>
    <cellStyle name="Normal 38 3 2 5 4 2" xfId="43486"/>
    <cellStyle name="Normal 38 3 2 5 5" xfId="6097"/>
    <cellStyle name="Normal 38 3 2 5 5 2" xfId="32423"/>
    <cellStyle name="Normal 38 3 2 5 6" xfId="31318"/>
    <cellStyle name="Normal 38 3 2 6" xfId="3885"/>
    <cellStyle name="Normal 38 3 2 6 2" xfId="10012"/>
    <cellStyle name="Normal 38 3 2 6 2 2" xfId="21076"/>
    <cellStyle name="Normal 38 3 2 6 2 2 2" xfId="47325"/>
    <cellStyle name="Normal 38 3 2 6 2 3" xfId="36262"/>
    <cellStyle name="Normal 38 3 2 6 3" xfId="13615"/>
    <cellStyle name="Normal 38 3 2 6 3 2" xfId="24679"/>
    <cellStyle name="Normal 38 3 2 6 3 2 2" xfId="50928"/>
    <cellStyle name="Normal 38 3 2 6 3 3" xfId="39865"/>
    <cellStyle name="Normal 38 3 2 6 4" xfId="17351"/>
    <cellStyle name="Normal 38 3 2 6 4 2" xfId="43601"/>
    <cellStyle name="Normal 38 3 2 6 5" xfId="6213"/>
    <cellStyle name="Normal 38 3 2 6 5 2" xfId="32538"/>
    <cellStyle name="Normal 38 3 2 6 6" xfId="31319"/>
    <cellStyle name="Normal 38 3 2 7" xfId="3886"/>
    <cellStyle name="Normal 38 3 2 7 2" xfId="10126"/>
    <cellStyle name="Normal 38 3 2 7 2 2" xfId="21190"/>
    <cellStyle name="Normal 38 3 2 7 2 2 2" xfId="47439"/>
    <cellStyle name="Normal 38 3 2 7 2 3" xfId="36376"/>
    <cellStyle name="Normal 38 3 2 7 3" xfId="13729"/>
    <cellStyle name="Normal 38 3 2 7 3 2" xfId="24793"/>
    <cellStyle name="Normal 38 3 2 7 3 2 2" xfId="51042"/>
    <cellStyle name="Normal 38 3 2 7 3 3" xfId="39979"/>
    <cellStyle name="Normal 38 3 2 7 4" xfId="17465"/>
    <cellStyle name="Normal 38 3 2 7 4 2" xfId="43715"/>
    <cellStyle name="Normal 38 3 2 7 5" xfId="6328"/>
    <cellStyle name="Normal 38 3 2 7 5 2" xfId="32652"/>
    <cellStyle name="Normal 38 3 2 7 6" xfId="31320"/>
    <cellStyle name="Normal 38 3 2 8" xfId="3887"/>
    <cellStyle name="Normal 38 3 2 8 2" xfId="10240"/>
    <cellStyle name="Normal 38 3 2 8 2 2" xfId="21304"/>
    <cellStyle name="Normal 38 3 2 8 2 2 2" xfId="47553"/>
    <cellStyle name="Normal 38 3 2 8 2 3" xfId="36490"/>
    <cellStyle name="Normal 38 3 2 8 3" xfId="13843"/>
    <cellStyle name="Normal 38 3 2 8 3 2" xfId="24907"/>
    <cellStyle name="Normal 38 3 2 8 3 2 2" xfId="51156"/>
    <cellStyle name="Normal 38 3 2 8 3 3" xfId="40093"/>
    <cellStyle name="Normal 38 3 2 8 4" xfId="17579"/>
    <cellStyle name="Normal 38 3 2 8 4 2" xfId="43829"/>
    <cellStyle name="Normal 38 3 2 8 5" xfId="6443"/>
    <cellStyle name="Normal 38 3 2 8 5 2" xfId="32766"/>
    <cellStyle name="Normal 38 3 2 8 6" xfId="31321"/>
    <cellStyle name="Normal 38 3 2 9" xfId="3888"/>
    <cellStyle name="Normal 38 3 2 9 2" xfId="10354"/>
    <cellStyle name="Normal 38 3 2 9 2 2" xfId="21418"/>
    <cellStyle name="Normal 38 3 2 9 2 2 2" xfId="47667"/>
    <cellStyle name="Normal 38 3 2 9 2 3" xfId="36604"/>
    <cellStyle name="Normal 38 3 2 9 3" xfId="13957"/>
    <cellStyle name="Normal 38 3 2 9 3 2" xfId="25021"/>
    <cellStyle name="Normal 38 3 2 9 3 2 2" xfId="51270"/>
    <cellStyle name="Normal 38 3 2 9 3 3" xfId="40207"/>
    <cellStyle name="Normal 38 3 2 9 4" xfId="17693"/>
    <cellStyle name="Normal 38 3 2 9 4 2" xfId="43943"/>
    <cellStyle name="Normal 38 3 2 9 5" xfId="6558"/>
    <cellStyle name="Normal 38 3 2 9 5 2" xfId="32880"/>
    <cellStyle name="Normal 38 3 2 9 6" xfId="31322"/>
    <cellStyle name="Normal 38 3 20" xfId="3889"/>
    <cellStyle name="Normal 38 3 20 2" xfId="11508"/>
    <cellStyle name="Normal 38 3 20 2 2" xfId="22572"/>
    <cellStyle name="Normal 38 3 20 2 2 2" xfId="48821"/>
    <cellStyle name="Normal 38 3 20 2 3" xfId="37758"/>
    <cellStyle name="Normal 38 3 20 3" xfId="15111"/>
    <cellStyle name="Normal 38 3 20 3 2" xfId="26175"/>
    <cellStyle name="Normal 38 3 20 3 2 2" xfId="52424"/>
    <cellStyle name="Normal 38 3 20 3 3" xfId="41361"/>
    <cellStyle name="Normal 38 3 20 4" xfId="18847"/>
    <cellStyle name="Normal 38 3 20 4 2" xfId="45097"/>
    <cellStyle name="Normal 38 3 20 5" xfId="7722"/>
    <cellStyle name="Normal 38 3 20 5 2" xfId="34034"/>
    <cellStyle name="Normal 38 3 20 6" xfId="31323"/>
    <cellStyle name="Normal 38 3 21" xfId="3890"/>
    <cellStyle name="Normal 38 3 21 2" xfId="11622"/>
    <cellStyle name="Normal 38 3 21 2 2" xfId="22686"/>
    <cellStyle name="Normal 38 3 21 2 2 2" xfId="48935"/>
    <cellStyle name="Normal 38 3 21 2 3" xfId="37872"/>
    <cellStyle name="Normal 38 3 21 3" xfId="15225"/>
    <cellStyle name="Normal 38 3 21 3 2" xfId="26289"/>
    <cellStyle name="Normal 38 3 21 3 2 2" xfId="52538"/>
    <cellStyle name="Normal 38 3 21 3 3" xfId="41475"/>
    <cellStyle name="Normal 38 3 21 4" xfId="18961"/>
    <cellStyle name="Normal 38 3 21 4 2" xfId="45211"/>
    <cellStyle name="Normal 38 3 21 5" xfId="7837"/>
    <cellStyle name="Normal 38 3 21 5 2" xfId="34148"/>
    <cellStyle name="Normal 38 3 21 6" xfId="31324"/>
    <cellStyle name="Normal 38 3 22" xfId="3891"/>
    <cellStyle name="Normal 38 3 22 2" xfId="11736"/>
    <cellStyle name="Normal 38 3 22 2 2" xfId="22800"/>
    <cellStyle name="Normal 38 3 22 2 2 2" xfId="49049"/>
    <cellStyle name="Normal 38 3 22 2 3" xfId="37986"/>
    <cellStyle name="Normal 38 3 22 3" xfId="15339"/>
    <cellStyle name="Normal 38 3 22 3 2" xfId="26403"/>
    <cellStyle name="Normal 38 3 22 3 2 2" xfId="52652"/>
    <cellStyle name="Normal 38 3 22 3 3" xfId="41589"/>
    <cellStyle name="Normal 38 3 22 4" xfId="19075"/>
    <cellStyle name="Normal 38 3 22 4 2" xfId="45325"/>
    <cellStyle name="Normal 38 3 22 5" xfId="7952"/>
    <cellStyle name="Normal 38 3 22 5 2" xfId="34262"/>
    <cellStyle name="Normal 38 3 22 6" xfId="31325"/>
    <cellStyle name="Normal 38 3 23" xfId="3892"/>
    <cellStyle name="Normal 38 3 23 2" xfId="11850"/>
    <cellStyle name="Normal 38 3 23 2 2" xfId="22914"/>
    <cellStyle name="Normal 38 3 23 2 2 2" xfId="49163"/>
    <cellStyle name="Normal 38 3 23 2 3" xfId="38100"/>
    <cellStyle name="Normal 38 3 23 3" xfId="15453"/>
    <cellStyle name="Normal 38 3 23 3 2" xfId="26517"/>
    <cellStyle name="Normal 38 3 23 3 2 2" xfId="52766"/>
    <cellStyle name="Normal 38 3 23 3 3" xfId="41703"/>
    <cellStyle name="Normal 38 3 23 4" xfId="19189"/>
    <cellStyle name="Normal 38 3 23 4 2" xfId="45439"/>
    <cellStyle name="Normal 38 3 23 5" xfId="8067"/>
    <cellStyle name="Normal 38 3 23 5 2" xfId="34376"/>
    <cellStyle name="Normal 38 3 23 6" xfId="31326"/>
    <cellStyle name="Normal 38 3 24" xfId="3893"/>
    <cellStyle name="Normal 38 3 24 2" xfId="11964"/>
    <cellStyle name="Normal 38 3 24 2 2" xfId="23028"/>
    <cellStyle name="Normal 38 3 24 2 2 2" xfId="49277"/>
    <cellStyle name="Normal 38 3 24 2 3" xfId="38214"/>
    <cellStyle name="Normal 38 3 24 3" xfId="15567"/>
    <cellStyle name="Normal 38 3 24 3 2" xfId="26631"/>
    <cellStyle name="Normal 38 3 24 3 2 2" xfId="52880"/>
    <cellStyle name="Normal 38 3 24 3 3" xfId="41817"/>
    <cellStyle name="Normal 38 3 24 4" xfId="19303"/>
    <cellStyle name="Normal 38 3 24 4 2" xfId="45553"/>
    <cellStyle name="Normal 38 3 24 5" xfId="8182"/>
    <cellStyle name="Normal 38 3 24 5 2" xfId="34490"/>
    <cellStyle name="Normal 38 3 24 6" xfId="31327"/>
    <cellStyle name="Normal 38 3 25" xfId="3894"/>
    <cellStyle name="Normal 38 3 25 2" xfId="12078"/>
    <cellStyle name="Normal 38 3 25 2 2" xfId="23142"/>
    <cellStyle name="Normal 38 3 25 2 2 2" xfId="49391"/>
    <cellStyle name="Normal 38 3 25 2 3" xfId="38328"/>
    <cellStyle name="Normal 38 3 25 3" xfId="15681"/>
    <cellStyle name="Normal 38 3 25 3 2" xfId="26745"/>
    <cellStyle name="Normal 38 3 25 3 2 2" xfId="52994"/>
    <cellStyle name="Normal 38 3 25 3 3" xfId="41931"/>
    <cellStyle name="Normal 38 3 25 4" xfId="19417"/>
    <cellStyle name="Normal 38 3 25 4 2" xfId="45667"/>
    <cellStyle name="Normal 38 3 25 5" xfId="8297"/>
    <cellStyle name="Normal 38 3 25 5 2" xfId="34604"/>
    <cellStyle name="Normal 38 3 25 6" xfId="31328"/>
    <cellStyle name="Normal 38 3 26" xfId="3895"/>
    <cellStyle name="Normal 38 3 26 2" xfId="12195"/>
    <cellStyle name="Normal 38 3 26 2 2" xfId="23259"/>
    <cellStyle name="Normal 38 3 26 2 2 2" xfId="49508"/>
    <cellStyle name="Normal 38 3 26 2 3" xfId="38445"/>
    <cellStyle name="Normal 38 3 26 3" xfId="15798"/>
    <cellStyle name="Normal 38 3 26 3 2" xfId="26862"/>
    <cellStyle name="Normal 38 3 26 3 2 2" xfId="53111"/>
    <cellStyle name="Normal 38 3 26 3 3" xfId="42048"/>
    <cellStyle name="Normal 38 3 26 4" xfId="19534"/>
    <cellStyle name="Normal 38 3 26 4 2" xfId="45784"/>
    <cellStyle name="Normal 38 3 26 5" xfId="8415"/>
    <cellStyle name="Normal 38 3 26 5 2" xfId="34721"/>
    <cellStyle name="Normal 38 3 26 6" xfId="31329"/>
    <cellStyle name="Normal 38 3 27" xfId="3896"/>
    <cellStyle name="Normal 38 3 27 2" xfId="12314"/>
    <cellStyle name="Normal 38 3 27 2 2" xfId="23378"/>
    <cellStyle name="Normal 38 3 27 2 2 2" xfId="49627"/>
    <cellStyle name="Normal 38 3 27 2 3" xfId="38564"/>
    <cellStyle name="Normal 38 3 27 3" xfId="15917"/>
    <cellStyle name="Normal 38 3 27 3 2" xfId="26981"/>
    <cellStyle name="Normal 38 3 27 3 2 2" xfId="53230"/>
    <cellStyle name="Normal 38 3 27 3 3" xfId="42167"/>
    <cellStyle name="Normal 38 3 27 4" xfId="19653"/>
    <cellStyle name="Normal 38 3 27 4 2" xfId="45903"/>
    <cellStyle name="Normal 38 3 27 5" xfId="8535"/>
    <cellStyle name="Normal 38 3 27 5 2" xfId="34840"/>
    <cellStyle name="Normal 38 3 27 6" xfId="31330"/>
    <cellStyle name="Normal 38 3 28" xfId="3897"/>
    <cellStyle name="Normal 38 3 28 2" xfId="12445"/>
    <cellStyle name="Normal 38 3 28 2 2" xfId="23509"/>
    <cellStyle name="Normal 38 3 28 2 2 2" xfId="49758"/>
    <cellStyle name="Normal 38 3 28 2 3" xfId="38695"/>
    <cellStyle name="Normal 38 3 28 3" xfId="16048"/>
    <cellStyle name="Normal 38 3 28 3 2" xfId="27112"/>
    <cellStyle name="Normal 38 3 28 3 2 2" xfId="53361"/>
    <cellStyle name="Normal 38 3 28 3 3" xfId="42298"/>
    <cellStyle name="Normal 38 3 28 4" xfId="19784"/>
    <cellStyle name="Normal 38 3 28 4 2" xfId="46034"/>
    <cellStyle name="Normal 38 3 28 5" xfId="8667"/>
    <cellStyle name="Normal 38 3 28 5 2" xfId="34971"/>
    <cellStyle name="Normal 38 3 28 6" xfId="31331"/>
    <cellStyle name="Normal 38 3 29" xfId="3898"/>
    <cellStyle name="Normal 38 3 29 2" xfId="12560"/>
    <cellStyle name="Normal 38 3 29 2 2" xfId="23624"/>
    <cellStyle name="Normal 38 3 29 2 2 2" xfId="49873"/>
    <cellStyle name="Normal 38 3 29 2 3" xfId="38810"/>
    <cellStyle name="Normal 38 3 29 3" xfId="16163"/>
    <cellStyle name="Normal 38 3 29 3 2" xfId="27227"/>
    <cellStyle name="Normal 38 3 29 3 2 2" xfId="53476"/>
    <cellStyle name="Normal 38 3 29 3 3" xfId="42413"/>
    <cellStyle name="Normal 38 3 29 4" xfId="19899"/>
    <cellStyle name="Normal 38 3 29 4 2" xfId="46149"/>
    <cellStyle name="Normal 38 3 29 5" xfId="8783"/>
    <cellStyle name="Normal 38 3 29 5 2" xfId="35086"/>
    <cellStyle name="Normal 38 3 29 6" xfId="31332"/>
    <cellStyle name="Normal 38 3 3" xfId="256"/>
    <cellStyle name="Normal 38 3 3 2" xfId="3900"/>
    <cellStyle name="Normal 38 3 3 2 2" xfId="16461"/>
    <cellStyle name="Normal 38 3 3 2 2 2" xfId="27525"/>
    <cellStyle name="Normal 38 3 3 2 2 2 2" xfId="53774"/>
    <cellStyle name="Normal 38 3 3 2 2 3" xfId="42711"/>
    <cellStyle name="Normal 38 3 3 2 3" xfId="20197"/>
    <cellStyle name="Normal 38 3 3 2 3 2" xfId="46447"/>
    <cellStyle name="Normal 38 3 3 2 4" xfId="9125"/>
    <cellStyle name="Normal 38 3 3 2 4 2" xfId="35384"/>
    <cellStyle name="Normal 38 3 3 2 5" xfId="31334"/>
    <cellStyle name="Normal 38 3 3 3" xfId="3899"/>
    <cellStyle name="Normal 38 3 3 3 2" xfId="20488"/>
    <cellStyle name="Normal 38 3 3 3 2 2" xfId="46737"/>
    <cellStyle name="Normal 38 3 3 3 3" xfId="9424"/>
    <cellStyle name="Normal 38 3 3 3 3 2" xfId="35674"/>
    <cellStyle name="Normal 38 3 3 3 4" xfId="31333"/>
    <cellStyle name="Normal 38 3 3 4" xfId="13027"/>
    <cellStyle name="Normal 38 3 3 4 2" xfId="24091"/>
    <cellStyle name="Normal 38 3 3 4 2 2" xfId="50340"/>
    <cellStyle name="Normal 38 3 3 4 3" xfId="39277"/>
    <cellStyle name="Normal 38 3 3 5" xfId="16763"/>
    <cellStyle name="Normal 38 3 3 5 2" xfId="43013"/>
    <cellStyle name="Normal 38 3 3 6" xfId="5619"/>
    <cellStyle name="Normal 38 3 3 6 2" xfId="31950"/>
    <cellStyle name="Normal 38 3 3 7" xfId="27736"/>
    <cellStyle name="Normal 38 3 30" xfId="3901"/>
    <cellStyle name="Normal 38 3 30 2" xfId="12674"/>
    <cellStyle name="Normal 38 3 30 2 2" xfId="23738"/>
    <cellStyle name="Normal 38 3 30 2 2 2" xfId="49987"/>
    <cellStyle name="Normal 38 3 30 2 3" xfId="38924"/>
    <cellStyle name="Normal 38 3 30 3" xfId="16277"/>
    <cellStyle name="Normal 38 3 30 3 2" xfId="27341"/>
    <cellStyle name="Normal 38 3 30 3 2 2" xfId="53590"/>
    <cellStyle name="Normal 38 3 30 3 3" xfId="42527"/>
    <cellStyle name="Normal 38 3 30 4" xfId="20013"/>
    <cellStyle name="Normal 38 3 30 4 2" xfId="46263"/>
    <cellStyle name="Normal 38 3 30 5" xfId="8898"/>
    <cellStyle name="Normal 38 3 30 5 2" xfId="35200"/>
    <cellStyle name="Normal 38 3 30 6" xfId="31335"/>
    <cellStyle name="Normal 38 3 31" xfId="3902"/>
    <cellStyle name="Normal 38 3 31 2" xfId="9312"/>
    <cellStyle name="Normal 38 3 31 2 2" xfId="20376"/>
    <cellStyle name="Normal 38 3 31 2 2 2" xfId="46625"/>
    <cellStyle name="Normal 38 3 31 2 3" xfId="35562"/>
    <cellStyle name="Normal 38 3 31 3" xfId="12915"/>
    <cellStyle name="Normal 38 3 31 3 2" xfId="23979"/>
    <cellStyle name="Normal 38 3 31 3 2 2" xfId="50228"/>
    <cellStyle name="Normal 38 3 31 3 3" xfId="39165"/>
    <cellStyle name="Normal 38 3 31 4" xfId="16651"/>
    <cellStyle name="Normal 38 3 31 4 2" xfId="42901"/>
    <cellStyle name="Normal 38 3 31 5" xfId="5507"/>
    <cellStyle name="Normal 38 3 31 5 2" xfId="31838"/>
    <cellStyle name="Normal 38 3 31 6" xfId="31336"/>
    <cellStyle name="Normal 38 3 32" xfId="3903"/>
    <cellStyle name="Normal 38 3 32 2" xfId="20256"/>
    <cellStyle name="Normal 38 3 32 2 2" xfId="46505"/>
    <cellStyle name="Normal 38 3 32 3" xfId="9192"/>
    <cellStyle name="Normal 38 3 32 3 2" xfId="35442"/>
    <cellStyle name="Normal 38 3 32 4" xfId="31337"/>
    <cellStyle name="Normal 38 3 33" xfId="3904"/>
    <cellStyle name="Normal 38 3 33 2" xfId="23859"/>
    <cellStyle name="Normal 38 3 33 2 2" xfId="50108"/>
    <cellStyle name="Normal 38 3 33 3" xfId="12795"/>
    <cellStyle name="Normal 38 3 33 3 2" xfId="39045"/>
    <cellStyle name="Normal 38 3 33 4" xfId="31338"/>
    <cellStyle name="Normal 38 3 34" xfId="3905"/>
    <cellStyle name="Normal 38 3 34 2" xfId="16531"/>
    <cellStyle name="Normal 38 3 34 2 2" xfId="42781"/>
    <cellStyle name="Normal 38 3 34 3" xfId="31339"/>
    <cellStyle name="Normal 38 3 35" xfId="3906"/>
    <cellStyle name="Normal 38 3 35 2" xfId="31340"/>
    <cellStyle name="Normal 38 3 36" xfId="3907"/>
    <cellStyle name="Normal 38 3 36 2" xfId="31341"/>
    <cellStyle name="Normal 38 3 37" xfId="3908"/>
    <cellStyle name="Normal 38 3 37 2" xfId="31342"/>
    <cellStyle name="Normal 38 3 38" xfId="3909"/>
    <cellStyle name="Normal 38 3 38 2" xfId="31343"/>
    <cellStyle name="Normal 38 3 39" xfId="3910"/>
    <cellStyle name="Normal 38 3 39 2" xfId="31344"/>
    <cellStyle name="Normal 38 3 4" xfId="3911"/>
    <cellStyle name="Normal 38 3 4 2" xfId="9584"/>
    <cellStyle name="Normal 38 3 4 2 2" xfId="20648"/>
    <cellStyle name="Normal 38 3 4 2 2 2" xfId="46897"/>
    <cellStyle name="Normal 38 3 4 2 3" xfId="35834"/>
    <cellStyle name="Normal 38 3 4 3" xfId="13187"/>
    <cellStyle name="Normal 38 3 4 3 2" xfId="24251"/>
    <cellStyle name="Normal 38 3 4 3 2 2" xfId="50500"/>
    <cellStyle name="Normal 38 3 4 3 3" xfId="39437"/>
    <cellStyle name="Normal 38 3 4 4" xfId="16923"/>
    <cellStyle name="Normal 38 3 4 4 2" xfId="43173"/>
    <cellStyle name="Normal 38 3 4 5" xfId="5782"/>
    <cellStyle name="Normal 38 3 4 5 2" xfId="32110"/>
    <cellStyle name="Normal 38 3 4 6" xfId="31345"/>
    <cellStyle name="Normal 38 3 40" xfId="3912"/>
    <cellStyle name="Normal 38 3 40 2" xfId="31346"/>
    <cellStyle name="Normal 38 3 41" xfId="3913"/>
    <cellStyle name="Normal 38 3 41 2" xfId="31347"/>
    <cellStyle name="Normal 38 3 42" xfId="3837"/>
    <cellStyle name="Normal 38 3 42 2" xfId="31271"/>
    <cellStyle name="Normal 38 3 43" xfId="5386"/>
    <cellStyle name="Normal 38 3 43 2" xfId="31718"/>
    <cellStyle name="Normal 38 3 44" xfId="27733"/>
    <cellStyle name="Normal 38 3 5" xfId="3914"/>
    <cellStyle name="Normal 38 3 5 2" xfId="9700"/>
    <cellStyle name="Normal 38 3 5 2 2" xfId="20764"/>
    <cellStyle name="Normal 38 3 5 2 2 2" xfId="47013"/>
    <cellStyle name="Normal 38 3 5 2 3" xfId="35950"/>
    <cellStyle name="Normal 38 3 5 3" xfId="13303"/>
    <cellStyle name="Normal 38 3 5 3 2" xfId="24367"/>
    <cellStyle name="Normal 38 3 5 3 2 2" xfId="50616"/>
    <cellStyle name="Normal 38 3 5 3 3" xfId="39553"/>
    <cellStyle name="Normal 38 3 5 4" xfId="17039"/>
    <cellStyle name="Normal 38 3 5 4 2" xfId="43289"/>
    <cellStyle name="Normal 38 3 5 5" xfId="5899"/>
    <cellStyle name="Normal 38 3 5 5 2" xfId="32226"/>
    <cellStyle name="Normal 38 3 5 6" xfId="31348"/>
    <cellStyle name="Normal 38 3 6" xfId="3915"/>
    <cellStyle name="Normal 38 3 6 2" xfId="9815"/>
    <cellStyle name="Normal 38 3 6 2 2" xfId="20879"/>
    <cellStyle name="Normal 38 3 6 2 2 2" xfId="47128"/>
    <cellStyle name="Normal 38 3 6 2 3" xfId="36065"/>
    <cellStyle name="Normal 38 3 6 3" xfId="13418"/>
    <cellStyle name="Normal 38 3 6 3 2" xfId="24482"/>
    <cellStyle name="Normal 38 3 6 3 2 2" xfId="50731"/>
    <cellStyle name="Normal 38 3 6 3 3" xfId="39668"/>
    <cellStyle name="Normal 38 3 6 4" xfId="17154"/>
    <cellStyle name="Normal 38 3 6 4 2" xfId="43404"/>
    <cellStyle name="Normal 38 3 6 5" xfId="6015"/>
    <cellStyle name="Normal 38 3 6 5 2" xfId="32341"/>
    <cellStyle name="Normal 38 3 6 6" xfId="31349"/>
    <cellStyle name="Normal 38 3 7" xfId="3916"/>
    <cellStyle name="Normal 38 3 7 2" xfId="9930"/>
    <cellStyle name="Normal 38 3 7 2 2" xfId="20994"/>
    <cellStyle name="Normal 38 3 7 2 2 2" xfId="47243"/>
    <cellStyle name="Normal 38 3 7 2 3" xfId="36180"/>
    <cellStyle name="Normal 38 3 7 3" xfId="13533"/>
    <cellStyle name="Normal 38 3 7 3 2" xfId="24597"/>
    <cellStyle name="Normal 38 3 7 3 2 2" xfId="50846"/>
    <cellStyle name="Normal 38 3 7 3 3" xfId="39783"/>
    <cellStyle name="Normal 38 3 7 4" xfId="17269"/>
    <cellStyle name="Normal 38 3 7 4 2" xfId="43519"/>
    <cellStyle name="Normal 38 3 7 5" xfId="6131"/>
    <cellStyle name="Normal 38 3 7 5 2" xfId="32456"/>
    <cellStyle name="Normal 38 3 7 6" xfId="31350"/>
    <cellStyle name="Normal 38 3 8" xfId="3917"/>
    <cellStyle name="Normal 38 3 8 2" xfId="10044"/>
    <cellStyle name="Normal 38 3 8 2 2" xfId="21108"/>
    <cellStyle name="Normal 38 3 8 2 2 2" xfId="47357"/>
    <cellStyle name="Normal 38 3 8 2 3" xfId="36294"/>
    <cellStyle name="Normal 38 3 8 3" xfId="13647"/>
    <cellStyle name="Normal 38 3 8 3 2" xfId="24711"/>
    <cellStyle name="Normal 38 3 8 3 2 2" xfId="50960"/>
    <cellStyle name="Normal 38 3 8 3 3" xfId="39897"/>
    <cellStyle name="Normal 38 3 8 4" xfId="17383"/>
    <cellStyle name="Normal 38 3 8 4 2" xfId="43633"/>
    <cellStyle name="Normal 38 3 8 5" xfId="6246"/>
    <cellStyle name="Normal 38 3 8 5 2" xfId="32570"/>
    <cellStyle name="Normal 38 3 8 6" xfId="31351"/>
    <cellStyle name="Normal 38 3 9" xfId="3918"/>
    <cellStyle name="Normal 38 3 9 2" xfId="10158"/>
    <cellStyle name="Normal 38 3 9 2 2" xfId="21222"/>
    <cellStyle name="Normal 38 3 9 2 2 2" xfId="47471"/>
    <cellStyle name="Normal 38 3 9 2 3" xfId="36408"/>
    <cellStyle name="Normal 38 3 9 3" xfId="13761"/>
    <cellStyle name="Normal 38 3 9 3 2" xfId="24825"/>
    <cellStyle name="Normal 38 3 9 3 2 2" xfId="51074"/>
    <cellStyle name="Normal 38 3 9 3 3" xfId="40011"/>
    <cellStyle name="Normal 38 3 9 4" xfId="17497"/>
    <cellStyle name="Normal 38 3 9 4 2" xfId="43747"/>
    <cellStyle name="Normal 38 3 9 5" xfId="6361"/>
    <cellStyle name="Normal 38 3 9 5 2" xfId="32684"/>
    <cellStyle name="Normal 38 3 9 6" xfId="31352"/>
    <cellStyle name="Normal 38 30" xfId="3919"/>
    <cellStyle name="Normal 38 30 2" xfId="10639"/>
    <cellStyle name="Normal 38 30 2 2" xfId="21703"/>
    <cellStyle name="Normal 38 30 2 2 2" xfId="47952"/>
    <cellStyle name="Normal 38 30 2 3" xfId="36889"/>
    <cellStyle name="Normal 38 30 3" xfId="14242"/>
    <cellStyle name="Normal 38 30 3 2" xfId="25306"/>
    <cellStyle name="Normal 38 30 3 2 2" xfId="51555"/>
    <cellStyle name="Normal 38 30 3 3" xfId="40492"/>
    <cellStyle name="Normal 38 30 4" xfId="17978"/>
    <cellStyle name="Normal 38 30 4 2" xfId="44228"/>
    <cellStyle name="Normal 38 30 5" xfId="6845"/>
    <cellStyle name="Normal 38 30 5 2" xfId="33165"/>
    <cellStyle name="Normal 38 30 6" xfId="31353"/>
    <cellStyle name="Normal 38 31" xfId="3920"/>
    <cellStyle name="Normal 38 31 2" xfId="11019"/>
    <cellStyle name="Normal 38 31 2 2" xfId="22083"/>
    <cellStyle name="Normal 38 31 2 2 2" xfId="48332"/>
    <cellStyle name="Normal 38 31 2 3" xfId="37269"/>
    <cellStyle name="Normal 38 31 3" xfId="14622"/>
    <cellStyle name="Normal 38 31 3 2" xfId="25686"/>
    <cellStyle name="Normal 38 31 3 2 2" xfId="51935"/>
    <cellStyle name="Normal 38 31 3 3" xfId="40872"/>
    <cellStyle name="Normal 38 31 4" xfId="18358"/>
    <cellStyle name="Normal 38 31 4 2" xfId="44608"/>
    <cellStyle name="Normal 38 31 5" xfId="7228"/>
    <cellStyle name="Normal 38 31 5 2" xfId="33545"/>
    <cellStyle name="Normal 38 31 6" xfId="31354"/>
    <cellStyle name="Normal 38 32" xfId="3921"/>
    <cellStyle name="Normal 38 32 2" xfId="12177"/>
    <cellStyle name="Normal 38 32 2 2" xfId="23241"/>
    <cellStyle name="Normal 38 32 2 2 2" xfId="49490"/>
    <cellStyle name="Normal 38 32 2 3" xfId="38427"/>
    <cellStyle name="Normal 38 32 3" xfId="15780"/>
    <cellStyle name="Normal 38 32 3 2" xfId="26844"/>
    <cellStyle name="Normal 38 32 3 2 2" xfId="53093"/>
    <cellStyle name="Normal 38 32 3 3" xfId="42030"/>
    <cellStyle name="Normal 38 32 4" xfId="19516"/>
    <cellStyle name="Normal 38 32 4 2" xfId="45766"/>
    <cellStyle name="Normal 38 32 5" xfId="8396"/>
    <cellStyle name="Normal 38 32 5 2" xfId="34703"/>
    <cellStyle name="Normal 38 32 6" xfId="31355"/>
    <cellStyle name="Normal 38 33" xfId="3922"/>
    <cellStyle name="Normal 38 33 2" xfId="12296"/>
    <cellStyle name="Normal 38 33 2 2" xfId="23360"/>
    <cellStyle name="Normal 38 33 2 2 2" xfId="49609"/>
    <cellStyle name="Normal 38 33 2 3" xfId="38546"/>
    <cellStyle name="Normal 38 33 3" xfId="15899"/>
    <cellStyle name="Normal 38 33 3 2" xfId="26963"/>
    <cellStyle name="Normal 38 33 3 2 2" xfId="53212"/>
    <cellStyle name="Normal 38 33 3 3" xfId="42149"/>
    <cellStyle name="Normal 38 33 4" xfId="19635"/>
    <cellStyle name="Normal 38 33 4 2" xfId="45885"/>
    <cellStyle name="Normal 38 33 5" xfId="8516"/>
    <cellStyle name="Normal 38 33 5 2" xfId="34822"/>
    <cellStyle name="Normal 38 33 6" xfId="31356"/>
    <cellStyle name="Normal 38 34" xfId="3923"/>
    <cellStyle name="Normal 38 34 2" xfId="12427"/>
    <cellStyle name="Normal 38 34 2 2" xfId="23491"/>
    <cellStyle name="Normal 38 34 2 2 2" xfId="49740"/>
    <cellStyle name="Normal 38 34 2 3" xfId="38677"/>
    <cellStyle name="Normal 38 34 3" xfId="16030"/>
    <cellStyle name="Normal 38 34 3 2" xfId="27094"/>
    <cellStyle name="Normal 38 34 3 2 2" xfId="53343"/>
    <cellStyle name="Normal 38 34 3 3" xfId="42280"/>
    <cellStyle name="Normal 38 34 4" xfId="19766"/>
    <cellStyle name="Normal 38 34 4 2" xfId="46016"/>
    <cellStyle name="Normal 38 34 5" xfId="8648"/>
    <cellStyle name="Normal 38 34 5 2" xfId="34953"/>
    <cellStyle name="Normal 38 34 6" xfId="31357"/>
    <cellStyle name="Normal 38 35" xfId="3924"/>
    <cellStyle name="Normal 38 35 2" xfId="12415"/>
    <cellStyle name="Normal 38 35 2 2" xfId="23479"/>
    <cellStyle name="Normal 38 35 2 2 2" xfId="49728"/>
    <cellStyle name="Normal 38 35 2 3" xfId="38665"/>
    <cellStyle name="Normal 38 35 3" xfId="16018"/>
    <cellStyle name="Normal 38 35 3 2" xfId="27082"/>
    <cellStyle name="Normal 38 35 3 2 2" xfId="53331"/>
    <cellStyle name="Normal 38 35 3 3" xfId="42268"/>
    <cellStyle name="Normal 38 35 4" xfId="19754"/>
    <cellStyle name="Normal 38 35 4 2" xfId="46004"/>
    <cellStyle name="Normal 38 35 5" xfId="8636"/>
    <cellStyle name="Normal 38 35 5 2" xfId="34941"/>
    <cellStyle name="Normal 38 35 6" xfId="31358"/>
    <cellStyle name="Normal 38 36" xfId="3925"/>
    <cellStyle name="Normal 38 36 2" xfId="12421"/>
    <cellStyle name="Normal 38 36 2 2" xfId="23485"/>
    <cellStyle name="Normal 38 36 2 2 2" xfId="49734"/>
    <cellStyle name="Normal 38 36 2 3" xfId="38671"/>
    <cellStyle name="Normal 38 36 3" xfId="16024"/>
    <cellStyle name="Normal 38 36 3 2" xfId="27088"/>
    <cellStyle name="Normal 38 36 3 2 2" xfId="53337"/>
    <cellStyle name="Normal 38 36 3 3" xfId="42274"/>
    <cellStyle name="Normal 38 36 4" xfId="19760"/>
    <cellStyle name="Normal 38 36 4 2" xfId="46010"/>
    <cellStyle name="Normal 38 36 5" xfId="8642"/>
    <cellStyle name="Normal 38 36 5 2" xfId="34947"/>
    <cellStyle name="Normal 38 36 6" xfId="31359"/>
    <cellStyle name="Normal 38 37" xfId="3926"/>
    <cellStyle name="Normal 38 37 2" xfId="9294"/>
    <cellStyle name="Normal 38 37 2 2" xfId="20358"/>
    <cellStyle name="Normal 38 37 2 2 2" xfId="46607"/>
    <cellStyle name="Normal 38 37 2 3" xfId="35544"/>
    <cellStyle name="Normal 38 37 3" xfId="12897"/>
    <cellStyle name="Normal 38 37 3 2" xfId="23961"/>
    <cellStyle name="Normal 38 37 3 2 2" xfId="50210"/>
    <cellStyle name="Normal 38 37 3 3" xfId="39147"/>
    <cellStyle name="Normal 38 37 4" xfId="16633"/>
    <cellStyle name="Normal 38 37 4 2" xfId="42883"/>
    <cellStyle name="Normal 38 37 5" xfId="5489"/>
    <cellStyle name="Normal 38 37 5 2" xfId="31820"/>
    <cellStyle name="Normal 38 37 6" xfId="31360"/>
    <cellStyle name="Normal 38 38" xfId="3927"/>
    <cellStyle name="Normal 38 38 2" xfId="20238"/>
    <cellStyle name="Normal 38 38 2 2" xfId="46487"/>
    <cellStyle name="Normal 38 38 3" xfId="9174"/>
    <cellStyle name="Normal 38 38 3 2" xfId="35424"/>
    <cellStyle name="Normal 38 38 4" xfId="31361"/>
    <cellStyle name="Normal 38 39" xfId="3928"/>
    <cellStyle name="Normal 38 39 2" xfId="23841"/>
    <cellStyle name="Normal 38 39 2 2" xfId="50090"/>
    <cellStyle name="Normal 38 39 3" xfId="12777"/>
    <cellStyle name="Normal 38 39 3 2" xfId="39027"/>
    <cellStyle name="Normal 38 39 4" xfId="31362"/>
    <cellStyle name="Normal 38 4" xfId="257"/>
    <cellStyle name="Normal 38 4 10" xfId="3930"/>
    <cellStyle name="Normal 38 4 10 2" xfId="10279"/>
    <cellStyle name="Normal 38 4 10 2 2" xfId="21343"/>
    <cellStyle name="Normal 38 4 10 2 2 2" xfId="47592"/>
    <cellStyle name="Normal 38 4 10 2 3" xfId="36529"/>
    <cellStyle name="Normal 38 4 10 3" xfId="13882"/>
    <cellStyle name="Normal 38 4 10 3 2" xfId="24946"/>
    <cellStyle name="Normal 38 4 10 3 2 2" xfId="51195"/>
    <cellStyle name="Normal 38 4 10 3 3" xfId="40132"/>
    <cellStyle name="Normal 38 4 10 4" xfId="17618"/>
    <cellStyle name="Normal 38 4 10 4 2" xfId="43868"/>
    <cellStyle name="Normal 38 4 10 5" xfId="6483"/>
    <cellStyle name="Normal 38 4 10 5 2" xfId="32805"/>
    <cellStyle name="Normal 38 4 10 6" xfId="31364"/>
    <cellStyle name="Normal 38 4 11" xfId="3931"/>
    <cellStyle name="Normal 38 4 11 2" xfId="10406"/>
    <cellStyle name="Normal 38 4 11 2 2" xfId="21470"/>
    <cellStyle name="Normal 38 4 11 2 2 2" xfId="47719"/>
    <cellStyle name="Normal 38 4 11 2 3" xfId="36656"/>
    <cellStyle name="Normal 38 4 11 3" xfId="14009"/>
    <cellStyle name="Normal 38 4 11 3 2" xfId="25073"/>
    <cellStyle name="Normal 38 4 11 3 2 2" xfId="51322"/>
    <cellStyle name="Normal 38 4 11 3 3" xfId="40259"/>
    <cellStyle name="Normal 38 4 11 4" xfId="17745"/>
    <cellStyle name="Normal 38 4 11 4 2" xfId="43995"/>
    <cellStyle name="Normal 38 4 11 5" xfId="6611"/>
    <cellStyle name="Normal 38 4 11 5 2" xfId="32932"/>
    <cellStyle name="Normal 38 4 11 6" xfId="31365"/>
    <cellStyle name="Normal 38 4 12" xfId="3932"/>
    <cellStyle name="Normal 38 4 12 2" xfId="10521"/>
    <cellStyle name="Normal 38 4 12 2 2" xfId="21585"/>
    <cellStyle name="Normal 38 4 12 2 2 2" xfId="47834"/>
    <cellStyle name="Normal 38 4 12 2 3" xfId="36771"/>
    <cellStyle name="Normal 38 4 12 3" xfId="14124"/>
    <cellStyle name="Normal 38 4 12 3 2" xfId="25188"/>
    <cellStyle name="Normal 38 4 12 3 2 2" xfId="51437"/>
    <cellStyle name="Normal 38 4 12 3 3" xfId="40374"/>
    <cellStyle name="Normal 38 4 12 4" xfId="17860"/>
    <cellStyle name="Normal 38 4 12 4 2" xfId="44110"/>
    <cellStyle name="Normal 38 4 12 5" xfId="6727"/>
    <cellStyle name="Normal 38 4 12 5 2" xfId="33047"/>
    <cellStyle name="Normal 38 4 12 6" xfId="31366"/>
    <cellStyle name="Normal 38 4 13" xfId="3933"/>
    <cellStyle name="Normal 38 4 13 2" xfId="10694"/>
    <cellStyle name="Normal 38 4 13 2 2" xfId="21758"/>
    <cellStyle name="Normal 38 4 13 2 2 2" xfId="48007"/>
    <cellStyle name="Normal 38 4 13 2 3" xfId="36944"/>
    <cellStyle name="Normal 38 4 13 3" xfId="14297"/>
    <cellStyle name="Normal 38 4 13 3 2" xfId="25361"/>
    <cellStyle name="Normal 38 4 13 3 2 2" xfId="51610"/>
    <cellStyle name="Normal 38 4 13 3 3" xfId="40547"/>
    <cellStyle name="Normal 38 4 13 4" xfId="18033"/>
    <cellStyle name="Normal 38 4 13 4 2" xfId="44283"/>
    <cellStyle name="Normal 38 4 13 5" xfId="6901"/>
    <cellStyle name="Normal 38 4 13 5 2" xfId="33220"/>
    <cellStyle name="Normal 38 4 13 6" xfId="31367"/>
    <cellStyle name="Normal 38 4 14" xfId="3934"/>
    <cellStyle name="Normal 38 4 14 2" xfId="10811"/>
    <cellStyle name="Normal 38 4 14 2 2" xfId="21875"/>
    <cellStyle name="Normal 38 4 14 2 2 2" xfId="48124"/>
    <cellStyle name="Normal 38 4 14 2 3" xfId="37061"/>
    <cellStyle name="Normal 38 4 14 3" xfId="14414"/>
    <cellStyle name="Normal 38 4 14 3 2" xfId="25478"/>
    <cellStyle name="Normal 38 4 14 3 2 2" xfId="51727"/>
    <cellStyle name="Normal 38 4 14 3 3" xfId="40664"/>
    <cellStyle name="Normal 38 4 14 4" xfId="18150"/>
    <cellStyle name="Normal 38 4 14 4 2" xfId="44400"/>
    <cellStyle name="Normal 38 4 14 5" xfId="7019"/>
    <cellStyle name="Normal 38 4 14 5 2" xfId="33337"/>
    <cellStyle name="Normal 38 4 14 6" xfId="31368"/>
    <cellStyle name="Normal 38 4 15" xfId="3935"/>
    <cellStyle name="Normal 38 4 15 2" xfId="10927"/>
    <cellStyle name="Normal 38 4 15 2 2" xfId="21991"/>
    <cellStyle name="Normal 38 4 15 2 2 2" xfId="48240"/>
    <cellStyle name="Normal 38 4 15 2 3" xfId="37177"/>
    <cellStyle name="Normal 38 4 15 3" xfId="14530"/>
    <cellStyle name="Normal 38 4 15 3 2" xfId="25594"/>
    <cellStyle name="Normal 38 4 15 3 2 2" xfId="51843"/>
    <cellStyle name="Normal 38 4 15 3 3" xfId="40780"/>
    <cellStyle name="Normal 38 4 15 4" xfId="18266"/>
    <cellStyle name="Normal 38 4 15 4 2" xfId="44516"/>
    <cellStyle name="Normal 38 4 15 5" xfId="7136"/>
    <cellStyle name="Normal 38 4 15 5 2" xfId="33453"/>
    <cellStyle name="Normal 38 4 15 6" xfId="31369"/>
    <cellStyle name="Normal 38 4 16" xfId="3936"/>
    <cellStyle name="Normal 38 4 16 2" xfId="11045"/>
    <cellStyle name="Normal 38 4 16 2 2" xfId="22109"/>
    <cellStyle name="Normal 38 4 16 2 2 2" xfId="48358"/>
    <cellStyle name="Normal 38 4 16 2 3" xfId="37295"/>
    <cellStyle name="Normal 38 4 16 3" xfId="14648"/>
    <cellStyle name="Normal 38 4 16 3 2" xfId="25712"/>
    <cellStyle name="Normal 38 4 16 3 2 2" xfId="51961"/>
    <cellStyle name="Normal 38 4 16 3 3" xfId="40898"/>
    <cellStyle name="Normal 38 4 16 4" xfId="18384"/>
    <cellStyle name="Normal 38 4 16 4 2" xfId="44634"/>
    <cellStyle name="Normal 38 4 16 5" xfId="7255"/>
    <cellStyle name="Normal 38 4 16 5 2" xfId="33571"/>
    <cellStyle name="Normal 38 4 16 6" xfId="31370"/>
    <cellStyle name="Normal 38 4 17" xfId="3937"/>
    <cellStyle name="Normal 38 4 17 2" xfId="11163"/>
    <cellStyle name="Normal 38 4 17 2 2" xfId="22227"/>
    <cellStyle name="Normal 38 4 17 2 2 2" xfId="48476"/>
    <cellStyle name="Normal 38 4 17 2 3" xfId="37413"/>
    <cellStyle name="Normal 38 4 17 3" xfId="14766"/>
    <cellStyle name="Normal 38 4 17 3 2" xfId="25830"/>
    <cellStyle name="Normal 38 4 17 3 2 2" xfId="52079"/>
    <cellStyle name="Normal 38 4 17 3 3" xfId="41016"/>
    <cellStyle name="Normal 38 4 17 4" xfId="18502"/>
    <cellStyle name="Normal 38 4 17 4 2" xfId="44752"/>
    <cellStyle name="Normal 38 4 17 5" xfId="7374"/>
    <cellStyle name="Normal 38 4 17 5 2" xfId="33689"/>
    <cellStyle name="Normal 38 4 17 6" xfId="31371"/>
    <cellStyle name="Normal 38 4 18" xfId="3938"/>
    <cellStyle name="Normal 38 4 18 2" xfId="11279"/>
    <cellStyle name="Normal 38 4 18 2 2" xfId="22343"/>
    <cellStyle name="Normal 38 4 18 2 2 2" xfId="48592"/>
    <cellStyle name="Normal 38 4 18 2 3" xfId="37529"/>
    <cellStyle name="Normal 38 4 18 3" xfId="14882"/>
    <cellStyle name="Normal 38 4 18 3 2" xfId="25946"/>
    <cellStyle name="Normal 38 4 18 3 2 2" xfId="52195"/>
    <cellStyle name="Normal 38 4 18 3 3" xfId="41132"/>
    <cellStyle name="Normal 38 4 18 4" xfId="18618"/>
    <cellStyle name="Normal 38 4 18 4 2" xfId="44868"/>
    <cellStyle name="Normal 38 4 18 5" xfId="7491"/>
    <cellStyle name="Normal 38 4 18 5 2" xfId="33805"/>
    <cellStyle name="Normal 38 4 18 6" xfId="31372"/>
    <cellStyle name="Normal 38 4 19" xfId="3939"/>
    <cellStyle name="Normal 38 4 19 2" xfId="11396"/>
    <cellStyle name="Normal 38 4 19 2 2" xfId="22460"/>
    <cellStyle name="Normal 38 4 19 2 2 2" xfId="48709"/>
    <cellStyle name="Normal 38 4 19 2 3" xfId="37646"/>
    <cellStyle name="Normal 38 4 19 3" xfId="14999"/>
    <cellStyle name="Normal 38 4 19 3 2" xfId="26063"/>
    <cellStyle name="Normal 38 4 19 3 2 2" xfId="52312"/>
    <cellStyle name="Normal 38 4 19 3 3" xfId="41249"/>
    <cellStyle name="Normal 38 4 19 4" xfId="18735"/>
    <cellStyle name="Normal 38 4 19 4 2" xfId="44985"/>
    <cellStyle name="Normal 38 4 19 5" xfId="7609"/>
    <cellStyle name="Normal 38 4 19 5 2" xfId="33922"/>
    <cellStyle name="Normal 38 4 19 6" xfId="31373"/>
    <cellStyle name="Normal 38 4 2" xfId="258"/>
    <cellStyle name="Normal 38 4 2 10" xfId="3941"/>
    <cellStyle name="Normal 38 4 2 10 2" xfId="10482"/>
    <cellStyle name="Normal 38 4 2 10 2 2" xfId="21546"/>
    <cellStyle name="Normal 38 4 2 10 2 2 2" xfId="47795"/>
    <cellStyle name="Normal 38 4 2 10 2 3" xfId="36732"/>
    <cellStyle name="Normal 38 4 2 10 3" xfId="14085"/>
    <cellStyle name="Normal 38 4 2 10 3 2" xfId="25149"/>
    <cellStyle name="Normal 38 4 2 10 3 2 2" xfId="51398"/>
    <cellStyle name="Normal 38 4 2 10 3 3" xfId="40335"/>
    <cellStyle name="Normal 38 4 2 10 4" xfId="17821"/>
    <cellStyle name="Normal 38 4 2 10 4 2" xfId="44071"/>
    <cellStyle name="Normal 38 4 2 10 5" xfId="6687"/>
    <cellStyle name="Normal 38 4 2 10 5 2" xfId="33008"/>
    <cellStyle name="Normal 38 4 2 10 6" xfId="31375"/>
    <cellStyle name="Normal 38 4 2 11" xfId="3942"/>
    <cellStyle name="Normal 38 4 2 11 2" xfId="10597"/>
    <cellStyle name="Normal 38 4 2 11 2 2" xfId="21661"/>
    <cellStyle name="Normal 38 4 2 11 2 2 2" xfId="47910"/>
    <cellStyle name="Normal 38 4 2 11 2 3" xfId="36847"/>
    <cellStyle name="Normal 38 4 2 11 3" xfId="14200"/>
    <cellStyle name="Normal 38 4 2 11 3 2" xfId="25264"/>
    <cellStyle name="Normal 38 4 2 11 3 2 2" xfId="51513"/>
    <cellStyle name="Normal 38 4 2 11 3 3" xfId="40450"/>
    <cellStyle name="Normal 38 4 2 11 4" xfId="17936"/>
    <cellStyle name="Normal 38 4 2 11 4 2" xfId="44186"/>
    <cellStyle name="Normal 38 4 2 11 5" xfId="6803"/>
    <cellStyle name="Normal 38 4 2 11 5 2" xfId="33123"/>
    <cellStyle name="Normal 38 4 2 11 6" xfId="31376"/>
    <cellStyle name="Normal 38 4 2 12" xfId="3943"/>
    <cellStyle name="Normal 38 4 2 12 2" xfId="10770"/>
    <cellStyle name="Normal 38 4 2 12 2 2" xfId="21834"/>
    <cellStyle name="Normal 38 4 2 12 2 2 2" xfId="48083"/>
    <cellStyle name="Normal 38 4 2 12 2 3" xfId="37020"/>
    <cellStyle name="Normal 38 4 2 12 3" xfId="14373"/>
    <cellStyle name="Normal 38 4 2 12 3 2" xfId="25437"/>
    <cellStyle name="Normal 38 4 2 12 3 2 2" xfId="51686"/>
    <cellStyle name="Normal 38 4 2 12 3 3" xfId="40623"/>
    <cellStyle name="Normal 38 4 2 12 4" xfId="18109"/>
    <cellStyle name="Normal 38 4 2 12 4 2" xfId="44359"/>
    <cellStyle name="Normal 38 4 2 12 5" xfId="6977"/>
    <cellStyle name="Normal 38 4 2 12 5 2" xfId="33296"/>
    <cellStyle name="Normal 38 4 2 12 6" xfId="31377"/>
    <cellStyle name="Normal 38 4 2 13" xfId="3944"/>
    <cellStyle name="Normal 38 4 2 13 2" xfId="10887"/>
    <cellStyle name="Normal 38 4 2 13 2 2" xfId="21951"/>
    <cellStyle name="Normal 38 4 2 13 2 2 2" xfId="48200"/>
    <cellStyle name="Normal 38 4 2 13 2 3" xfId="37137"/>
    <cellStyle name="Normal 38 4 2 13 3" xfId="14490"/>
    <cellStyle name="Normal 38 4 2 13 3 2" xfId="25554"/>
    <cellStyle name="Normal 38 4 2 13 3 2 2" xfId="51803"/>
    <cellStyle name="Normal 38 4 2 13 3 3" xfId="40740"/>
    <cellStyle name="Normal 38 4 2 13 4" xfId="18226"/>
    <cellStyle name="Normal 38 4 2 13 4 2" xfId="44476"/>
    <cellStyle name="Normal 38 4 2 13 5" xfId="7095"/>
    <cellStyle name="Normal 38 4 2 13 5 2" xfId="33413"/>
    <cellStyle name="Normal 38 4 2 13 6" xfId="31378"/>
    <cellStyle name="Normal 38 4 2 14" xfId="3945"/>
    <cellStyle name="Normal 38 4 2 14 2" xfId="11003"/>
    <cellStyle name="Normal 38 4 2 14 2 2" xfId="22067"/>
    <cellStyle name="Normal 38 4 2 14 2 2 2" xfId="48316"/>
    <cellStyle name="Normal 38 4 2 14 2 3" xfId="37253"/>
    <cellStyle name="Normal 38 4 2 14 3" xfId="14606"/>
    <cellStyle name="Normal 38 4 2 14 3 2" xfId="25670"/>
    <cellStyle name="Normal 38 4 2 14 3 2 2" xfId="51919"/>
    <cellStyle name="Normal 38 4 2 14 3 3" xfId="40856"/>
    <cellStyle name="Normal 38 4 2 14 4" xfId="18342"/>
    <cellStyle name="Normal 38 4 2 14 4 2" xfId="44592"/>
    <cellStyle name="Normal 38 4 2 14 5" xfId="7212"/>
    <cellStyle name="Normal 38 4 2 14 5 2" xfId="33529"/>
    <cellStyle name="Normal 38 4 2 14 6" xfId="31379"/>
    <cellStyle name="Normal 38 4 2 15" xfId="3946"/>
    <cellStyle name="Normal 38 4 2 15 2" xfId="11121"/>
    <cellStyle name="Normal 38 4 2 15 2 2" xfId="22185"/>
    <cellStyle name="Normal 38 4 2 15 2 2 2" xfId="48434"/>
    <cellStyle name="Normal 38 4 2 15 2 3" xfId="37371"/>
    <cellStyle name="Normal 38 4 2 15 3" xfId="14724"/>
    <cellStyle name="Normal 38 4 2 15 3 2" xfId="25788"/>
    <cellStyle name="Normal 38 4 2 15 3 2 2" xfId="52037"/>
    <cellStyle name="Normal 38 4 2 15 3 3" xfId="40974"/>
    <cellStyle name="Normal 38 4 2 15 4" xfId="18460"/>
    <cellStyle name="Normal 38 4 2 15 4 2" xfId="44710"/>
    <cellStyle name="Normal 38 4 2 15 5" xfId="7331"/>
    <cellStyle name="Normal 38 4 2 15 5 2" xfId="33647"/>
    <cellStyle name="Normal 38 4 2 15 6" xfId="31380"/>
    <cellStyle name="Normal 38 4 2 16" xfId="3947"/>
    <cellStyle name="Normal 38 4 2 16 2" xfId="11239"/>
    <cellStyle name="Normal 38 4 2 16 2 2" xfId="22303"/>
    <cellStyle name="Normal 38 4 2 16 2 2 2" xfId="48552"/>
    <cellStyle name="Normal 38 4 2 16 2 3" xfId="37489"/>
    <cellStyle name="Normal 38 4 2 16 3" xfId="14842"/>
    <cellStyle name="Normal 38 4 2 16 3 2" xfId="25906"/>
    <cellStyle name="Normal 38 4 2 16 3 2 2" xfId="52155"/>
    <cellStyle name="Normal 38 4 2 16 3 3" xfId="41092"/>
    <cellStyle name="Normal 38 4 2 16 4" xfId="18578"/>
    <cellStyle name="Normal 38 4 2 16 4 2" xfId="44828"/>
    <cellStyle name="Normal 38 4 2 16 5" xfId="7450"/>
    <cellStyle name="Normal 38 4 2 16 5 2" xfId="33765"/>
    <cellStyle name="Normal 38 4 2 16 6" xfId="31381"/>
    <cellStyle name="Normal 38 4 2 17" xfId="3948"/>
    <cellStyle name="Normal 38 4 2 17 2" xfId="11355"/>
    <cellStyle name="Normal 38 4 2 17 2 2" xfId="22419"/>
    <cellStyle name="Normal 38 4 2 17 2 2 2" xfId="48668"/>
    <cellStyle name="Normal 38 4 2 17 2 3" xfId="37605"/>
    <cellStyle name="Normal 38 4 2 17 3" xfId="14958"/>
    <cellStyle name="Normal 38 4 2 17 3 2" xfId="26022"/>
    <cellStyle name="Normal 38 4 2 17 3 2 2" xfId="52271"/>
    <cellStyle name="Normal 38 4 2 17 3 3" xfId="41208"/>
    <cellStyle name="Normal 38 4 2 17 4" xfId="18694"/>
    <cellStyle name="Normal 38 4 2 17 4 2" xfId="44944"/>
    <cellStyle name="Normal 38 4 2 17 5" xfId="7567"/>
    <cellStyle name="Normal 38 4 2 17 5 2" xfId="33881"/>
    <cellStyle name="Normal 38 4 2 17 6" xfId="31382"/>
    <cellStyle name="Normal 38 4 2 18" xfId="3949"/>
    <cellStyle name="Normal 38 4 2 18 2" xfId="11472"/>
    <cellStyle name="Normal 38 4 2 18 2 2" xfId="22536"/>
    <cellStyle name="Normal 38 4 2 18 2 2 2" xfId="48785"/>
    <cellStyle name="Normal 38 4 2 18 2 3" xfId="37722"/>
    <cellStyle name="Normal 38 4 2 18 3" xfId="15075"/>
    <cellStyle name="Normal 38 4 2 18 3 2" xfId="26139"/>
    <cellStyle name="Normal 38 4 2 18 3 2 2" xfId="52388"/>
    <cellStyle name="Normal 38 4 2 18 3 3" xfId="41325"/>
    <cellStyle name="Normal 38 4 2 18 4" xfId="18811"/>
    <cellStyle name="Normal 38 4 2 18 4 2" xfId="45061"/>
    <cellStyle name="Normal 38 4 2 18 5" xfId="7685"/>
    <cellStyle name="Normal 38 4 2 18 5 2" xfId="33998"/>
    <cellStyle name="Normal 38 4 2 18 6" xfId="31383"/>
    <cellStyle name="Normal 38 4 2 19" xfId="3950"/>
    <cellStyle name="Normal 38 4 2 19 2" xfId="11591"/>
    <cellStyle name="Normal 38 4 2 19 2 2" xfId="22655"/>
    <cellStyle name="Normal 38 4 2 19 2 2 2" xfId="48904"/>
    <cellStyle name="Normal 38 4 2 19 2 3" xfId="37841"/>
    <cellStyle name="Normal 38 4 2 19 3" xfId="15194"/>
    <cellStyle name="Normal 38 4 2 19 3 2" xfId="26258"/>
    <cellStyle name="Normal 38 4 2 19 3 2 2" xfId="52507"/>
    <cellStyle name="Normal 38 4 2 19 3 3" xfId="41444"/>
    <cellStyle name="Normal 38 4 2 19 4" xfId="18930"/>
    <cellStyle name="Normal 38 4 2 19 4 2" xfId="45180"/>
    <cellStyle name="Normal 38 4 2 19 5" xfId="7805"/>
    <cellStyle name="Normal 38 4 2 19 5 2" xfId="34117"/>
    <cellStyle name="Normal 38 4 2 19 6" xfId="31384"/>
    <cellStyle name="Normal 38 4 2 2" xfId="259"/>
    <cellStyle name="Normal 38 4 2 2 2" xfId="3952"/>
    <cellStyle name="Normal 38 4 2 2 2 2" xfId="16462"/>
    <cellStyle name="Normal 38 4 2 2 2 2 2" xfId="27526"/>
    <cellStyle name="Normal 38 4 2 2 2 2 2 2" xfId="53775"/>
    <cellStyle name="Normal 38 4 2 2 2 2 3" xfId="42712"/>
    <cellStyle name="Normal 38 4 2 2 2 3" xfId="20198"/>
    <cellStyle name="Normal 38 4 2 2 2 3 2" xfId="46448"/>
    <cellStyle name="Normal 38 4 2 2 2 4" xfId="9126"/>
    <cellStyle name="Normal 38 4 2 2 2 4 2" xfId="35385"/>
    <cellStyle name="Normal 38 4 2 2 2 5" xfId="31386"/>
    <cellStyle name="Normal 38 4 2 2 3" xfId="3951"/>
    <cellStyle name="Normal 38 4 2 2 3 2" xfId="20563"/>
    <cellStyle name="Normal 38 4 2 2 3 2 2" xfId="46812"/>
    <cellStyle name="Normal 38 4 2 2 3 3" xfId="9499"/>
    <cellStyle name="Normal 38 4 2 2 3 3 2" xfId="35749"/>
    <cellStyle name="Normal 38 4 2 2 3 4" xfId="31385"/>
    <cellStyle name="Normal 38 4 2 2 4" xfId="13102"/>
    <cellStyle name="Normal 38 4 2 2 4 2" xfId="24166"/>
    <cellStyle name="Normal 38 4 2 2 4 2 2" xfId="50415"/>
    <cellStyle name="Normal 38 4 2 2 4 3" xfId="39352"/>
    <cellStyle name="Normal 38 4 2 2 5" xfId="16838"/>
    <cellStyle name="Normal 38 4 2 2 5 2" xfId="43088"/>
    <cellStyle name="Normal 38 4 2 2 6" xfId="5696"/>
    <cellStyle name="Normal 38 4 2 2 6 2" xfId="32025"/>
    <cellStyle name="Normal 38 4 2 2 7" xfId="27739"/>
    <cellStyle name="Normal 38 4 2 20" xfId="3953"/>
    <cellStyle name="Normal 38 4 2 20 2" xfId="11705"/>
    <cellStyle name="Normal 38 4 2 20 2 2" xfId="22769"/>
    <cellStyle name="Normal 38 4 2 20 2 2 2" xfId="49018"/>
    <cellStyle name="Normal 38 4 2 20 2 3" xfId="37955"/>
    <cellStyle name="Normal 38 4 2 20 3" xfId="15308"/>
    <cellStyle name="Normal 38 4 2 20 3 2" xfId="26372"/>
    <cellStyle name="Normal 38 4 2 20 3 2 2" xfId="52621"/>
    <cellStyle name="Normal 38 4 2 20 3 3" xfId="41558"/>
    <cellStyle name="Normal 38 4 2 20 4" xfId="19044"/>
    <cellStyle name="Normal 38 4 2 20 4 2" xfId="45294"/>
    <cellStyle name="Normal 38 4 2 20 5" xfId="7920"/>
    <cellStyle name="Normal 38 4 2 20 5 2" xfId="34231"/>
    <cellStyle name="Normal 38 4 2 20 6" xfId="31387"/>
    <cellStyle name="Normal 38 4 2 21" xfId="3954"/>
    <cellStyle name="Normal 38 4 2 21 2" xfId="11819"/>
    <cellStyle name="Normal 38 4 2 21 2 2" xfId="22883"/>
    <cellStyle name="Normal 38 4 2 21 2 2 2" xfId="49132"/>
    <cellStyle name="Normal 38 4 2 21 2 3" xfId="38069"/>
    <cellStyle name="Normal 38 4 2 21 3" xfId="15422"/>
    <cellStyle name="Normal 38 4 2 21 3 2" xfId="26486"/>
    <cellStyle name="Normal 38 4 2 21 3 2 2" xfId="52735"/>
    <cellStyle name="Normal 38 4 2 21 3 3" xfId="41672"/>
    <cellStyle name="Normal 38 4 2 21 4" xfId="19158"/>
    <cellStyle name="Normal 38 4 2 21 4 2" xfId="45408"/>
    <cellStyle name="Normal 38 4 2 21 5" xfId="8035"/>
    <cellStyle name="Normal 38 4 2 21 5 2" xfId="34345"/>
    <cellStyle name="Normal 38 4 2 21 6" xfId="31388"/>
    <cellStyle name="Normal 38 4 2 22" xfId="3955"/>
    <cellStyle name="Normal 38 4 2 22 2" xfId="11933"/>
    <cellStyle name="Normal 38 4 2 22 2 2" xfId="22997"/>
    <cellStyle name="Normal 38 4 2 22 2 2 2" xfId="49246"/>
    <cellStyle name="Normal 38 4 2 22 2 3" xfId="38183"/>
    <cellStyle name="Normal 38 4 2 22 3" xfId="15536"/>
    <cellStyle name="Normal 38 4 2 22 3 2" xfId="26600"/>
    <cellStyle name="Normal 38 4 2 22 3 2 2" xfId="52849"/>
    <cellStyle name="Normal 38 4 2 22 3 3" xfId="41786"/>
    <cellStyle name="Normal 38 4 2 22 4" xfId="19272"/>
    <cellStyle name="Normal 38 4 2 22 4 2" xfId="45522"/>
    <cellStyle name="Normal 38 4 2 22 5" xfId="8150"/>
    <cellStyle name="Normal 38 4 2 22 5 2" xfId="34459"/>
    <cellStyle name="Normal 38 4 2 22 6" xfId="31389"/>
    <cellStyle name="Normal 38 4 2 23" xfId="3956"/>
    <cellStyle name="Normal 38 4 2 23 2" xfId="12047"/>
    <cellStyle name="Normal 38 4 2 23 2 2" xfId="23111"/>
    <cellStyle name="Normal 38 4 2 23 2 2 2" xfId="49360"/>
    <cellStyle name="Normal 38 4 2 23 2 3" xfId="38297"/>
    <cellStyle name="Normal 38 4 2 23 3" xfId="15650"/>
    <cellStyle name="Normal 38 4 2 23 3 2" xfId="26714"/>
    <cellStyle name="Normal 38 4 2 23 3 2 2" xfId="52963"/>
    <cellStyle name="Normal 38 4 2 23 3 3" xfId="41900"/>
    <cellStyle name="Normal 38 4 2 23 4" xfId="19386"/>
    <cellStyle name="Normal 38 4 2 23 4 2" xfId="45636"/>
    <cellStyle name="Normal 38 4 2 23 5" xfId="8265"/>
    <cellStyle name="Normal 38 4 2 23 5 2" xfId="34573"/>
    <cellStyle name="Normal 38 4 2 23 6" xfId="31390"/>
    <cellStyle name="Normal 38 4 2 24" xfId="3957"/>
    <cellStyle name="Normal 38 4 2 24 2" xfId="12161"/>
    <cellStyle name="Normal 38 4 2 24 2 2" xfId="23225"/>
    <cellStyle name="Normal 38 4 2 24 2 2 2" xfId="49474"/>
    <cellStyle name="Normal 38 4 2 24 2 3" xfId="38411"/>
    <cellStyle name="Normal 38 4 2 24 3" xfId="15764"/>
    <cellStyle name="Normal 38 4 2 24 3 2" xfId="26828"/>
    <cellStyle name="Normal 38 4 2 24 3 2 2" xfId="53077"/>
    <cellStyle name="Normal 38 4 2 24 3 3" xfId="42014"/>
    <cellStyle name="Normal 38 4 2 24 4" xfId="19500"/>
    <cellStyle name="Normal 38 4 2 24 4 2" xfId="45750"/>
    <cellStyle name="Normal 38 4 2 24 5" xfId="8380"/>
    <cellStyle name="Normal 38 4 2 24 5 2" xfId="34687"/>
    <cellStyle name="Normal 38 4 2 24 6" xfId="31391"/>
    <cellStyle name="Normal 38 4 2 25" xfId="3958"/>
    <cellStyle name="Normal 38 4 2 25 2" xfId="12278"/>
    <cellStyle name="Normal 38 4 2 25 2 2" xfId="23342"/>
    <cellStyle name="Normal 38 4 2 25 2 2 2" xfId="49591"/>
    <cellStyle name="Normal 38 4 2 25 2 3" xfId="38528"/>
    <cellStyle name="Normal 38 4 2 25 3" xfId="15881"/>
    <cellStyle name="Normal 38 4 2 25 3 2" xfId="26945"/>
    <cellStyle name="Normal 38 4 2 25 3 2 2" xfId="53194"/>
    <cellStyle name="Normal 38 4 2 25 3 3" xfId="42131"/>
    <cellStyle name="Normal 38 4 2 25 4" xfId="19617"/>
    <cellStyle name="Normal 38 4 2 25 4 2" xfId="45867"/>
    <cellStyle name="Normal 38 4 2 25 5" xfId="8498"/>
    <cellStyle name="Normal 38 4 2 25 5 2" xfId="34804"/>
    <cellStyle name="Normal 38 4 2 25 6" xfId="31392"/>
    <cellStyle name="Normal 38 4 2 26" xfId="3959"/>
    <cellStyle name="Normal 38 4 2 26 2" xfId="12397"/>
    <cellStyle name="Normal 38 4 2 26 2 2" xfId="23461"/>
    <cellStyle name="Normal 38 4 2 26 2 2 2" xfId="49710"/>
    <cellStyle name="Normal 38 4 2 26 2 3" xfId="38647"/>
    <cellStyle name="Normal 38 4 2 26 3" xfId="16000"/>
    <cellStyle name="Normal 38 4 2 26 3 2" xfId="27064"/>
    <cellStyle name="Normal 38 4 2 26 3 2 2" xfId="53313"/>
    <cellStyle name="Normal 38 4 2 26 3 3" xfId="42250"/>
    <cellStyle name="Normal 38 4 2 26 4" xfId="19736"/>
    <cellStyle name="Normal 38 4 2 26 4 2" xfId="45986"/>
    <cellStyle name="Normal 38 4 2 26 5" xfId="8618"/>
    <cellStyle name="Normal 38 4 2 26 5 2" xfId="34923"/>
    <cellStyle name="Normal 38 4 2 26 6" xfId="31393"/>
    <cellStyle name="Normal 38 4 2 27" xfId="3960"/>
    <cellStyle name="Normal 38 4 2 27 2" xfId="12528"/>
    <cellStyle name="Normal 38 4 2 27 2 2" xfId="23592"/>
    <cellStyle name="Normal 38 4 2 27 2 2 2" xfId="49841"/>
    <cellStyle name="Normal 38 4 2 27 2 3" xfId="38778"/>
    <cellStyle name="Normal 38 4 2 27 3" xfId="16131"/>
    <cellStyle name="Normal 38 4 2 27 3 2" xfId="27195"/>
    <cellStyle name="Normal 38 4 2 27 3 2 2" xfId="53444"/>
    <cellStyle name="Normal 38 4 2 27 3 3" xfId="42381"/>
    <cellStyle name="Normal 38 4 2 27 4" xfId="19867"/>
    <cellStyle name="Normal 38 4 2 27 4 2" xfId="46117"/>
    <cellStyle name="Normal 38 4 2 27 5" xfId="8750"/>
    <cellStyle name="Normal 38 4 2 27 5 2" xfId="35054"/>
    <cellStyle name="Normal 38 4 2 27 6" xfId="31394"/>
    <cellStyle name="Normal 38 4 2 28" xfId="3961"/>
    <cellStyle name="Normal 38 4 2 28 2" xfId="12643"/>
    <cellStyle name="Normal 38 4 2 28 2 2" xfId="23707"/>
    <cellStyle name="Normal 38 4 2 28 2 2 2" xfId="49956"/>
    <cellStyle name="Normal 38 4 2 28 2 3" xfId="38893"/>
    <cellStyle name="Normal 38 4 2 28 3" xfId="16246"/>
    <cellStyle name="Normal 38 4 2 28 3 2" xfId="27310"/>
    <cellStyle name="Normal 38 4 2 28 3 2 2" xfId="53559"/>
    <cellStyle name="Normal 38 4 2 28 3 3" xfId="42496"/>
    <cellStyle name="Normal 38 4 2 28 4" xfId="19982"/>
    <cellStyle name="Normal 38 4 2 28 4 2" xfId="46232"/>
    <cellStyle name="Normal 38 4 2 28 5" xfId="8866"/>
    <cellStyle name="Normal 38 4 2 28 5 2" xfId="35169"/>
    <cellStyle name="Normal 38 4 2 28 6" xfId="31395"/>
    <cellStyle name="Normal 38 4 2 29" xfId="3962"/>
    <cellStyle name="Normal 38 4 2 29 2" xfId="12757"/>
    <cellStyle name="Normal 38 4 2 29 2 2" xfId="23821"/>
    <cellStyle name="Normal 38 4 2 29 2 2 2" xfId="50070"/>
    <cellStyle name="Normal 38 4 2 29 2 3" xfId="39007"/>
    <cellStyle name="Normal 38 4 2 29 3" xfId="16360"/>
    <cellStyle name="Normal 38 4 2 29 3 2" xfId="27424"/>
    <cellStyle name="Normal 38 4 2 29 3 2 2" xfId="53673"/>
    <cellStyle name="Normal 38 4 2 29 3 3" xfId="42610"/>
    <cellStyle name="Normal 38 4 2 29 4" xfId="20096"/>
    <cellStyle name="Normal 38 4 2 29 4 2" xfId="46346"/>
    <cellStyle name="Normal 38 4 2 29 5" xfId="8981"/>
    <cellStyle name="Normal 38 4 2 29 5 2" xfId="35283"/>
    <cellStyle name="Normal 38 4 2 29 6" xfId="31396"/>
    <cellStyle name="Normal 38 4 2 3" xfId="3963"/>
    <cellStyle name="Normal 38 4 2 3 2" xfId="9667"/>
    <cellStyle name="Normal 38 4 2 3 2 2" xfId="20731"/>
    <cellStyle name="Normal 38 4 2 3 2 2 2" xfId="46980"/>
    <cellStyle name="Normal 38 4 2 3 2 3" xfId="35917"/>
    <cellStyle name="Normal 38 4 2 3 3" xfId="13270"/>
    <cellStyle name="Normal 38 4 2 3 3 2" xfId="24334"/>
    <cellStyle name="Normal 38 4 2 3 3 2 2" xfId="50583"/>
    <cellStyle name="Normal 38 4 2 3 3 3" xfId="39520"/>
    <cellStyle name="Normal 38 4 2 3 4" xfId="17006"/>
    <cellStyle name="Normal 38 4 2 3 4 2" xfId="43256"/>
    <cellStyle name="Normal 38 4 2 3 5" xfId="5865"/>
    <cellStyle name="Normal 38 4 2 3 5 2" xfId="32193"/>
    <cellStyle name="Normal 38 4 2 3 6" xfId="31397"/>
    <cellStyle name="Normal 38 4 2 30" xfId="3964"/>
    <cellStyle name="Normal 38 4 2 30 2" xfId="9395"/>
    <cellStyle name="Normal 38 4 2 30 2 2" xfId="20459"/>
    <cellStyle name="Normal 38 4 2 30 2 2 2" xfId="46708"/>
    <cellStyle name="Normal 38 4 2 30 2 3" xfId="35645"/>
    <cellStyle name="Normal 38 4 2 30 3" xfId="12998"/>
    <cellStyle name="Normal 38 4 2 30 3 2" xfId="24062"/>
    <cellStyle name="Normal 38 4 2 30 3 2 2" xfId="50311"/>
    <cellStyle name="Normal 38 4 2 30 3 3" xfId="39248"/>
    <cellStyle name="Normal 38 4 2 30 4" xfId="16734"/>
    <cellStyle name="Normal 38 4 2 30 4 2" xfId="42984"/>
    <cellStyle name="Normal 38 4 2 30 5" xfId="5590"/>
    <cellStyle name="Normal 38 4 2 30 5 2" xfId="31921"/>
    <cellStyle name="Normal 38 4 2 30 6" xfId="31398"/>
    <cellStyle name="Normal 38 4 2 31" xfId="3965"/>
    <cellStyle name="Normal 38 4 2 31 2" xfId="20339"/>
    <cellStyle name="Normal 38 4 2 31 2 2" xfId="46588"/>
    <cellStyle name="Normal 38 4 2 31 3" xfId="9275"/>
    <cellStyle name="Normal 38 4 2 31 3 2" xfId="35525"/>
    <cellStyle name="Normal 38 4 2 31 4" xfId="31399"/>
    <cellStyle name="Normal 38 4 2 32" xfId="3966"/>
    <cellStyle name="Normal 38 4 2 32 2" xfId="23942"/>
    <cellStyle name="Normal 38 4 2 32 2 2" xfId="50191"/>
    <cellStyle name="Normal 38 4 2 32 3" xfId="12878"/>
    <cellStyle name="Normal 38 4 2 32 3 2" xfId="39128"/>
    <cellStyle name="Normal 38 4 2 32 4" xfId="31400"/>
    <cellStyle name="Normal 38 4 2 33" xfId="3967"/>
    <cellStyle name="Normal 38 4 2 33 2" xfId="16614"/>
    <cellStyle name="Normal 38 4 2 33 2 2" xfId="42864"/>
    <cellStyle name="Normal 38 4 2 33 3" xfId="31401"/>
    <cellStyle name="Normal 38 4 2 34" xfId="3968"/>
    <cellStyle name="Normal 38 4 2 34 2" xfId="31402"/>
    <cellStyle name="Normal 38 4 2 35" xfId="3969"/>
    <cellStyle name="Normal 38 4 2 35 2" xfId="31403"/>
    <cellStyle name="Normal 38 4 2 36" xfId="3970"/>
    <cellStyle name="Normal 38 4 2 36 2" xfId="31404"/>
    <cellStyle name="Normal 38 4 2 37" xfId="3971"/>
    <cellStyle name="Normal 38 4 2 37 2" xfId="31405"/>
    <cellStyle name="Normal 38 4 2 38" xfId="3972"/>
    <cellStyle name="Normal 38 4 2 38 2" xfId="31406"/>
    <cellStyle name="Normal 38 4 2 39" xfId="3973"/>
    <cellStyle name="Normal 38 4 2 39 2" xfId="31407"/>
    <cellStyle name="Normal 38 4 2 4" xfId="3974"/>
    <cellStyle name="Normal 38 4 2 4 2" xfId="9783"/>
    <cellStyle name="Normal 38 4 2 4 2 2" xfId="20847"/>
    <cellStyle name="Normal 38 4 2 4 2 2 2" xfId="47096"/>
    <cellStyle name="Normal 38 4 2 4 2 3" xfId="36033"/>
    <cellStyle name="Normal 38 4 2 4 3" xfId="13386"/>
    <cellStyle name="Normal 38 4 2 4 3 2" xfId="24450"/>
    <cellStyle name="Normal 38 4 2 4 3 2 2" xfId="50699"/>
    <cellStyle name="Normal 38 4 2 4 3 3" xfId="39636"/>
    <cellStyle name="Normal 38 4 2 4 4" xfId="17122"/>
    <cellStyle name="Normal 38 4 2 4 4 2" xfId="43372"/>
    <cellStyle name="Normal 38 4 2 4 5" xfId="5982"/>
    <cellStyle name="Normal 38 4 2 4 5 2" xfId="32309"/>
    <cellStyle name="Normal 38 4 2 4 6" xfId="31408"/>
    <cellStyle name="Normal 38 4 2 40" xfId="3975"/>
    <cellStyle name="Normal 38 4 2 40 2" xfId="31409"/>
    <cellStyle name="Normal 38 4 2 41" xfId="3940"/>
    <cellStyle name="Normal 38 4 2 41 2" xfId="31374"/>
    <cellStyle name="Normal 38 4 2 42" xfId="5469"/>
    <cellStyle name="Normal 38 4 2 42 2" xfId="31801"/>
    <cellStyle name="Normal 38 4 2 43" xfId="27738"/>
    <cellStyle name="Normal 38 4 2 5" xfId="3976"/>
    <cellStyle name="Normal 38 4 2 5 2" xfId="9898"/>
    <cellStyle name="Normal 38 4 2 5 2 2" xfId="20962"/>
    <cellStyle name="Normal 38 4 2 5 2 2 2" xfId="47211"/>
    <cellStyle name="Normal 38 4 2 5 2 3" xfId="36148"/>
    <cellStyle name="Normal 38 4 2 5 3" xfId="13501"/>
    <cellStyle name="Normal 38 4 2 5 3 2" xfId="24565"/>
    <cellStyle name="Normal 38 4 2 5 3 2 2" xfId="50814"/>
    <cellStyle name="Normal 38 4 2 5 3 3" xfId="39751"/>
    <cellStyle name="Normal 38 4 2 5 4" xfId="17237"/>
    <cellStyle name="Normal 38 4 2 5 4 2" xfId="43487"/>
    <cellStyle name="Normal 38 4 2 5 5" xfId="6098"/>
    <cellStyle name="Normal 38 4 2 5 5 2" xfId="32424"/>
    <cellStyle name="Normal 38 4 2 5 6" xfId="31410"/>
    <cellStyle name="Normal 38 4 2 6" xfId="3977"/>
    <cellStyle name="Normal 38 4 2 6 2" xfId="10013"/>
    <cellStyle name="Normal 38 4 2 6 2 2" xfId="21077"/>
    <cellStyle name="Normal 38 4 2 6 2 2 2" xfId="47326"/>
    <cellStyle name="Normal 38 4 2 6 2 3" xfId="36263"/>
    <cellStyle name="Normal 38 4 2 6 3" xfId="13616"/>
    <cellStyle name="Normal 38 4 2 6 3 2" xfId="24680"/>
    <cellStyle name="Normal 38 4 2 6 3 2 2" xfId="50929"/>
    <cellStyle name="Normal 38 4 2 6 3 3" xfId="39866"/>
    <cellStyle name="Normal 38 4 2 6 4" xfId="17352"/>
    <cellStyle name="Normal 38 4 2 6 4 2" xfId="43602"/>
    <cellStyle name="Normal 38 4 2 6 5" xfId="6214"/>
    <cellStyle name="Normal 38 4 2 6 5 2" xfId="32539"/>
    <cellStyle name="Normal 38 4 2 6 6" xfId="31411"/>
    <cellStyle name="Normal 38 4 2 7" xfId="3978"/>
    <cellStyle name="Normal 38 4 2 7 2" xfId="10127"/>
    <cellStyle name="Normal 38 4 2 7 2 2" xfId="21191"/>
    <cellStyle name="Normal 38 4 2 7 2 2 2" xfId="47440"/>
    <cellStyle name="Normal 38 4 2 7 2 3" xfId="36377"/>
    <cellStyle name="Normal 38 4 2 7 3" xfId="13730"/>
    <cellStyle name="Normal 38 4 2 7 3 2" xfId="24794"/>
    <cellStyle name="Normal 38 4 2 7 3 2 2" xfId="51043"/>
    <cellStyle name="Normal 38 4 2 7 3 3" xfId="39980"/>
    <cellStyle name="Normal 38 4 2 7 4" xfId="17466"/>
    <cellStyle name="Normal 38 4 2 7 4 2" xfId="43716"/>
    <cellStyle name="Normal 38 4 2 7 5" xfId="6329"/>
    <cellStyle name="Normal 38 4 2 7 5 2" xfId="32653"/>
    <cellStyle name="Normal 38 4 2 7 6" xfId="31412"/>
    <cellStyle name="Normal 38 4 2 8" xfId="3979"/>
    <cellStyle name="Normal 38 4 2 8 2" xfId="10241"/>
    <cellStyle name="Normal 38 4 2 8 2 2" xfId="21305"/>
    <cellStyle name="Normal 38 4 2 8 2 2 2" xfId="47554"/>
    <cellStyle name="Normal 38 4 2 8 2 3" xfId="36491"/>
    <cellStyle name="Normal 38 4 2 8 3" xfId="13844"/>
    <cellStyle name="Normal 38 4 2 8 3 2" xfId="24908"/>
    <cellStyle name="Normal 38 4 2 8 3 2 2" xfId="51157"/>
    <cellStyle name="Normal 38 4 2 8 3 3" xfId="40094"/>
    <cellStyle name="Normal 38 4 2 8 4" xfId="17580"/>
    <cellStyle name="Normal 38 4 2 8 4 2" xfId="43830"/>
    <cellStyle name="Normal 38 4 2 8 5" xfId="6444"/>
    <cellStyle name="Normal 38 4 2 8 5 2" xfId="32767"/>
    <cellStyle name="Normal 38 4 2 8 6" xfId="31413"/>
    <cellStyle name="Normal 38 4 2 9" xfId="3980"/>
    <cellStyle name="Normal 38 4 2 9 2" xfId="10355"/>
    <cellStyle name="Normal 38 4 2 9 2 2" xfId="21419"/>
    <cellStyle name="Normal 38 4 2 9 2 2 2" xfId="47668"/>
    <cellStyle name="Normal 38 4 2 9 2 3" xfId="36605"/>
    <cellStyle name="Normal 38 4 2 9 3" xfId="13958"/>
    <cellStyle name="Normal 38 4 2 9 3 2" xfId="25022"/>
    <cellStyle name="Normal 38 4 2 9 3 2 2" xfId="51271"/>
    <cellStyle name="Normal 38 4 2 9 3 3" xfId="40208"/>
    <cellStyle name="Normal 38 4 2 9 4" xfId="17694"/>
    <cellStyle name="Normal 38 4 2 9 4 2" xfId="43944"/>
    <cellStyle name="Normal 38 4 2 9 5" xfId="6559"/>
    <cellStyle name="Normal 38 4 2 9 5 2" xfId="32881"/>
    <cellStyle name="Normal 38 4 2 9 6" xfId="31414"/>
    <cellStyle name="Normal 38 4 20" xfId="3981"/>
    <cellStyle name="Normal 38 4 20 2" xfId="11515"/>
    <cellStyle name="Normal 38 4 20 2 2" xfId="22579"/>
    <cellStyle name="Normal 38 4 20 2 2 2" xfId="48828"/>
    <cellStyle name="Normal 38 4 20 2 3" xfId="37765"/>
    <cellStyle name="Normal 38 4 20 3" xfId="15118"/>
    <cellStyle name="Normal 38 4 20 3 2" xfId="26182"/>
    <cellStyle name="Normal 38 4 20 3 2 2" xfId="52431"/>
    <cellStyle name="Normal 38 4 20 3 3" xfId="41368"/>
    <cellStyle name="Normal 38 4 20 4" xfId="18854"/>
    <cellStyle name="Normal 38 4 20 4 2" xfId="45104"/>
    <cellStyle name="Normal 38 4 20 5" xfId="7729"/>
    <cellStyle name="Normal 38 4 20 5 2" xfId="34041"/>
    <cellStyle name="Normal 38 4 20 6" xfId="31415"/>
    <cellStyle name="Normal 38 4 21" xfId="3982"/>
    <cellStyle name="Normal 38 4 21 2" xfId="11629"/>
    <cellStyle name="Normal 38 4 21 2 2" xfId="22693"/>
    <cellStyle name="Normal 38 4 21 2 2 2" xfId="48942"/>
    <cellStyle name="Normal 38 4 21 2 3" xfId="37879"/>
    <cellStyle name="Normal 38 4 21 3" xfId="15232"/>
    <cellStyle name="Normal 38 4 21 3 2" xfId="26296"/>
    <cellStyle name="Normal 38 4 21 3 2 2" xfId="52545"/>
    <cellStyle name="Normal 38 4 21 3 3" xfId="41482"/>
    <cellStyle name="Normal 38 4 21 4" xfId="18968"/>
    <cellStyle name="Normal 38 4 21 4 2" xfId="45218"/>
    <cellStyle name="Normal 38 4 21 5" xfId="7844"/>
    <cellStyle name="Normal 38 4 21 5 2" xfId="34155"/>
    <cellStyle name="Normal 38 4 21 6" xfId="31416"/>
    <cellStyle name="Normal 38 4 22" xfId="3983"/>
    <cellStyle name="Normal 38 4 22 2" xfId="11743"/>
    <cellStyle name="Normal 38 4 22 2 2" xfId="22807"/>
    <cellStyle name="Normal 38 4 22 2 2 2" xfId="49056"/>
    <cellStyle name="Normal 38 4 22 2 3" xfId="37993"/>
    <cellStyle name="Normal 38 4 22 3" xfId="15346"/>
    <cellStyle name="Normal 38 4 22 3 2" xfId="26410"/>
    <cellStyle name="Normal 38 4 22 3 2 2" xfId="52659"/>
    <cellStyle name="Normal 38 4 22 3 3" xfId="41596"/>
    <cellStyle name="Normal 38 4 22 4" xfId="19082"/>
    <cellStyle name="Normal 38 4 22 4 2" xfId="45332"/>
    <cellStyle name="Normal 38 4 22 5" xfId="7959"/>
    <cellStyle name="Normal 38 4 22 5 2" xfId="34269"/>
    <cellStyle name="Normal 38 4 22 6" xfId="31417"/>
    <cellStyle name="Normal 38 4 23" xfId="3984"/>
    <cellStyle name="Normal 38 4 23 2" xfId="11857"/>
    <cellStyle name="Normal 38 4 23 2 2" xfId="22921"/>
    <cellStyle name="Normal 38 4 23 2 2 2" xfId="49170"/>
    <cellStyle name="Normal 38 4 23 2 3" xfId="38107"/>
    <cellStyle name="Normal 38 4 23 3" xfId="15460"/>
    <cellStyle name="Normal 38 4 23 3 2" xfId="26524"/>
    <cellStyle name="Normal 38 4 23 3 2 2" xfId="52773"/>
    <cellStyle name="Normal 38 4 23 3 3" xfId="41710"/>
    <cellStyle name="Normal 38 4 23 4" xfId="19196"/>
    <cellStyle name="Normal 38 4 23 4 2" xfId="45446"/>
    <cellStyle name="Normal 38 4 23 5" xfId="8074"/>
    <cellStyle name="Normal 38 4 23 5 2" xfId="34383"/>
    <cellStyle name="Normal 38 4 23 6" xfId="31418"/>
    <cellStyle name="Normal 38 4 24" xfId="3985"/>
    <cellStyle name="Normal 38 4 24 2" xfId="11971"/>
    <cellStyle name="Normal 38 4 24 2 2" xfId="23035"/>
    <cellStyle name="Normal 38 4 24 2 2 2" xfId="49284"/>
    <cellStyle name="Normal 38 4 24 2 3" xfId="38221"/>
    <cellStyle name="Normal 38 4 24 3" xfId="15574"/>
    <cellStyle name="Normal 38 4 24 3 2" xfId="26638"/>
    <cellStyle name="Normal 38 4 24 3 2 2" xfId="52887"/>
    <cellStyle name="Normal 38 4 24 3 3" xfId="41824"/>
    <cellStyle name="Normal 38 4 24 4" xfId="19310"/>
    <cellStyle name="Normal 38 4 24 4 2" xfId="45560"/>
    <cellStyle name="Normal 38 4 24 5" xfId="8189"/>
    <cellStyle name="Normal 38 4 24 5 2" xfId="34497"/>
    <cellStyle name="Normal 38 4 24 6" xfId="31419"/>
    <cellStyle name="Normal 38 4 25" xfId="3986"/>
    <cellStyle name="Normal 38 4 25 2" xfId="12085"/>
    <cellStyle name="Normal 38 4 25 2 2" xfId="23149"/>
    <cellStyle name="Normal 38 4 25 2 2 2" xfId="49398"/>
    <cellStyle name="Normal 38 4 25 2 3" xfId="38335"/>
    <cellStyle name="Normal 38 4 25 3" xfId="15688"/>
    <cellStyle name="Normal 38 4 25 3 2" xfId="26752"/>
    <cellStyle name="Normal 38 4 25 3 2 2" xfId="53001"/>
    <cellStyle name="Normal 38 4 25 3 3" xfId="41938"/>
    <cellStyle name="Normal 38 4 25 4" xfId="19424"/>
    <cellStyle name="Normal 38 4 25 4 2" xfId="45674"/>
    <cellStyle name="Normal 38 4 25 5" xfId="8304"/>
    <cellStyle name="Normal 38 4 25 5 2" xfId="34611"/>
    <cellStyle name="Normal 38 4 25 6" xfId="31420"/>
    <cellStyle name="Normal 38 4 26" xfId="3987"/>
    <cellStyle name="Normal 38 4 26 2" xfId="12202"/>
    <cellStyle name="Normal 38 4 26 2 2" xfId="23266"/>
    <cellStyle name="Normal 38 4 26 2 2 2" xfId="49515"/>
    <cellStyle name="Normal 38 4 26 2 3" xfId="38452"/>
    <cellStyle name="Normal 38 4 26 3" xfId="15805"/>
    <cellStyle name="Normal 38 4 26 3 2" xfId="26869"/>
    <cellStyle name="Normal 38 4 26 3 2 2" xfId="53118"/>
    <cellStyle name="Normal 38 4 26 3 3" xfId="42055"/>
    <cellStyle name="Normal 38 4 26 4" xfId="19541"/>
    <cellStyle name="Normal 38 4 26 4 2" xfId="45791"/>
    <cellStyle name="Normal 38 4 26 5" xfId="8422"/>
    <cellStyle name="Normal 38 4 26 5 2" xfId="34728"/>
    <cellStyle name="Normal 38 4 26 6" xfId="31421"/>
    <cellStyle name="Normal 38 4 27" xfId="3988"/>
    <cellStyle name="Normal 38 4 27 2" xfId="12321"/>
    <cellStyle name="Normal 38 4 27 2 2" xfId="23385"/>
    <cellStyle name="Normal 38 4 27 2 2 2" xfId="49634"/>
    <cellStyle name="Normal 38 4 27 2 3" xfId="38571"/>
    <cellStyle name="Normal 38 4 27 3" xfId="15924"/>
    <cellStyle name="Normal 38 4 27 3 2" xfId="26988"/>
    <cellStyle name="Normal 38 4 27 3 2 2" xfId="53237"/>
    <cellStyle name="Normal 38 4 27 3 3" xfId="42174"/>
    <cellStyle name="Normal 38 4 27 4" xfId="19660"/>
    <cellStyle name="Normal 38 4 27 4 2" xfId="45910"/>
    <cellStyle name="Normal 38 4 27 5" xfId="8542"/>
    <cellStyle name="Normal 38 4 27 5 2" xfId="34847"/>
    <cellStyle name="Normal 38 4 27 6" xfId="31422"/>
    <cellStyle name="Normal 38 4 28" xfId="3989"/>
    <cellStyle name="Normal 38 4 28 2" xfId="12452"/>
    <cellStyle name="Normal 38 4 28 2 2" xfId="23516"/>
    <cellStyle name="Normal 38 4 28 2 2 2" xfId="49765"/>
    <cellStyle name="Normal 38 4 28 2 3" xfId="38702"/>
    <cellStyle name="Normal 38 4 28 3" xfId="16055"/>
    <cellStyle name="Normal 38 4 28 3 2" xfId="27119"/>
    <cellStyle name="Normal 38 4 28 3 2 2" xfId="53368"/>
    <cellStyle name="Normal 38 4 28 3 3" xfId="42305"/>
    <cellStyle name="Normal 38 4 28 4" xfId="19791"/>
    <cellStyle name="Normal 38 4 28 4 2" xfId="46041"/>
    <cellStyle name="Normal 38 4 28 5" xfId="8674"/>
    <cellStyle name="Normal 38 4 28 5 2" xfId="34978"/>
    <cellStyle name="Normal 38 4 28 6" xfId="31423"/>
    <cellStyle name="Normal 38 4 29" xfId="3990"/>
    <cellStyle name="Normal 38 4 29 2" xfId="12567"/>
    <cellStyle name="Normal 38 4 29 2 2" xfId="23631"/>
    <cellStyle name="Normal 38 4 29 2 2 2" xfId="49880"/>
    <cellStyle name="Normal 38 4 29 2 3" xfId="38817"/>
    <cellStyle name="Normal 38 4 29 3" xfId="16170"/>
    <cellStyle name="Normal 38 4 29 3 2" xfId="27234"/>
    <cellStyle name="Normal 38 4 29 3 2 2" xfId="53483"/>
    <cellStyle name="Normal 38 4 29 3 3" xfId="42420"/>
    <cellStyle name="Normal 38 4 29 4" xfId="19906"/>
    <cellStyle name="Normal 38 4 29 4 2" xfId="46156"/>
    <cellStyle name="Normal 38 4 29 5" xfId="8790"/>
    <cellStyle name="Normal 38 4 29 5 2" xfId="35093"/>
    <cellStyle name="Normal 38 4 29 6" xfId="31424"/>
    <cellStyle name="Normal 38 4 3" xfId="260"/>
    <cellStyle name="Normal 38 4 3 2" xfId="3992"/>
    <cellStyle name="Normal 38 4 3 2 2" xfId="16463"/>
    <cellStyle name="Normal 38 4 3 2 2 2" xfId="27527"/>
    <cellStyle name="Normal 38 4 3 2 2 2 2" xfId="53776"/>
    <cellStyle name="Normal 38 4 3 2 2 3" xfId="42713"/>
    <cellStyle name="Normal 38 4 3 2 3" xfId="20199"/>
    <cellStyle name="Normal 38 4 3 2 3 2" xfId="46449"/>
    <cellStyle name="Normal 38 4 3 2 4" xfId="9127"/>
    <cellStyle name="Normal 38 4 3 2 4 2" xfId="35386"/>
    <cellStyle name="Normal 38 4 3 2 5" xfId="31426"/>
    <cellStyle name="Normal 38 4 3 3" xfId="3991"/>
    <cellStyle name="Normal 38 4 3 3 2" xfId="20503"/>
    <cellStyle name="Normal 38 4 3 3 2 2" xfId="46752"/>
    <cellStyle name="Normal 38 4 3 3 3" xfId="9439"/>
    <cellStyle name="Normal 38 4 3 3 3 2" xfId="35689"/>
    <cellStyle name="Normal 38 4 3 3 4" xfId="31425"/>
    <cellStyle name="Normal 38 4 3 4" xfId="13042"/>
    <cellStyle name="Normal 38 4 3 4 2" xfId="24106"/>
    <cellStyle name="Normal 38 4 3 4 2 2" xfId="50355"/>
    <cellStyle name="Normal 38 4 3 4 3" xfId="39292"/>
    <cellStyle name="Normal 38 4 3 5" xfId="16778"/>
    <cellStyle name="Normal 38 4 3 5 2" xfId="43028"/>
    <cellStyle name="Normal 38 4 3 6" xfId="5635"/>
    <cellStyle name="Normal 38 4 3 6 2" xfId="31965"/>
    <cellStyle name="Normal 38 4 3 7" xfId="27740"/>
    <cellStyle name="Normal 38 4 30" xfId="3993"/>
    <cellStyle name="Normal 38 4 30 2" xfId="12681"/>
    <cellStyle name="Normal 38 4 30 2 2" xfId="23745"/>
    <cellStyle name="Normal 38 4 30 2 2 2" xfId="49994"/>
    <cellStyle name="Normal 38 4 30 2 3" xfId="38931"/>
    <cellStyle name="Normal 38 4 30 3" xfId="16284"/>
    <cellStyle name="Normal 38 4 30 3 2" xfId="27348"/>
    <cellStyle name="Normal 38 4 30 3 2 2" xfId="53597"/>
    <cellStyle name="Normal 38 4 30 3 3" xfId="42534"/>
    <cellStyle name="Normal 38 4 30 4" xfId="20020"/>
    <cellStyle name="Normal 38 4 30 4 2" xfId="46270"/>
    <cellStyle name="Normal 38 4 30 5" xfId="8905"/>
    <cellStyle name="Normal 38 4 30 5 2" xfId="35207"/>
    <cellStyle name="Normal 38 4 30 6" xfId="31427"/>
    <cellStyle name="Normal 38 4 31" xfId="3994"/>
    <cellStyle name="Normal 38 4 31 2" xfId="9319"/>
    <cellStyle name="Normal 38 4 31 2 2" xfId="20383"/>
    <cellStyle name="Normal 38 4 31 2 2 2" xfId="46632"/>
    <cellStyle name="Normal 38 4 31 2 3" xfId="35569"/>
    <cellStyle name="Normal 38 4 31 3" xfId="12922"/>
    <cellStyle name="Normal 38 4 31 3 2" xfId="23986"/>
    <cellStyle name="Normal 38 4 31 3 2 2" xfId="50235"/>
    <cellStyle name="Normal 38 4 31 3 3" xfId="39172"/>
    <cellStyle name="Normal 38 4 31 4" xfId="16658"/>
    <cellStyle name="Normal 38 4 31 4 2" xfId="42908"/>
    <cellStyle name="Normal 38 4 31 5" xfId="5514"/>
    <cellStyle name="Normal 38 4 31 5 2" xfId="31845"/>
    <cellStyle name="Normal 38 4 31 6" xfId="31428"/>
    <cellStyle name="Normal 38 4 32" xfId="3995"/>
    <cellStyle name="Normal 38 4 32 2" xfId="20263"/>
    <cellStyle name="Normal 38 4 32 2 2" xfId="46512"/>
    <cellStyle name="Normal 38 4 32 3" xfId="9199"/>
    <cellStyle name="Normal 38 4 32 3 2" xfId="35449"/>
    <cellStyle name="Normal 38 4 32 4" xfId="31429"/>
    <cellStyle name="Normal 38 4 33" xfId="3996"/>
    <cellStyle name="Normal 38 4 33 2" xfId="23866"/>
    <cellStyle name="Normal 38 4 33 2 2" xfId="50115"/>
    <cellStyle name="Normal 38 4 33 3" xfId="12802"/>
    <cellStyle name="Normal 38 4 33 3 2" xfId="39052"/>
    <cellStyle name="Normal 38 4 33 4" xfId="31430"/>
    <cellStyle name="Normal 38 4 34" xfId="3997"/>
    <cellStyle name="Normal 38 4 34 2" xfId="16538"/>
    <cellStyle name="Normal 38 4 34 2 2" xfId="42788"/>
    <cellStyle name="Normal 38 4 34 3" xfId="31431"/>
    <cellStyle name="Normal 38 4 35" xfId="3998"/>
    <cellStyle name="Normal 38 4 35 2" xfId="31432"/>
    <cellStyle name="Normal 38 4 36" xfId="3999"/>
    <cellStyle name="Normal 38 4 36 2" xfId="31433"/>
    <cellStyle name="Normal 38 4 37" xfId="4000"/>
    <cellStyle name="Normal 38 4 37 2" xfId="31434"/>
    <cellStyle name="Normal 38 4 38" xfId="4001"/>
    <cellStyle name="Normal 38 4 38 2" xfId="31435"/>
    <cellStyle name="Normal 38 4 39" xfId="4002"/>
    <cellStyle name="Normal 38 4 39 2" xfId="31436"/>
    <cellStyle name="Normal 38 4 4" xfId="4003"/>
    <cellStyle name="Normal 38 4 4 2" xfId="9591"/>
    <cellStyle name="Normal 38 4 4 2 2" xfId="20655"/>
    <cellStyle name="Normal 38 4 4 2 2 2" xfId="46904"/>
    <cellStyle name="Normal 38 4 4 2 3" xfId="35841"/>
    <cellStyle name="Normal 38 4 4 3" xfId="13194"/>
    <cellStyle name="Normal 38 4 4 3 2" xfId="24258"/>
    <cellStyle name="Normal 38 4 4 3 2 2" xfId="50507"/>
    <cellStyle name="Normal 38 4 4 3 3" xfId="39444"/>
    <cellStyle name="Normal 38 4 4 4" xfId="16930"/>
    <cellStyle name="Normal 38 4 4 4 2" xfId="43180"/>
    <cellStyle name="Normal 38 4 4 5" xfId="5789"/>
    <cellStyle name="Normal 38 4 4 5 2" xfId="32117"/>
    <cellStyle name="Normal 38 4 4 6" xfId="31437"/>
    <cellStyle name="Normal 38 4 40" xfId="4004"/>
    <cellStyle name="Normal 38 4 40 2" xfId="31438"/>
    <cellStyle name="Normal 38 4 41" xfId="4005"/>
    <cellStyle name="Normal 38 4 41 2" xfId="31439"/>
    <cellStyle name="Normal 38 4 42" xfId="3929"/>
    <cellStyle name="Normal 38 4 42 2" xfId="31363"/>
    <cellStyle name="Normal 38 4 43" xfId="5393"/>
    <cellStyle name="Normal 38 4 43 2" xfId="31725"/>
    <cellStyle name="Normal 38 4 44" xfId="27737"/>
    <cellStyle name="Normal 38 4 5" xfId="4006"/>
    <cellStyle name="Normal 38 4 5 2" xfId="9707"/>
    <cellStyle name="Normal 38 4 5 2 2" xfId="20771"/>
    <cellStyle name="Normal 38 4 5 2 2 2" xfId="47020"/>
    <cellStyle name="Normal 38 4 5 2 3" xfId="35957"/>
    <cellStyle name="Normal 38 4 5 3" xfId="13310"/>
    <cellStyle name="Normal 38 4 5 3 2" xfId="24374"/>
    <cellStyle name="Normal 38 4 5 3 2 2" xfId="50623"/>
    <cellStyle name="Normal 38 4 5 3 3" xfId="39560"/>
    <cellStyle name="Normal 38 4 5 4" xfId="17046"/>
    <cellStyle name="Normal 38 4 5 4 2" xfId="43296"/>
    <cellStyle name="Normal 38 4 5 5" xfId="5906"/>
    <cellStyle name="Normal 38 4 5 5 2" xfId="32233"/>
    <cellStyle name="Normal 38 4 5 6" xfId="31440"/>
    <cellStyle name="Normal 38 4 6" xfId="4007"/>
    <cellStyle name="Normal 38 4 6 2" xfId="9822"/>
    <cellStyle name="Normal 38 4 6 2 2" xfId="20886"/>
    <cellStyle name="Normal 38 4 6 2 2 2" xfId="47135"/>
    <cellStyle name="Normal 38 4 6 2 3" xfId="36072"/>
    <cellStyle name="Normal 38 4 6 3" xfId="13425"/>
    <cellStyle name="Normal 38 4 6 3 2" xfId="24489"/>
    <cellStyle name="Normal 38 4 6 3 2 2" xfId="50738"/>
    <cellStyle name="Normal 38 4 6 3 3" xfId="39675"/>
    <cellStyle name="Normal 38 4 6 4" xfId="17161"/>
    <cellStyle name="Normal 38 4 6 4 2" xfId="43411"/>
    <cellStyle name="Normal 38 4 6 5" xfId="6022"/>
    <cellStyle name="Normal 38 4 6 5 2" xfId="32348"/>
    <cellStyle name="Normal 38 4 6 6" xfId="31441"/>
    <cellStyle name="Normal 38 4 7" xfId="4008"/>
    <cellStyle name="Normal 38 4 7 2" xfId="9937"/>
    <cellStyle name="Normal 38 4 7 2 2" xfId="21001"/>
    <cellStyle name="Normal 38 4 7 2 2 2" xfId="47250"/>
    <cellStyle name="Normal 38 4 7 2 3" xfId="36187"/>
    <cellStyle name="Normal 38 4 7 3" xfId="13540"/>
    <cellStyle name="Normal 38 4 7 3 2" xfId="24604"/>
    <cellStyle name="Normal 38 4 7 3 2 2" xfId="50853"/>
    <cellStyle name="Normal 38 4 7 3 3" xfId="39790"/>
    <cellStyle name="Normal 38 4 7 4" xfId="17276"/>
    <cellStyle name="Normal 38 4 7 4 2" xfId="43526"/>
    <cellStyle name="Normal 38 4 7 5" xfId="6138"/>
    <cellStyle name="Normal 38 4 7 5 2" xfId="32463"/>
    <cellStyle name="Normal 38 4 7 6" xfId="31442"/>
    <cellStyle name="Normal 38 4 8" xfId="4009"/>
    <cellStyle name="Normal 38 4 8 2" xfId="10051"/>
    <cellStyle name="Normal 38 4 8 2 2" xfId="21115"/>
    <cellStyle name="Normal 38 4 8 2 2 2" xfId="47364"/>
    <cellStyle name="Normal 38 4 8 2 3" xfId="36301"/>
    <cellStyle name="Normal 38 4 8 3" xfId="13654"/>
    <cellStyle name="Normal 38 4 8 3 2" xfId="24718"/>
    <cellStyle name="Normal 38 4 8 3 2 2" xfId="50967"/>
    <cellStyle name="Normal 38 4 8 3 3" xfId="39904"/>
    <cellStyle name="Normal 38 4 8 4" xfId="17390"/>
    <cellStyle name="Normal 38 4 8 4 2" xfId="43640"/>
    <cellStyle name="Normal 38 4 8 5" xfId="6253"/>
    <cellStyle name="Normal 38 4 8 5 2" xfId="32577"/>
    <cellStyle name="Normal 38 4 8 6" xfId="31443"/>
    <cellStyle name="Normal 38 4 9" xfId="4010"/>
    <cellStyle name="Normal 38 4 9 2" xfId="10165"/>
    <cellStyle name="Normal 38 4 9 2 2" xfId="21229"/>
    <cellStyle name="Normal 38 4 9 2 2 2" xfId="47478"/>
    <cellStyle name="Normal 38 4 9 2 3" xfId="36415"/>
    <cellStyle name="Normal 38 4 9 3" xfId="13768"/>
    <cellStyle name="Normal 38 4 9 3 2" xfId="24832"/>
    <cellStyle name="Normal 38 4 9 3 2 2" xfId="51081"/>
    <cellStyle name="Normal 38 4 9 3 3" xfId="40018"/>
    <cellStyle name="Normal 38 4 9 4" xfId="17504"/>
    <cellStyle name="Normal 38 4 9 4 2" xfId="43754"/>
    <cellStyle name="Normal 38 4 9 5" xfId="6368"/>
    <cellStyle name="Normal 38 4 9 5 2" xfId="32691"/>
    <cellStyle name="Normal 38 4 9 6" xfId="31444"/>
    <cellStyle name="Normal 38 40" xfId="4011"/>
    <cellStyle name="Normal 38 40 2" xfId="16505"/>
    <cellStyle name="Normal 38 40 2 2" xfId="42755"/>
    <cellStyle name="Normal 38 40 3" xfId="31445"/>
    <cellStyle name="Normal 38 41" xfId="4012"/>
    <cellStyle name="Normal 38 41 2" xfId="16513"/>
    <cellStyle name="Normal 38 41 2 2" xfId="42763"/>
    <cellStyle name="Normal 38 41 3" xfId="31446"/>
    <cellStyle name="Normal 38 42" xfId="4013"/>
    <cellStyle name="Normal 38 42 2" xfId="31447"/>
    <cellStyle name="Normal 38 43" xfId="4014"/>
    <cellStyle name="Normal 38 43 2" xfId="31448"/>
    <cellStyle name="Normal 38 44" xfId="4015"/>
    <cellStyle name="Normal 38 44 2" xfId="31449"/>
    <cellStyle name="Normal 38 45" xfId="4016"/>
    <cellStyle name="Normal 38 45 2" xfId="31450"/>
    <cellStyle name="Normal 38 46" xfId="4017"/>
    <cellStyle name="Normal 38 46 2" xfId="31451"/>
    <cellStyle name="Normal 38 47" xfId="4018"/>
    <cellStyle name="Normal 38 47 2" xfId="31452"/>
    <cellStyle name="Normal 38 48" xfId="3324"/>
    <cellStyle name="Normal 38 48 2" xfId="30758"/>
    <cellStyle name="Normal 38 49" xfId="5367"/>
    <cellStyle name="Normal 38 49 2" xfId="31700"/>
    <cellStyle name="Normal 38 5" xfId="261"/>
    <cellStyle name="Normal 38 5 10" xfId="4020"/>
    <cellStyle name="Normal 38 5 10 2" xfId="10286"/>
    <cellStyle name="Normal 38 5 10 2 2" xfId="21350"/>
    <cellStyle name="Normal 38 5 10 2 2 2" xfId="47599"/>
    <cellStyle name="Normal 38 5 10 2 3" xfId="36536"/>
    <cellStyle name="Normal 38 5 10 3" xfId="13889"/>
    <cellStyle name="Normal 38 5 10 3 2" xfId="24953"/>
    <cellStyle name="Normal 38 5 10 3 2 2" xfId="51202"/>
    <cellStyle name="Normal 38 5 10 3 3" xfId="40139"/>
    <cellStyle name="Normal 38 5 10 4" xfId="17625"/>
    <cellStyle name="Normal 38 5 10 4 2" xfId="43875"/>
    <cellStyle name="Normal 38 5 10 5" xfId="6490"/>
    <cellStyle name="Normal 38 5 10 5 2" xfId="32812"/>
    <cellStyle name="Normal 38 5 10 6" xfId="31454"/>
    <cellStyle name="Normal 38 5 11" xfId="4021"/>
    <cellStyle name="Normal 38 5 11 2" xfId="10413"/>
    <cellStyle name="Normal 38 5 11 2 2" xfId="21477"/>
    <cellStyle name="Normal 38 5 11 2 2 2" xfId="47726"/>
    <cellStyle name="Normal 38 5 11 2 3" xfId="36663"/>
    <cellStyle name="Normal 38 5 11 3" xfId="14016"/>
    <cellStyle name="Normal 38 5 11 3 2" xfId="25080"/>
    <cellStyle name="Normal 38 5 11 3 2 2" xfId="51329"/>
    <cellStyle name="Normal 38 5 11 3 3" xfId="40266"/>
    <cellStyle name="Normal 38 5 11 4" xfId="17752"/>
    <cellStyle name="Normal 38 5 11 4 2" xfId="44002"/>
    <cellStyle name="Normal 38 5 11 5" xfId="6618"/>
    <cellStyle name="Normal 38 5 11 5 2" xfId="32939"/>
    <cellStyle name="Normal 38 5 11 6" xfId="31455"/>
    <cellStyle name="Normal 38 5 12" xfId="4022"/>
    <cellStyle name="Normal 38 5 12 2" xfId="10528"/>
    <cellStyle name="Normal 38 5 12 2 2" xfId="21592"/>
    <cellStyle name="Normal 38 5 12 2 2 2" xfId="47841"/>
    <cellStyle name="Normal 38 5 12 2 3" xfId="36778"/>
    <cellStyle name="Normal 38 5 12 3" xfId="14131"/>
    <cellStyle name="Normal 38 5 12 3 2" xfId="25195"/>
    <cellStyle name="Normal 38 5 12 3 2 2" xfId="51444"/>
    <cellStyle name="Normal 38 5 12 3 3" xfId="40381"/>
    <cellStyle name="Normal 38 5 12 4" xfId="17867"/>
    <cellStyle name="Normal 38 5 12 4 2" xfId="44117"/>
    <cellStyle name="Normal 38 5 12 5" xfId="6734"/>
    <cellStyle name="Normal 38 5 12 5 2" xfId="33054"/>
    <cellStyle name="Normal 38 5 12 6" xfId="31456"/>
    <cellStyle name="Normal 38 5 13" xfId="4023"/>
    <cellStyle name="Normal 38 5 13 2" xfId="10701"/>
    <cellStyle name="Normal 38 5 13 2 2" xfId="21765"/>
    <cellStyle name="Normal 38 5 13 2 2 2" xfId="48014"/>
    <cellStyle name="Normal 38 5 13 2 3" xfId="36951"/>
    <cellStyle name="Normal 38 5 13 3" xfId="14304"/>
    <cellStyle name="Normal 38 5 13 3 2" xfId="25368"/>
    <cellStyle name="Normal 38 5 13 3 2 2" xfId="51617"/>
    <cellStyle name="Normal 38 5 13 3 3" xfId="40554"/>
    <cellStyle name="Normal 38 5 13 4" xfId="18040"/>
    <cellStyle name="Normal 38 5 13 4 2" xfId="44290"/>
    <cellStyle name="Normal 38 5 13 5" xfId="6908"/>
    <cellStyle name="Normal 38 5 13 5 2" xfId="33227"/>
    <cellStyle name="Normal 38 5 13 6" xfId="31457"/>
    <cellStyle name="Normal 38 5 14" xfId="4024"/>
    <cellStyle name="Normal 38 5 14 2" xfId="10818"/>
    <cellStyle name="Normal 38 5 14 2 2" xfId="21882"/>
    <cellStyle name="Normal 38 5 14 2 2 2" xfId="48131"/>
    <cellStyle name="Normal 38 5 14 2 3" xfId="37068"/>
    <cellStyle name="Normal 38 5 14 3" xfId="14421"/>
    <cellStyle name="Normal 38 5 14 3 2" xfId="25485"/>
    <cellStyle name="Normal 38 5 14 3 2 2" xfId="51734"/>
    <cellStyle name="Normal 38 5 14 3 3" xfId="40671"/>
    <cellStyle name="Normal 38 5 14 4" xfId="18157"/>
    <cellStyle name="Normal 38 5 14 4 2" xfId="44407"/>
    <cellStyle name="Normal 38 5 14 5" xfId="7026"/>
    <cellStyle name="Normal 38 5 14 5 2" xfId="33344"/>
    <cellStyle name="Normal 38 5 14 6" xfId="31458"/>
    <cellStyle name="Normal 38 5 15" xfId="4025"/>
    <cellStyle name="Normal 38 5 15 2" xfId="10934"/>
    <cellStyle name="Normal 38 5 15 2 2" xfId="21998"/>
    <cellStyle name="Normal 38 5 15 2 2 2" xfId="48247"/>
    <cellStyle name="Normal 38 5 15 2 3" xfId="37184"/>
    <cellStyle name="Normal 38 5 15 3" xfId="14537"/>
    <cellStyle name="Normal 38 5 15 3 2" xfId="25601"/>
    <cellStyle name="Normal 38 5 15 3 2 2" xfId="51850"/>
    <cellStyle name="Normal 38 5 15 3 3" xfId="40787"/>
    <cellStyle name="Normal 38 5 15 4" xfId="18273"/>
    <cellStyle name="Normal 38 5 15 4 2" xfId="44523"/>
    <cellStyle name="Normal 38 5 15 5" xfId="7143"/>
    <cellStyle name="Normal 38 5 15 5 2" xfId="33460"/>
    <cellStyle name="Normal 38 5 15 6" xfId="31459"/>
    <cellStyle name="Normal 38 5 16" xfId="4026"/>
    <cellStyle name="Normal 38 5 16 2" xfId="11052"/>
    <cellStyle name="Normal 38 5 16 2 2" xfId="22116"/>
    <cellStyle name="Normal 38 5 16 2 2 2" xfId="48365"/>
    <cellStyle name="Normal 38 5 16 2 3" xfId="37302"/>
    <cellStyle name="Normal 38 5 16 3" xfId="14655"/>
    <cellStyle name="Normal 38 5 16 3 2" xfId="25719"/>
    <cellStyle name="Normal 38 5 16 3 2 2" xfId="51968"/>
    <cellStyle name="Normal 38 5 16 3 3" xfId="40905"/>
    <cellStyle name="Normal 38 5 16 4" xfId="18391"/>
    <cellStyle name="Normal 38 5 16 4 2" xfId="44641"/>
    <cellStyle name="Normal 38 5 16 5" xfId="7262"/>
    <cellStyle name="Normal 38 5 16 5 2" xfId="33578"/>
    <cellStyle name="Normal 38 5 16 6" xfId="31460"/>
    <cellStyle name="Normal 38 5 17" xfId="4027"/>
    <cellStyle name="Normal 38 5 17 2" xfId="11170"/>
    <cellStyle name="Normal 38 5 17 2 2" xfId="22234"/>
    <cellStyle name="Normal 38 5 17 2 2 2" xfId="48483"/>
    <cellStyle name="Normal 38 5 17 2 3" xfId="37420"/>
    <cellStyle name="Normal 38 5 17 3" xfId="14773"/>
    <cellStyle name="Normal 38 5 17 3 2" xfId="25837"/>
    <cellStyle name="Normal 38 5 17 3 2 2" xfId="52086"/>
    <cellStyle name="Normal 38 5 17 3 3" xfId="41023"/>
    <cellStyle name="Normal 38 5 17 4" xfId="18509"/>
    <cellStyle name="Normal 38 5 17 4 2" xfId="44759"/>
    <cellStyle name="Normal 38 5 17 5" xfId="7381"/>
    <cellStyle name="Normal 38 5 17 5 2" xfId="33696"/>
    <cellStyle name="Normal 38 5 17 6" xfId="31461"/>
    <cellStyle name="Normal 38 5 18" xfId="4028"/>
    <cellStyle name="Normal 38 5 18 2" xfId="11286"/>
    <cellStyle name="Normal 38 5 18 2 2" xfId="22350"/>
    <cellStyle name="Normal 38 5 18 2 2 2" xfId="48599"/>
    <cellStyle name="Normal 38 5 18 2 3" xfId="37536"/>
    <cellStyle name="Normal 38 5 18 3" xfId="14889"/>
    <cellStyle name="Normal 38 5 18 3 2" xfId="25953"/>
    <cellStyle name="Normal 38 5 18 3 2 2" xfId="52202"/>
    <cellStyle name="Normal 38 5 18 3 3" xfId="41139"/>
    <cellStyle name="Normal 38 5 18 4" xfId="18625"/>
    <cellStyle name="Normal 38 5 18 4 2" xfId="44875"/>
    <cellStyle name="Normal 38 5 18 5" xfId="7498"/>
    <cellStyle name="Normal 38 5 18 5 2" xfId="33812"/>
    <cellStyle name="Normal 38 5 18 6" xfId="31462"/>
    <cellStyle name="Normal 38 5 19" xfId="4029"/>
    <cellStyle name="Normal 38 5 19 2" xfId="11403"/>
    <cellStyle name="Normal 38 5 19 2 2" xfId="22467"/>
    <cellStyle name="Normal 38 5 19 2 2 2" xfId="48716"/>
    <cellStyle name="Normal 38 5 19 2 3" xfId="37653"/>
    <cellStyle name="Normal 38 5 19 3" xfId="15006"/>
    <cellStyle name="Normal 38 5 19 3 2" xfId="26070"/>
    <cellStyle name="Normal 38 5 19 3 2 2" xfId="52319"/>
    <cellStyle name="Normal 38 5 19 3 3" xfId="41256"/>
    <cellStyle name="Normal 38 5 19 4" xfId="18742"/>
    <cellStyle name="Normal 38 5 19 4 2" xfId="44992"/>
    <cellStyle name="Normal 38 5 19 5" xfId="7616"/>
    <cellStyle name="Normal 38 5 19 5 2" xfId="33929"/>
    <cellStyle name="Normal 38 5 19 6" xfId="31463"/>
    <cellStyle name="Normal 38 5 2" xfId="262"/>
    <cellStyle name="Normal 38 5 2 10" xfId="4031"/>
    <cellStyle name="Normal 38 5 2 10 2" xfId="10483"/>
    <cellStyle name="Normal 38 5 2 10 2 2" xfId="21547"/>
    <cellStyle name="Normal 38 5 2 10 2 2 2" xfId="47796"/>
    <cellStyle name="Normal 38 5 2 10 2 3" xfId="36733"/>
    <cellStyle name="Normal 38 5 2 10 3" xfId="14086"/>
    <cellStyle name="Normal 38 5 2 10 3 2" xfId="25150"/>
    <cellStyle name="Normal 38 5 2 10 3 2 2" xfId="51399"/>
    <cellStyle name="Normal 38 5 2 10 3 3" xfId="40336"/>
    <cellStyle name="Normal 38 5 2 10 4" xfId="17822"/>
    <cellStyle name="Normal 38 5 2 10 4 2" xfId="44072"/>
    <cellStyle name="Normal 38 5 2 10 5" xfId="6688"/>
    <cellStyle name="Normal 38 5 2 10 5 2" xfId="33009"/>
    <cellStyle name="Normal 38 5 2 10 6" xfId="31465"/>
    <cellStyle name="Normal 38 5 2 11" xfId="4032"/>
    <cellStyle name="Normal 38 5 2 11 2" xfId="10598"/>
    <cellStyle name="Normal 38 5 2 11 2 2" xfId="21662"/>
    <cellStyle name="Normal 38 5 2 11 2 2 2" xfId="47911"/>
    <cellStyle name="Normal 38 5 2 11 2 3" xfId="36848"/>
    <cellStyle name="Normal 38 5 2 11 3" xfId="14201"/>
    <cellStyle name="Normal 38 5 2 11 3 2" xfId="25265"/>
    <cellStyle name="Normal 38 5 2 11 3 2 2" xfId="51514"/>
    <cellStyle name="Normal 38 5 2 11 3 3" xfId="40451"/>
    <cellStyle name="Normal 38 5 2 11 4" xfId="17937"/>
    <cellStyle name="Normal 38 5 2 11 4 2" xfId="44187"/>
    <cellStyle name="Normal 38 5 2 11 5" xfId="6804"/>
    <cellStyle name="Normal 38 5 2 11 5 2" xfId="33124"/>
    <cellStyle name="Normal 38 5 2 11 6" xfId="31466"/>
    <cellStyle name="Normal 38 5 2 12" xfId="4033"/>
    <cellStyle name="Normal 38 5 2 12 2" xfId="10771"/>
    <cellStyle name="Normal 38 5 2 12 2 2" xfId="21835"/>
    <cellStyle name="Normal 38 5 2 12 2 2 2" xfId="48084"/>
    <cellStyle name="Normal 38 5 2 12 2 3" xfId="37021"/>
    <cellStyle name="Normal 38 5 2 12 3" xfId="14374"/>
    <cellStyle name="Normal 38 5 2 12 3 2" xfId="25438"/>
    <cellStyle name="Normal 38 5 2 12 3 2 2" xfId="51687"/>
    <cellStyle name="Normal 38 5 2 12 3 3" xfId="40624"/>
    <cellStyle name="Normal 38 5 2 12 4" xfId="18110"/>
    <cellStyle name="Normal 38 5 2 12 4 2" xfId="44360"/>
    <cellStyle name="Normal 38 5 2 12 5" xfId="6978"/>
    <cellStyle name="Normal 38 5 2 12 5 2" xfId="33297"/>
    <cellStyle name="Normal 38 5 2 12 6" xfId="31467"/>
    <cellStyle name="Normal 38 5 2 13" xfId="4034"/>
    <cellStyle name="Normal 38 5 2 13 2" xfId="10888"/>
    <cellStyle name="Normal 38 5 2 13 2 2" xfId="21952"/>
    <cellStyle name="Normal 38 5 2 13 2 2 2" xfId="48201"/>
    <cellStyle name="Normal 38 5 2 13 2 3" xfId="37138"/>
    <cellStyle name="Normal 38 5 2 13 3" xfId="14491"/>
    <cellStyle name="Normal 38 5 2 13 3 2" xfId="25555"/>
    <cellStyle name="Normal 38 5 2 13 3 2 2" xfId="51804"/>
    <cellStyle name="Normal 38 5 2 13 3 3" xfId="40741"/>
    <cellStyle name="Normal 38 5 2 13 4" xfId="18227"/>
    <cellStyle name="Normal 38 5 2 13 4 2" xfId="44477"/>
    <cellStyle name="Normal 38 5 2 13 5" xfId="7096"/>
    <cellStyle name="Normal 38 5 2 13 5 2" xfId="33414"/>
    <cellStyle name="Normal 38 5 2 13 6" xfId="31468"/>
    <cellStyle name="Normal 38 5 2 14" xfId="4035"/>
    <cellStyle name="Normal 38 5 2 14 2" xfId="11004"/>
    <cellStyle name="Normal 38 5 2 14 2 2" xfId="22068"/>
    <cellStyle name="Normal 38 5 2 14 2 2 2" xfId="48317"/>
    <cellStyle name="Normal 38 5 2 14 2 3" xfId="37254"/>
    <cellStyle name="Normal 38 5 2 14 3" xfId="14607"/>
    <cellStyle name="Normal 38 5 2 14 3 2" xfId="25671"/>
    <cellStyle name="Normal 38 5 2 14 3 2 2" xfId="51920"/>
    <cellStyle name="Normal 38 5 2 14 3 3" xfId="40857"/>
    <cellStyle name="Normal 38 5 2 14 4" xfId="18343"/>
    <cellStyle name="Normal 38 5 2 14 4 2" xfId="44593"/>
    <cellStyle name="Normal 38 5 2 14 5" xfId="7213"/>
    <cellStyle name="Normal 38 5 2 14 5 2" xfId="33530"/>
    <cellStyle name="Normal 38 5 2 14 6" xfId="31469"/>
    <cellStyle name="Normal 38 5 2 15" xfId="4036"/>
    <cellStyle name="Normal 38 5 2 15 2" xfId="11122"/>
    <cellStyle name="Normal 38 5 2 15 2 2" xfId="22186"/>
    <cellStyle name="Normal 38 5 2 15 2 2 2" xfId="48435"/>
    <cellStyle name="Normal 38 5 2 15 2 3" xfId="37372"/>
    <cellStyle name="Normal 38 5 2 15 3" xfId="14725"/>
    <cellStyle name="Normal 38 5 2 15 3 2" xfId="25789"/>
    <cellStyle name="Normal 38 5 2 15 3 2 2" xfId="52038"/>
    <cellStyle name="Normal 38 5 2 15 3 3" xfId="40975"/>
    <cellStyle name="Normal 38 5 2 15 4" xfId="18461"/>
    <cellStyle name="Normal 38 5 2 15 4 2" xfId="44711"/>
    <cellStyle name="Normal 38 5 2 15 5" xfId="7332"/>
    <cellStyle name="Normal 38 5 2 15 5 2" xfId="33648"/>
    <cellStyle name="Normal 38 5 2 15 6" xfId="31470"/>
    <cellStyle name="Normal 38 5 2 16" xfId="4037"/>
    <cellStyle name="Normal 38 5 2 16 2" xfId="11240"/>
    <cellStyle name="Normal 38 5 2 16 2 2" xfId="22304"/>
    <cellStyle name="Normal 38 5 2 16 2 2 2" xfId="48553"/>
    <cellStyle name="Normal 38 5 2 16 2 3" xfId="37490"/>
    <cellStyle name="Normal 38 5 2 16 3" xfId="14843"/>
    <cellStyle name="Normal 38 5 2 16 3 2" xfId="25907"/>
    <cellStyle name="Normal 38 5 2 16 3 2 2" xfId="52156"/>
    <cellStyle name="Normal 38 5 2 16 3 3" xfId="41093"/>
    <cellStyle name="Normal 38 5 2 16 4" xfId="18579"/>
    <cellStyle name="Normal 38 5 2 16 4 2" xfId="44829"/>
    <cellStyle name="Normal 38 5 2 16 5" xfId="7451"/>
    <cellStyle name="Normal 38 5 2 16 5 2" xfId="33766"/>
    <cellStyle name="Normal 38 5 2 16 6" xfId="31471"/>
    <cellStyle name="Normal 38 5 2 17" xfId="4038"/>
    <cellStyle name="Normal 38 5 2 17 2" xfId="11356"/>
    <cellStyle name="Normal 38 5 2 17 2 2" xfId="22420"/>
    <cellStyle name="Normal 38 5 2 17 2 2 2" xfId="48669"/>
    <cellStyle name="Normal 38 5 2 17 2 3" xfId="37606"/>
    <cellStyle name="Normal 38 5 2 17 3" xfId="14959"/>
    <cellStyle name="Normal 38 5 2 17 3 2" xfId="26023"/>
    <cellStyle name="Normal 38 5 2 17 3 2 2" xfId="52272"/>
    <cellStyle name="Normal 38 5 2 17 3 3" xfId="41209"/>
    <cellStyle name="Normal 38 5 2 17 4" xfId="18695"/>
    <cellStyle name="Normal 38 5 2 17 4 2" xfId="44945"/>
    <cellStyle name="Normal 38 5 2 17 5" xfId="7568"/>
    <cellStyle name="Normal 38 5 2 17 5 2" xfId="33882"/>
    <cellStyle name="Normal 38 5 2 17 6" xfId="31472"/>
    <cellStyle name="Normal 38 5 2 18" xfId="4039"/>
    <cellStyle name="Normal 38 5 2 18 2" xfId="11473"/>
    <cellStyle name="Normal 38 5 2 18 2 2" xfId="22537"/>
    <cellStyle name="Normal 38 5 2 18 2 2 2" xfId="48786"/>
    <cellStyle name="Normal 38 5 2 18 2 3" xfId="37723"/>
    <cellStyle name="Normal 38 5 2 18 3" xfId="15076"/>
    <cellStyle name="Normal 38 5 2 18 3 2" xfId="26140"/>
    <cellStyle name="Normal 38 5 2 18 3 2 2" xfId="52389"/>
    <cellStyle name="Normal 38 5 2 18 3 3" xfId="41326"/>
    <cellStyle name="Normal 38 5 2 18 4" xfId="18812"/>
    <cellStyle name="Normal 38 5 2 18 4 2" xfId="45062"/>
    <cellStyle name="Normal 38 5 2 18 5" xfId="7686"/>
    <cellStyle name="Normal 38 5 2 18 5 2" xfId="33999"/>
    <cellStyle name="Normal 38 5 2 18 6" xfId="31473"/>
    <cellStyle name="Normal 38 5 2 19" xfId="4040"/>
    <cellStyle name="Normal 38 5 2 19 2" xfId="11592"/>
    <cellStyle name="Normal 38 5 2 19 2 2" xfId="22656"/>
    <cellStyle name="Normal 38 5 2 19 2 2 2" xfId="48905"/>
    <cellStyle name="Normal 38 5 2 19 2 3" xfId="37842"/>
    <cellStyle name="Normal 38 5 2 19 3" xfId="15195"/>
    <cellStyle name="Normal 38 5 2 19 3 2" xfId="26259"/>
    <cellStyle name="Normal 38 5 2 19 3 2 2" xfId="52508"/>
    <cellStyle name="Normal 38 5 2 19 3 3" xfId="41445"/>
    <cellStyle name="Normal 38 5 2 19 4" xfId="18931"/>
    <cellStyle name="Normal 38 5 2 19 4 2" xfId="45181"/>
    <cellStyle name="Normal 38 5 2 19 5" xfId="7806"/>
    <cellStyle name="Normal 38 5 2 19 5 2" xfId="34118"/>
    <cellStyle name="Normal 38 5 2 19 6" xfId="31474"/>
    <cellStyle name="Normal 38 5 2 2" xfId="263"/>
    <cellStyle name="Normal 38 5 2 2 2" xfId="4042"/>
    <cellStyle name="Normal 38 5 2 2 2 2" xfId="16464"/>
    <cellStyle name="Normal 38 5 2 2 2 2 2" xfId="27528"/>
    <cellStyle name="Normal 38 5 2 2 2 2 2 2" xfId="53777"/>
    <cellStyle name="Normal 38 5 2 2 2 2 3" xfId="42714"/>
    <cellStyle name="Normal 38 5 2 2 2 3" xfId="20200"/>
    <cellStyle name="Normal 38 5 2 2 2 3 2" xfId="46450"/>
    <cellStyle name="Normal 38 5 2 2 2 4" xfId="9128"/>
    <cellStyle name="Normal 38 5 2 2 2 4 2" xfId="35387"/>
    <cellStyle name="Normal 38 5 2 2 2 5" xfId="31476"/>
    <cellStyle name="Normal 38 5 2 2 3" xfId="4041"/>
    <cellStyle name="Normal 38 5 2 2 3 2" xfId="20570"/>
    <cellStyle name="Normal 38 5 2 2 3 2 2" xfId="46819"/>
    <cellStyle name="Normal 38 5 2 2 3 3" xfId="9506"/>
    <cellStyle name="Normal 38 5 2 2 3 3 2" xfId="35756"/>
    <cellStyle name="Normal 38 5 2 2 3 4" xfId="31475"/>
    <cellStyle name="Normal 38 5 2 2 4" xfId="13109"/>
    <cellStyle name="Normal 38 5 2 2 4 2" xfId="24173"/>
    <cellStyle name="Normal 38 5 2 2 4 2 2" xfId="50422"/>
    <cellStyle name="Normal 38 5 2 2 4 3" xfId="39359"/>
    <cellStyle name="Normal 38 5 2 2 5" xfId="16845"/>
    <cellStyle name="Normal 38 5 2 2 5 2" xfId="43095"/>
    <cellStyle name="Normal 38 5 2 2 6" xfId="5703"/>
    <cellStyle name="Normal 38 5 2 2 6 2" xfId="32032"/>
    <cellStyle name="Normal 38 5 2 2 7" xfId="27743"/>
    <cellStyle name="Normal 38 5 2 20" xfId="4043"/>
    <cellStyle name="Normal 38 5 2 20 2" xfId="11706"/>
    <cellStyle name="Normal 38 5 2 20 2 2" xfId="22770"/>
    <cellStyle name="Normal 38 5 2 20 2 2 2" xfId="49019"/>
    <cellStyle name="Normal 38 5 2 20 2 3" xfId="37956"/>
    <cellStyle name="Normal 38 5 2 20 3" xfId="15309"/>
    <cellStyle name="Normal 38 5 2 20 3 2" xfId="26373"/>
    <cellStyle name="Normal 38 5 2 20 3 2 2" xfId="52622"/>
    <cellStyle name="Normal 38 5 2 20 3 3" xfId="41559"/>
    <cellStyle name="Normal 38 5 2 20 4" xfId="19045"/>
    <cellStyle name="Normal 38 5 2 20 4 2" xfId="45295"/>
    <cellStyle name="Normal 38 5 2 20 5" xfId="7921"/>
    <cellStyle name="Normal 38 5 2 20 5 2" xfId="34232"/>
    <cellStyle name="Normal 38 5 2 20 6" xfId="31477"/>
    <cellStyle name="Normal 38 5 2 21" xfId="4044"/>
    <cellStyle name="Normal 38 5 2 21 2" xfId="11820"/>
    <cellStyle name="Normal 38 5 2 21 2 2" xfId="22884"/>
    <cellStyle name="Normal 38 5 2 21 2 2 2" xfId="49133"/>
    <cellStyle name="Normal 38 5 2 21 2 3" xfId="38070"/>
    <cellStyle name="Normal 38 5 2 21 3" xfId="15423"/>
    <cellStyle name="Normal 38 5 2 21 3 2" xfId="26487"/>
    <cellStyle name="Normal 38 5 2 21 3 2 2" xfId="52736"/>
    <cellStyle name="Normal 38 5 2 21 3 3" xfId="41673"/>
    <cellStyle name="Normal 38 5 2 21 4" xfId="19159"/>
    <cellStyle name="Normal 38 5 2 21 4 2" xfId="45409"/>
    <cellStyle name="Normal 38 5 2 21 5" xfId="8036"/>
    <cellStyle name="Normal 38 5 2 21 5 2" xfId="34346"/>
    <cellStyle name="Normal 38 5 2 21 6" xfId="31478"/>
    <cellStyle name="Normal 38 5 2 22" xfId="4045"/>
    <cellStyle name="Normal 38 5 2 22 2" xfId="11934"/>
    <cellStyle name="Normal 38 5 2 22 2 2" xfId="22998"/>
    <cellStyle name="Normal 38 5 2 22 2 2 2" xfId="49247"/>
    <cellStyle name="Normal 38 5 2 22 2 3" xfId="38184"/>
    <cellStyle name="Normal 38 5 2 22 3" xfId="15537"/>
    <cellStyle name="Normal 38 5 2 22 3 2" xfId="26601"/>
    <cellStyle name="Normal 38 5 2 22 3 2 2" xfId="52850"/>
    <cellStyle name="Normal 38 5 2 22 3 3" xfId="41787"/>
    <cellStyle name="Normal 38 5 2 22 4" xfId="19273"/>
    <cellStyle name="Normal 38 5 2 22 4 2" xfId="45523"/>
    <cellStyle name="Normal 38 5 2 22 5" xfId="8151"/>
    <cellStyle name="Normal 38 5 2 22 5 2" xfId="34460"/>
    <cellStyle name="Normal 38 5 2 22 6" xfId="31479"/>
    <cellStyle name="Normal 38 5 2 23" xfId="4046"/>
    <cellStyle name="Normal 38 5 2 23 2" xfId="12048"/>
    <cellStyle name="Normal 38 5 2 23 2 2" xfId="23112"/>
    <cellStyle name="Normal 38 5 2 23 2 2 2" xfId="49361"/>
    <cellStyle name="Normal 38 5 2 23 2 3" xfId="38298"/>
    <cellStyle name="Normal 38 5 2 23 3" xfId="15651"/>
    <cellStyle name="Normal 38 5 2 23 3 2" xfId="26715"/>
    <cellStyle name="Normal 38 5 2 23 3 2 2" xfId="52964"/>
    <cellStyle name="Normal 38 5 2 23 3 3" xfId="41901"/>
    <cellStyle name="Normal 38 5 2 23 4" xfId="19387"/>
    <cellStyle name="Normal 38 5 2 23 4 2" xfId="45637"/>
    <cellStyle name="Normal 38 5 2 23 5" xfId="8266"/>
    <cellStyle name="Normal 38 5 2 23 5 2" xfId="34574"/>
    <cellStyle name="Normal 38 5 2 23 6" xfId="31480"/>
    <cellStyle name="Normal 38 5 2 24" xfId="4047"/>
    <cellStyle name="Normal 38 5 2 24 2" xfId="12162"/>
    <cellStyle name="Normal 38 5 2 24 2 2" xfId="23226"/>
    <cellStyle name="Normal 38 5 2 24 2 2 2" xfId="49475"/>
    <cellStyle name="Normal 38 5 2 24 2 3" xfId="38412"/>
    <cellStyle name="Normal 38 5 2 24 3" xfId="15765"/>
    <cellStyle name="Normal 38 5 2 24 3 2" xfId="26829"/>
    <cellStyle name="Normal 38 5 2 24 3 2 2" xfId="53078"/>
    <cellStyle name="Normal 38 5 2 24 3 3" xfId="42015"/>
    <cellStyle name="Normal 38 5 2 24 4" xfId="19501"/>
    <cellStyle name="Normal 38 5 2 24 4 2" xfId="45751"/>
    <cellStyle name="Normal 38 5 2 24 5" xfId="8381"/>
    <cellStyle name="Normal 38 5 2 24 5 2" xfId="34688"/>
    <cellStyle name="Normal 38 5 2 24 6" xfId="31481"/>
    <cellStyle name="Normal 38 5 2 25" xfId="4048"/>
    <cellStyle name="Normal 38 5 2 25 2" xfId="12279"/>
    <cellStyle name="Normal 38 5 2 25 2 2" xfId="23343"/>
    <cellStyle name="Normal 38 5 2 25 2 2 2" xfId="49592"/>
    <cellStyle name="Normal 38 5 2 25 2 3" xfId="38529"/>
    <cellStyle name="Normal 38 5 2 25 3" xfId="15882"/>
    <cellStyle name="Normal 38 5 2 25 3 2" xfId="26946"/>
    <cellStyle name="Normal 38 5 2 25 3 2 2" xfId="53195"/>
    <cellStyle name="Normal 38 5 2 25 3 3" xfId="42132"/>
    <cellStyle name="Normal 38 5 2 25 4" xfId="19618"/>
    <cellStyle name="Normal 38 5 2 25 4 2" xfId="45868"/>
    <cellStyle name="Normal 38 5 2 25 5" xfId="8499"/>
    <cellStyle name="Normal 38 5 2 25 5 2" xfId="34805"/>
    <cellStyle name="Normal 38 5 2 25 6" xfId="31482"/>
    <cellStyle name="Normal 38 5 2 26" xfId="4049"/>
    <cellStyle name="Normal 38 5 2 26 2" xfId="12398"/>
    <cellStyle name="Normal 38 5 2 26 2 2" xfId="23462"/>
    <cellStyle name="Normal 38 5 2 26 2 2 2" xfId="49711"/>
    <cellStyle name="Normal 38 5 2 26 2 3" xfId="38648"/>
    <cellStyle name="Normal 38 5 2 26 3" xfId="16001"/>
    <cellStyle name="Normal 38 5 2 26 3 2" xfId="27065"/>
    <cellStyle name="Normal 38 5 2 26 3 2 2" xfId="53314"/>
    <cellStyle name="Normal 38 5 2 26 3 3" xfId="42251"/>
    <cellStyle name="Normal 38 5 2 26 4" xfId="19737"/>
    <cellStyle name="Normal 38 5 2 26 4 2" xfId="45987"/>
    <cellStyle name="Normal 38 5 2 26 5" xfId="8619"/>
    <cellStyle name="Normal 38 5 2 26 5 2" xfId="34924"/>
    <cellStyle name="Normal 38 5 2 26 6" xfId="31483"/>
    <cellStyle name="Normal 38 5 2 27" xfId="4050"/>
    <cellStyle name="Normal 38 5 2 27 2" xfId="12529"/>
    <cellStyle name="Normal 38 5 2 27 2 2" xfId="23593"/>
    <cellStyle name="Normal 38 5 2 27 2 2 2" xfId="49842"/>
    <cellStyle name="Normal 38 5 2 27 2 3" xfId="38779"/>
    <cellStyle name="Normal 38 5 2 27 3" xfId="16132"/>
    <cellStyle name="Normal 38 5 2 27 3 2" xfId="27196"/>
    <cellStyle name="Normal 38 5 2 27 3 2 2" xfId="53445"/>
    <cellStyle name="Normal 38 5 2 27 3 3" xfId="42382"/>
    <cellStyle name="Normal 38 5 2 27 4" xfId="19868"/>
    <cellStyle name="Normal 38 5 2 27 4 2" xfId="46118"/>
    <cellStyle name="Normal 38 5 2 27 5" xfId="8751"/>
    <cellStyle name="Normal 38 5 2 27 5 2" xfId="35055"/>
    <cellStyle name="Normal 38 5 2 27 6" xfId="31484"/>
    <cellStyle name="Normal 38 5 2 28" xfId="4051"/>
    <cellStyle name="Normal 38 5 2 28 2" xfId="12644"/>
    <cellStyle name="Normal 38 5 2 28 2 2" xfId="23708"/>
    <cellStyle name="Normal 38 5 2 28 2 2 2" xfId="49957"/>
    <cellStyle name="Normal 38 5 2 28 2 3" xfId="38894"/>
    <cellStyle name="Normal 38 5 2 28 3" xfId="16247"/>
    <cellStyle name="Normal 38 5 2 28 3 2" xfId="27311"/>
    <cellStyle name="Normal 38 5 2 28 3 2 2" xfId="53560"/>
    <cellStyle name="Normal 38 5 2 28 3 3" xfId="42497"/>
    <cellStyle name="Normal 38 5 2 28 4" xfId="19983"/>
    <cellStyle name="Normal 38 5 2 28 4 2" xfId="46233"/>
    <cellStyle name="Normal 38 5 2 28 5" xfId="8867"/>
    <cellStyle name="Normal 38 5 2 28 5 2" xfId="35170"/>
    <cellStyle name="Normal 38 5 2 28 6" xfId="31485"/>
    <cellStyle name="Normal 38 5 2 29" xfId="4052"/>
    <cellStyle name="Normal 38 5 2 29 2" xfId="12758"/>
    <cellStyle name="Normal 38 5 2 29 2 2" xfId="23822"/>
    <cellStyle name="Normal 38 5 2 29 2 2 2" xfId="50071"/>
    <cellStyle name="Normal 38 5 2 29 2 3" xfId="39008"/>
    <cellStyle name="Normal 38 5 2 29 3" xfId="16361"/>
    <cellStyle name="Normal 38 5 2 29 3 2" xfId="27425"/>
    <cellStyle name="Normal 38 5 2 29 3 2 2" xfId="53674"/>
    <cellStyle name="Normal 38 5 2 29 3 3" xfId="42611"/>
    <cellStyle name="Normal 38 5 2 29 4" xfId="20097"/>
    <cellStyle name="Normal 38 5 2 29 4 2" xfId="46347"/>
    <cellStyle name="Normal 38 5 2 29 5" xfId="8982"/>
    <cellStyle name="Normal 38 5 2 29 5 2" xfId="35284"/>
    <cellStyle name="Normal 38 5 2 29 6" xfId="31486"/>
    <cellStyle name="Normal 38 5 2 3" xfId="4053"/>
    <cellStyle name="Normal 38 5 2 3 2" xfId="9668"/>
    <cellStyle name="Normal 38 5 2 3 2 2" xfId="20732"/>
    <cellStyle name="Normal 38 5 2 3 2 2 2" xfId="46981"/>
    <cellStyle name="Normal 38 5 2 3 2 3" xfId="35918"/>
    <cellStyle name="Normal 38 5 2 3 3" xfId="13271"/>
    <cellStyle name="Normal 38 5 2 3 3 2" xfId="24335"/>
    <cellStyle name="Normal 38 5 2 3 3 2 2" xfId="50584"/>
    <cellStyle name="Normal 38 5 2 3 3 3" xfId="39521"/>
    <cellStyle name="Normal 38 5 2 3 4" xfId="17007"/>
    <cellStyle name="Normal 38 5 2 3 4 2" xfId="43257"/>
    <cellStyle name="Normal 38 5 2 3 5" xfId="5866"/>
    <cellStyle name="Normal 38 5 2 3 5 2" xfId="32194"/>
    <cellStyle name="Normal 38 5 2 3 6" xfId="31487"/>
    <cellStyle name="Normal 38 5 2 30" xfId="4054"/>
    <cellStyle name="Normal 38 5 2 30 2" xfId="9396"/>
    <cellStyle name="Normal 38 5 2 30 2 2" xfId="20460"/>
    <cellStyle name="Normal 38 5 2 30 2 2 2" xfId="46709"/>
    <cellStyle name="Normal 38 5 2 30 2 3" xfId="35646"/>
    <cellStyle name="Normal 38 5 2 30 3" xfId="12999"/>
    <cellStyle name="Normal 38 5 2 30 3 2" xfId="24063"/>
    <cellStyle name="Normal 38 5 2 30 3 2 2" xfId="50312"/>
    <cellStyle name="Normal 38 5 2 30 3 3" xfId="39249"/>
    <cellStyle name="Normal 38 5 2 30 4" xfId="16735"/>
    <cellStyle name="Normal 38 5 2 30 4 2" xfId="42985"/>
    <cellStyle name="Normal 38 5 2 30 5" xfId="5591"/>
    <cellStyle name="Normal 38 5 2 30 5 2" xfId="31922"/>
    <cellStyle name="Normal 38 5 2 30 6" xfId="31488"/>
    <cellStyle name="Normal 38 5 2 31" xfId="4055"/>
    <cellStyle name="Normal 38 5 2 31 2" xfId="20340"/>
    <cellStyle name="Normal 38 5 2 31 2 2" xfId="46589"/>
    <cellStyle name="Normal 38 5 2 31 3" xfId="9276"/>
    <cellStyle name="Normal 38 5 2 31 3 2" xfId="35526"/>
    <cellStyle name="Normal 38 5 2 31 4" xfId="31489"/>
    <cellStyle name="Normal 38 5 2 32" xfId="4056"/>
    <cellStyle name="Normal 38 5 2 32 2" xfId="23943"/>
    <cellStyle name="Normal 38 5 2 32 2 2" xfId="50192"/>
    <cellStyle name="Normal 38 5 2 32 3" xfId="12879"/>
    <cellStyle name="Normal 38 5 2 32 3 2" xfId="39129"/>
    <cellStyle name="Normal 38 5 2 32 4" xfId="31490"/>
    <cellStyle name="Normal 38 5 2 33" xfId="4057"/>
    <cellStyle name="Normal 38 5 2 33 2" xfId="16615"/>
    <cellStyle name="Normal 38 5 2 33 2 2" xfId="42865"/>
    <cellStyle name="Normal 38 5 2 33 3" xfId="31491"/>
    <cellStyle name="Normal 38 5 2 34" xfId="4058"/>
    <cellStyle name="Normal 38 5 2 34 2" xfId="31492"/>
    <cellStyle name="Normal 38 5 2 35" xfId="4059"/>
    <cellStyle name="Normal 38 5 2 35 2" xfId="31493"/>
    <cellStyle name="Normal 38 5 2 36" xfId="4060"/>
    <cellStyle name="Normal 38 5 2 36 2" xfId="31494"/>
    <cellStyle name="Normal 38 5 2 37" xfId="4061"/>
    <cellStyle name="Normal 38 5 2 37 2" xfId="31495"/>
    <cellStyle name="Normal 38 5 2 38" xfId="4062"/>
    <cellStyle name="Normal 38 5 2 38 2" xfId="31496"/>
    <cellStyle name="Normal 38 5 2 39" xfId="4063"/>
    <cellStyle name="Normal 38 5 2 39 2" xfId="31497"/>
    <cellStyle name="Normal 38 5 2 4" xfId="4064"/>
    <cellStyle name="Normal 38 5 2 4 2" xfId="9784"/>
    <cellStyle name="Normal 38 5 2 4 2 2" xfId="20848"/>
    <cellStyle name="Normal 38 5 2 4 2 2 2" xfId="47097"/>
    <cellStyle name="Normal 38 5 2 4 2 3" xfId="36034"/>
    <cellStyle name="Normal 38 5 2 4 3" xfId="13387"/>
    <cellStyle name="Normal 38 5 2 4 3 2" xfId="24451"/>
    <cellStyle name="Normal 38 5 2 4 3 2 2" xfId="50700"/>
    <cellStyle name="Normal 38 5 2 4 3 3" xfId="39637"/>
    <cellStyle name="Normal 38 5 2 4 4" xfId="17123"/>
    <cellStyle name="Normal 38 5 2 4 4 2" xfId="43373"/>
    <cellStyle name="Normal 38 5 2 4 5" xfId="5983"/>
    <cellStyle name="Normal 38 5 2 4 5 2" xfId="32310"/>
    <cellStyle name="Normal 38 5 2 4 6" xfId="31498"/>
    <cellStyle name="Normal 38 5 2 40" xfId="4065"/>
    <cellStyle name="Normal 38 5 2 40 2" xfId="31499"/>
    <cellStyle name="Normal 38 5 2 41" xfId="4030"/>
    <cellStyle name="Normal 38 5 2 41 2" xfId="31464"/>
    <cellStyle name="Normal 38 5 2 42" xfId="5470"/>
    <cellStyle name="Normal 38 5 2 42 2" xfId="31802"/>
    <cellStyle name="Normal 38 5 2 43" xfId="27742"/>
    <cellStyle name="Normal 38 5 2 5" xfId="4066"/>
    <cellStyle name="Normal 38 5 2 5 2" xfId="9899"/>
    <cellStyle name="Normal 38 5 2 5 2 2" xfId="20963"/>
    <cellStyle name="Normal 38 5 2 5 2 2 2" xfId="47212"/>
    <cellStyle name="Normal 38 5 2 5 2 3" xfId="36149"/>
    <cellStyle name="Normal 38 5 2 5 3" xfId="13502"/>
    <cellStyle name="Normal 38 5 2 5 3 2" xfId="24566"/>
    <cellStyle name="Normal 38 5 2 5 3 2 2" xfId="50815"/>
    <cellStyle name="Normal 38 5 2 5 3 3" xfId="39752"/>
    <cellStyle name="Normal 38 5 2 5 4" xfId="17238"/>
    <cellStyle name="Normal 38 5 2 5 4 2" xfId="43488"/>
    <cellStyle name="Normal 38 5 2 5 5" xfId="6099"/>
    <cellStyle name="Normal 38 5 2 5 5 2" xfId="32425"/>
    <cellStyle name="Normal 38 5 2 5 6" xfId="31500"/>
    <cellStyle name="Normal 38 5 2 6" xfId="4067"/>
    <cellStyle name="Normal 38 5 2 6 2" xfId="10014"/>
    <cellStyle name="Normal 38 5 2 6 2 2" xfId="21078"/>
    <cellStyle name="Normal 38 5 2 6 2 2 2" xfId="47327"/>
    <cellStyle name="Normal 38 5 2 6 2 3" xfId="36264"/>
    <cellStyle name="Normal 38 5 2 6 3" xfId="13617"/>
    <cellStyle name="Normal 38 5 2 6 3 2" xfId="24681"/>
    <cellStyle name="Normal 38 5 2 6 3 2 2" xfId="50930"/>
    <cellStyle name="Normal 38 5 2 6 3 3" xfId="39867"/>
    <cellStyle name="Normal 38 5 2 6 4" xfId="17353"/>
    <cellStyle name="Normal 38 5 2 6 4 2" xfId="43603"/>
    <cellStyle name="Normal 38 5 2 6 5" xfId="6215"/>
    <cellStyle name="Normal 38 5 2 6 5 2" xfId="32540"/>
    <cellStyle name="Normal 38 5 2 6 6" xfId="31501"/>
    <cellStyle name="Normal 38 5 2 7" xfId="4068"/>
    <cellStyle name="Normal 38 5 2 7 2" xfId="10128"/>
    <cellStyle name="Normal 38 5 2 7 2 2" xfId="21192"/>
    <cellStyle name="Normal 38 5 2 7 2 2 2" xfId="47441"/>
    <cellStyle name="Normal 38 5 2 7 2 3" xfId="36378"/>
    <cellStyle name="Normal 38 5 2 7 3" xfId="13731"/>
    <cellStyle name="Normal 38 5 2 7 3 2" xfId="24795"/>
    <cellStyle name="Normal 38 5 2 7 3 2 2" xfId="51044"/>
    <cellStyle name="Normal 38 5 2 7 3 3" xfId="39981"/>
    <cellStyle name="Normal 38 5 2 7 4" xfId="17467"/>
    <cellStyle name="Normal 38 5 2 7 4 2" xfId="43717"/>
    <cellStyle name="Normal 38 5 2 7 5" xfId="6330"/>
    <cellStyle name="Normal 38 5 2 7 5 2" xfId="32654"/>
    <cellStyle name="Normal 38 5 2 7 6" xfId="31502"/>
    <cellStyle name="Normal 38 5 2 8" xfId="4069"/>
    <cellStyle name="Normal 38 5 2 8 2" xfId="10242"/>
    <cellStyle name="Normal 38 5 2 8 2 2" xfId="21306"/>
    <cellStyle name="Normal 38 5 2 8 2 2 2" xfId="47555"/>
    <cellStyle name="Normal 38 5 2 8 2 3" xfId="36492"/>
    <cellStyle name="Normal 38 5 2 8 3" xfId="13845"/>
    <cellStyle name="Normal 38 5 2 8 3 2" xfId="24909"/>
    <cellStyle name="Normal 38 5 2 8 3 2 2" xfId="51158"/>
    <cellStyle name="Normal 38 5 2 8 3 3" xfId="40095"/>
    <cellStyle name="Normal 38 5 2 8 4" xfId="17581"/>
    <cellStyle name="Normal 38 5 2 8 4 2" xfId="43831"/>
    <cellStyle name="Normal 38 5 2 8 5" xfId="6445"/>
    <cellStyle name="Normal 38 5 2 8 5 2" xfId="32768"/>
    <cellStyle name="Normal 38 5 2 8 6" xfId="31503"/>
    <cellStyle name="Normal 38 5 2 9" xfId="4070"/>
    <cellStyle name="Normal 38 5 2 9 2" xfId="10356"/>
    <cellStyle name="Normal 38 5 2 9 2 2" xfId="21420"/>
    <cellStyle name="Normal 38 5 2 9 2 2 2" xfId="47669"/>
    <cellStyle name="Normal 38 5 2 9 2 3" xfId="36606"/>
    <cellStyle name="Normal 38 5 2 9 3" xfId="13959"/>
    <cellStyle name="Normal 38 5 2 9 3 2" xfId="25023"/>
    <cellStyle name="Normal 38 5 2 9 3 2 2" xfId="51272"/>
    <cellStyle name="Normal 38 5 2 9 3 3" xfId="40209"/>
    <cellStyle name="Normal 38 5 2 9 4" xfId="17695"/>
    <cellStyle name="Normal 38 5 2 9 4 2" xfId="43945"/>
    <cellStyle name="Normal 38 5 2 9 5" xfId="6560"/>
    <cellStyle name="Normal 38 5 2 9 5 2" xfId="32882"/>
    <cellStyle name="Normal 38 5 2 9 6" xfId="31504"/>
    <cellStyle name="Normal 38 5 20" xfId="4071"/>
    <cellStyle name="Normal 38 5 20 2" xfId="11522"/>
    <cellStyle name="Normal 38 5 20 2 2" xfId="22586"/>
    <cellStyle name="Normal 38 5 20 2 2 2" xfId="48835"/>
    <cellStyle name="Normal 38 5 20 2 3" xfId="37772"/>
    <cellStyle name="Normal 38 5 20 3" xfId="15125"/>
    <cellStyle name="Normal 38 5 20 3 2" xfId="26189"/>
    <cellStyle name="Normal 38 5 20 3 2 2" xfId="52438"/>
    <cellStyle name="Normal 38 5 20 3 3" xfId="41375"/>
    <cellStyle name="Normal 38 5 20 4" xfId="18861"/>
    <cellStyle name="Normal 38 5 20 4 2" xfId="45111"/>
    <cellStyle name="Normal 38 5 20 5" xfId="7736"/>
    <cellStyle name="Normal 38 5 20 5 2" xfId="34048"/>
    <cellStyle name="Normal 38 5 20 6" xfId="31505"/>
    <cellStyle name="Normal 38 5 21" xfId="4072"/>
    <cellStyle name="Normal 38 5 21 2" xfId="11636"/>
    <cellStyle name="Normal 38 5 21 2 2" xfId="22700"/>
    <cellStyle name="Normal 38 5 21 2 2 2" xfId="48949"/>
    <cellStyle name="Normal 38 5 21 2 3" xfId="37886"/>
    <cellStyle name="Normal 38 5 21 3" xfId="15239"/>
    <cellStyle name="Normal 38 5 21 3 2" xfId="26303"/>
    <cellStyle name="Normal 38 5 21 3 2 2" xfId="52552"/>
    <cellStyle name="Normal 38 5 21 3 3" xfId="41489"/>
    <cellStyle name="Normal 38 5 21 4" xfId="18975"/>
    <cellStyle name="Normal 38 5 21 4 2" xfId="45225"/>
    <cellStyle name="Normal 38 5 21 5" xfId="7851"/>
    <cellStyle name="Normal 38 5 21 5 2" xfId="34162"/>
    <cellStyle name="Normal 38 5 21 6" xfId="31506"/>
    <cellStyle name="Normal 38 5 22" xfId="4073"/>
    <cellStyle name="Normal 38 5 22 2" xfId="11750"/>
    <cellStyle name="Normal 38 5 22 2 2" xfId="22814"/>
    <cellStyle name="Normal 38 5 22 2 2 2" xfId="49063"/>
    <cellStyle name="Normal 38 5 22 2 3" xfId="38000"/>
    <cellStyle name="Normal 38 5 22 3" xfId="15353"/>
    <cellStyle name="Normal 38 5 22 3 2" xfId="26417"/>
    <cellStyle name="Normal 38 5 22 3 2 2" xfId="52666"/>
    <cellStyle name="Normal 38 5 22 3 3" xfId="41603"/>
    <cellStyle name="Normal 38 5 22 4" xfId="19089"/>
    <cellStyle name="Normal 38 5 22 4 2" xfId="45339"/>
    <cellStyle name="Normal 38 5 22 5" xfId="7966"/>
    <cellStyle name="Normal 38 5 22 5 2" xfId="34276"/>
    <cellStyle name="Normal 38 5 22 6" xfId="31507"/>
    <cellStyle name="Normal 38 5 23" xfId="4074"/>
    <cellStyle name="Normal 38 5 23 2" xfId="11864"/>
    <cellStyle name="Normal 38 5 23 2 2" xfId="22928"/>
    <cellStyle name="Normal 38 5 23 2 2 2" xfId="49177"/>
    <cellStyle name="Normal 38 5 23 2 3" xfId="38114"/>
    <cellStyle name="Normal 38 5 23 3" xfId="15467"/>
    <cellStyle name="Normal 38 5 23 3 2" xfId="26531"/>
    <cellStyle name="Normal 38 5 23 3 2 2" xfId="52780"/>
    <cellStyle name="Normal 38 5 23 3 3" xfId="41717"/>
    <cellStyle name="Normal 38 5 23 4" xfId="19203"/>
    <cellStyle name="Normal 38 5 23 4 2" xfId="45453"/>
    <cellStyle name="Normal 38 5 23 5" xfId="8081"/>
    <cellStyle name="Normal 38 5 23 5 2" xfId="34390"/>
    <cellStyle name="Normal 38 5 23 6" xfId="31508"/>
    <cellStyle name="Normal 38 5 24" xfId="4075"/>
    <cellStyle name="Normal 38 5 24 2" xfId="11978"/>
    <cellStyle name="Normal 38 5 24 2 2" xfId="23042"/>
    <cellStyle name="Normal 38 5 24 2 2 2" xfId="49291"/>
    <cellStyle name="Normal 38 5 24 2 3" xfId="38228"/>
    <cellStyle name="Normal 38 5 24 3" xfId="15581"/>
    <cellStyle name="Normal 38 5 24 3 2" xfId="26645"/>
    <cellStyle name="Normal 38 5 24 3 2 2" xfId="52894"/>
    <cellStyle name="Normal 38 5 24 3 3" xfId="41831"/>
    <cellStyle name="Normal 38 5 24 4" xfId="19317"/>
    <cellStyle name="Normal 38 5 24 4 2" xfId="45567"/>
    <cellStyle name="Normal 38 5 24 5" xfId="8196"/>
    <cellStyle name="Normal 38 5 24 5 2" xfId="34504"/>
    <cellStyle name="Normal 38 5 24 6" xfId="31509"/>
    <cellStyle name="Normal 38 5 25" xfId="4076"/>
    <cellStyle name="Normal 38 5 25 2" xfId="12092"/>
    <cellStyle name="Normal 38 5 25 2 2" xfId="23156"/>
    <cellStyle name="Normal 38 5 25 2 2 2" xfId="49405"/>
    <cellStyle name="Normal 38 5 25 2 3" xfId="38342"/>
    <cellStyle name="Normal 38 5 25 3" xfId="15695"/>
    <cellStyle name="Normal 38 5 25 3 2" xfId="26759"/>
    <cellStyle name="Normal 38 5 25 3 2 2" xfId="53008"/>
    <cellStyle name="Normal 38 5 25 3 3" xfId="41945"/>
    <cellStyle name="Normal 38 5 25 4" xfId="19431"/>
    <cellStyle name="Normal 38 5 25 4 2" xfId="45681"/>
    <cellStyle name="Normal 38 5 25 5" xfId="8311"/>
    <cellStyle name="Normal 38 5 25 5 2" xfId="34618"/>
    <cellStyle name="Normal 38 5 25 6" xfId="31510"/>
    <cellStyle name="Normal 38 5 26" xfId="4077"/>
    <cellStyle name="Normal 38 5 26 2" xfId="12209"/>
    <cellStyle name="Normal 38 5 26 2 2" xfId="23273"/>
    <cellStyle name="Normal 38 5 26 2 2 2" xfId="49522"/>
    <cellStyle name="Normal 38 5 26 2 3" xfId="38459"/>
    <cellStyle name="Normal 38 5 26 3" xfId="15812"/>
    <cellStyle name="Normal 38 5 26 3 2" xfId="26876"/>
    <cellStyle name="Normal 38 5 26 3 2 2" xfId="53125"/>
    <cellStyle name="Normal 38 5 26 3 3" xfId="42062"/>
    <cellStyle name="Normal 38 5 26 4" xfId="19548"/>
    <cellStyle name="Normal 38 5 26 4 2" xfId="45798"/>
    <cellStyle name="Normal 38 5 26 5" xfId="8429"/>
    <cellStyle name="Normal 38 5 26 5 2" xfId="34735"/>
    <cellStyle name="Normal 38 5 26 6" xfId="31511"/>
    <cellStyle name="Normal 38 5 27" xfId="4078"/>
    <cellStyle name="Normal 38 5 27 2" xfId="12328"/>
    <cellStyle name="Normal 38 5 27 2 2" xfId="23392"/>
    <cellStyle name="Normal 38 5 27 2 2 2" xfId="49641"/>
    <cellStyle name="Normal 38 5 27 2 3" xfId="38578"/>
    <cellStyle name="Normal 38 5 27 3" xfId="15931"/>
    <cellStyle name="Normal 38 5 27 3 2" xfId="26995"/>
    <cellStyle name="Normal 38 5 27 3 2 2" xfId="53244"/>
    <cellStyle name="Normal 38 5 27 3 3" xfId="42181"/>
    <cellStyle name="Normal 38 5 27 4" xfId="19667"/>
    <cellStyle name="Normal 38 5 27 4 2" xfId="45917"/>
    <cellStyle name="Normal 38 5 27 5" xfId="8549"/>
    <cellStyle name="Normal 38 5 27 5 2" xfId="34854"/>
    <cellStyle name="Normal 38 5 27 6" xfId="31512"/>
    <cellStyle name="Normal 38 5 28" xfId="4079"/>
    <cellStyle name="Normal 38 5 28 2" xfId="12459"/>
    <cellStyle name="Normal 38 5 28 2 2" xfId="23523"/>
    <cellStyle name="Normal 38 5 28 2 2 2" xfId="49772"/>
    <cellStyle name="Normal 38 5 28 2 3" xfId="38709"/>
    <cellStyle name="Normal 38 5 28 3" xfId="16062"/>
    <cellStyle name="Normal 38 5 28 3 2" xfId="27126"/>
    <cellStyle name="Normal 38 5 28 3 2 2" xfId="53375"/>
    <cellStyle name="Normal 38 5 28 3 3" xfId="42312"/>
    <cellStyle name="Normal 38 5 28 4" xfId="19798"/>
    <cellStyle name="Normal 38 5 28 4 2" xfId="46048"/>
    <cellStyle name="Normal 38 5 28 5" xfId="8681"/>
    <cellStyle name="Normal 38 5 28 5 2" xfId="34985"/>
    <cellStyle name="Normal 38 5 28 6" xfId="31513"/>
    <cellStyle name="Normal 38 5 29" xfId="4080"/>
    <cellStyle name="Normal 38 5 29 2" xfId="12574"/>
    <cellStyle name="Normal 38 5 29 2 2" xfId="23638"/>
    <cellStyle name="Normal 38 5 29 2 2 2" xfId="49887"/>
    <cellStyle name="Normal 38 5 29 2 3" xfId="38824"/>
    <cellStyle name="Normal 38 5 29 3" xfId="16177"/>
    <cellStyle name="Normal 38 5 29 3 2" xfId="27241"/>
    <cellStyle name="Normal 38 5 29 3 2 2" xfId="53490"/>
    <cellStyle name="Normal 38 5 29 3 3" xfId="42427"/>
    <cellStyle name="Normal 38 5 29 4" xfId="19913"/>
    <cellStyle name="Normal 38 5 29 4 2" xfId="46163"/>
    <cellStyle name="Normal 38 5 29 5" xfId="8797"/>
    <cellStyle name="Normal 38 5 29 5 2" xfId="35100"/>
    <cellStyle name="Normal 38 5 29 6" xfId="31514"/>
    <cellStyle name="Normal 38 5 3" xfId="264"/>
    <cellStyle name="Normal 38 5 3 2" xfId="4082"/>
    <cellStyle name="Normal 38 5 3 2 2" xfId="16465"/>
    <cellStyle name="Normal 38 5 3 2 2 2" xfId="27529"/>
    <cellStyle name="Normal 38 5 3 2 2 2 2" xfId="53778"/>
    <cellStyle name="Normal 38 5 3 2 2 3" xfId="42715"/>
    <cellStyle name="Normal 38 5 3 2 3" xfId="20201"/>
    <cellStyle name="Normal 38 5 3 2 3 2" xfId="46451"/>
    <cellStyle name="Normal 38 5 3 2 4" xfId="9129"/>
    <cellStyle name="Normal 38 5 3 2 4 2" xfId="35388"/>
    <cellStyle name="Normal 38 5 3 2 5" xfId="31516"/>
    <cellStyle name="Normal 38 5 3 3" xfId="4081"/>
    <cellStyle name="Normal 38 5 3 3 2" xfId="20510"/>
    <cellStyle name="Normal 38 5 3 3 2 2" xfId="46759"/>
    <cellStyle name="Normal 38 5 3 3 3" xfId="9446"/>
    <cellStyle name="Normal 38 5 3 3 3 2" xfId="35696"/>
    <cellStyle name="Normal 38 5 3 3 4" xfId="31515"/>
    <cellStyle name="Normal 38 5 3 4" xfId="13049"/>
    <cellStyle name="Normal 38 5 3 4 2" xfId="24113"/>
    <cellStyle name="Normal 38 5 3 4 2 2" xfId="50362"/>
    <cellStyle name="Normal 38 5 3 4 3" xfId="39299"/>
    <cellStyle name="Normal 38 5 3 5" xfId="16785"/>
    <cellStyle name="Normal 38 5 3 5 2" xfId="43035"/>
    <cellStyle name="Normal 38 5 3 6" xfId="5642"/>
    <cellStyle name="Normal 38 5 3 6 2" xfId="31972"/>
    <cellStyle name="Normal 38 5 3 7" xfId="27744"/>
    <cellStyle name="Normal 38 5 30" xfId="4083"/>
    <cellStyle name="Normal 38 5 30 2" xfId="12688"/>
    <cellStyle name="Normal 38 5 30 2 2" xfId="23752"/>
    <cellStyle name="Normal 38 5 30 2 2 2" xfId="50001"/>
    <cellStyle name="Normal 38 5 30 2 3" xfId="38938"/>
    <cellStyle name="Normal 38 5 30 3" xfId="16291"/>
    <cellStyle name="Normal 38 5 30 3 2" xfId="27355"/>
    <cellStyle name="Normal 38 5 30 3 2 2" xfId="53604"/>
    <cellStyle name="Normal 38 5 30 3 3" xfId="42541"/>
    <cellStyle name="Normal 38 5 30 4" xfId="20027"/>
    <cellStyle name="Normal 38 5 30 4 2" xfId="46277"/>
    <cellStyle name="Normal 38 5 30 5" xfId="8912"/>
    <cellStyle name="Normal 38 5 30 5 2" xfId="35214"/>
    <cellStyle name="Normal 38 5 30 6" xfId="31517"/>
    <cellStyle name="Normal 38 5 31" xfId="4084"/>
    <cellStyle name="Normal 38 5 31 2" xfId="9326"/>
    <cellStyle name="Normal 38 5 31 2 2" xfId="20390"/>
    <cellStyle name="Normal 38 5 31 2 2 2" xfId="46639"/>
    <cellStyle name="Normal 38 5 31 2 3" xfId="35576"/>
    <cellStyle name="Normal 38 5 31 3" xfId="12929"/>
    <cellStyle name="Normal 38 5 31 3 2" xfId="23993"/>
    <cellStyle name="Normal 38 5 31 3 2 2" xfId="50242"/>
    <cellStyle name="Normal 38 5 31 3 3" xfId="39179"/>
    <cellStyle name="Normal 38 5 31 4" xfId="16665"/>
    <cellStyle name="Normal 38 5 31 4 2" xfId="42915"/>
    <cellStyle name="Normal 38 5 31 5" xfId="5521"/>
    <cellStyle name="Normal 38 5 31 5 2" xfId="31852"/>
    <cellStyle name="Normal 38 5 31 6" xfId="31518"/>
    <cellStyle name="Normal 38 5 32" xfId="4085"/>
    <cellStyle name="Normal 38 5 32 2" xfId="20270"/>
    <cellStyle name="Normal 38 5 32 2 2" xfId="46519"/>
    <cellStyle name="Normal 38 5 32 3" xfId="9206"/>
    <cellStyle name="Normal 38 5 32 3 2" xfId="35456"/>
    <cellStyle name="Normal 38 5 32 4" xfId="31519"/>
    <cellStyle name="Normal 38 5 33" xfId="4086"/>
    <cellStyle name="Normal 38 5 33 2" xfId="23873"/>
    <cellStyle name="Normal 38 5 33 2 2" xfId="50122"/>
    <cellStyle name="Normal 38 5 33 3" xfId="12809"/>
    <cellStyle name="Normal 38 5 33 3 2" xfId="39059"/>
    <cellStyle name="Normal 38 5 33 4" xfId="31520"/>
    <cellStyle name="Normal 38 5 34" xfId="4087"/>
    <cellStyle name="Normal 38 5 34 2" xfId="16545"/>
    <cellStyle name="Normal 38 5 34 2 2" xfId="42795"/>
    <cellStyle name="Normal 38 5 34 3" xfId="31521"/>
    <cellStyle name="Normal 38 5 35" xfId="4088"/>
    <cellStyle name="Normal 38 5 35 2" xfId="31522"/>
    <cellStyle name="Normal 38 5 36" xfId="4089"/>
    <cellStyle name="Normal 38 5 36 2" xfId="31523"/>
    <cellStyle name="Normal 38 5 37" xfId="4090"/>
    <cellStyle name="Normal 38 5 37 2" xfId="31524"/>
    <cellStyle name="Normal 38 5 38" xfId="4091"/>
    <cellStyle name="Normal 38 5 38 2" xfId="31525"/>
    <cellStyle name="Normal 38 5 39" xfId="4092"/>
    <cellStyle name="Normal 38 5 39 2" xfId="31526"/>
    <cellStyle name="Normal 38 5 4" xfId="4093"/>
    <cellStyle name="Normal 38 5 4 2" xfId="9598"/>
    <cellStyle name="Normal 38 5 4 2 2" xfId="20662"/>
    <cellStyle name="Normal 38 5 4 2 2 2" xfId="46911"/>
    <cellStyle name="Normal 38 5 4 2 3" xfId="35848"/>
    <cellStyle name="Normal 38 5 4 3" xfId="13201"/>
    <cellStyle name="Normal 38 5 4 3 2" xfId="24265"/>
    <cellStyle name="Normal 38 5 4 3 2 2" xfId="50514"/>
    <cellStyle name="Normal 38 5 4 3 3" xfId="39451"/>
    <cellStyle name="Normal 38 5 4 4" xfId="16937"/>
    <cellStyle name="Normal 38 5 4 4 2" xfId="43187"/>
    <cellStyle name="Normal 38 5 4 5" xfId="5796"/>
    <cellStyle name="Normal 38 5 4 5 2" xfId="32124"/>
    <cellStyle name="Normal 38 5 4 6" xfId="31527"/>
    <cellStyle name="Normal 38 5 40" xfId="4094"/>
    <cellStyle name="Normal 38 5 40 2" xfId="31528"/>
    <cellStyle name="Normal 38 5 41" xfId="4095"/>
    <cellStyle name="Normal 38 5 41 2" xfId="31529"/>
    <cellStyle name="Normal 38 5 42" xfId="4019"/>
    <cellStyle name="Normal 38 5 42 2" xfId="31453"/>
    <cellStyle name="Normal 38 5 43" xfId="5400"/>
    <cellStyle name="Normal 38 5 43 2" xfId="31732"/>
    <cellStyle name="Normal 38 5 44" xfId="27741"/>
    <cellStyle name="Normal 38 5 5" xfId="4096"/>
    <cellStyle name="Normal 38 5 5 2" xfId="9714"/>
    <cellStyle name="Normal 38 5 5 2 2" xfId="20778"/>
    <cellStyle name="Normal 38 5 5 2 2 2" xfId="47027"/>
    <cellStyle name="Normal 38 5 5 2 3" xfId="35964"/>
    <cellStyle name="Normal 38 5 5 3" xfId="13317"/>
    <cellStyle name="Normal 38 5 5 3 2" xfId="24381"/>
    <cellStyle name="Normal 38 5 5 3 2 2" xfId="50630"/>
    <cellStyle name="Normal 38 5 5 3 3" xfId="39567"/>
    <cellStyle name="Normal 38 5 5 4" xfId="17053"/>
    <cellStyle name="Normal 38 5 5 4 2" xfId="43303"/>
    <cellStyle name="Normal 38 5 5 5" xfId="5913"/>
    <cellStyle name="Normal 38 5 5 5 2" xfId="32240"/>
    <cellStyle name="Normal 38 5 5 6" xfId="31530"/>
    <cellStyle name="Normal 38 5 6" xfId="4097"/>
    <cellStyle name="Normal 38 5 6 2" xfId="9829"/>
    <cellStyle name="Normal 38 5 6 2 2" xfId="20893"/>
    <cellStyle name="Normal 38 5 6 2 2 2" xfId="47142"/>
    <cellStyle name="Normal 38 5 6 2 3" xfId="36079"/>
    <cellStyle name="Normal 38 5 6 3" xfId="13432"/>
    <cellStyle name="Normal 38 5 6 3 2" xfId="24496"/>
    <cellStyle name="Normal 38 5 6 3 2 2" xfId="50745"/>
    <cellStyle name="Normal 38 5 6 3 3" xfId="39682"/>
    <cellStyle name="Normal 38 5 6 4" xfId="17168"/>
    <cellStyle name="Normal 38 5 6 4 2" xfId="43418"/>
    <cellStyle name="Normal 38 5 6 5" xfId="6029"/>
    <cellStyle name="Normal 38 5 6 5 2" xfId="32355"/>
    <cellStyle name="Normal 38 5 6 6" xfId="31531"/>
    <cellStyle name="Normal 38 5 7" xfId="4098"/>
    <cellStyle name="Normal 38 5 7 2" xfId="9944"/>
    <cellStyle name="Normal 38 5 7 2 2" xfId="21008"/>
    <cellStyle name="Normal 38 5 7 2 2 2" xfId="47257"/>
    <cellStyle name="Normal 38 5 7 2 3" xfId="36194"/>
    <cellStyle name="Normal 38 5 7 3" xfId="13547"/>
    <cellStyle name="Normal 38 5 7 3 2" xfId="24611"/>
    <cellStyle name="Normal 38 5 7 3 2 2" xfId="50860"/>
    <cellStyle name="Normal 38 5 7 3 3" xfId="39797"/>
    <cellStyle name="Normal 38 5 7 4" xfId="17283"/>
    <cellStyle name="Normal 38 5 7 4 2" xfId="43533"/>
    <cellStyle name="Normal 38 5 7 5" xfId="6145"/>
    <cellStyle name="Normal 38 5 7 5 2" xfId="32470"/>
    <cellStyle name="Normal 38 5 7 6" xfId="31532"/>
    <cellStyle name="Normal 38 5 8" xfId="4099"/>
    <cellStyle name="Normal 38 5 8 2" xfId="10058"/>
    <cellStyle name="Normal 38 5 8 2 2" xfId="21122"/>
    <cellStyle name="Normal 38 5 8 2 2 2" xfId="47371"/>
    <cellStyle name="Normal 38 5 8 2 3" xfId="36308"/>
    <cellStyle name="Normal 38 5 8 3" xfId="13661"/>
    <cellStyle name="Normal 38 5 8 3 2" xfId="24725"/>
    <cellStyle name="Normal 38 5 8 3 2 2" xfId="50974"/>
    <cellStyle name="Normal 38 5 8 3 3" xfId="39911"/>
    <cellStyle name="Normal 38 5 8 4" xfId="17397"/>
    <cellStyle name="Normal 38 5 8 4 2" xfId="43647"/>
    <cellStyle name="Normal 38 5 8 5" xfId="6260"/>
    <cellStyle name="Normal 38 5 8 5 2" xfId="32584"/>
    <cellStyle name="Normal 38 5 8 6" xfId="31533"/>
    <cellStyle name="Normal 38 5 9" xfId="4100"/>
    <cellStyle name="Normal 38 5 9 2" xfId="10172"/>
    <cellStyle name="Normal 38 5 9 2 2" xfId="21236"/>
    <cellStyle name="Normal 38 5 9 2 2 2" xfId="47485"/>
    <cellStyle name="Normal 38 5 9 2 3" xfId="36422"/>
    <cellStyle name="Normal 38 5 9 3" xfId="13775"/>
    <cellStyle name="Normal 38 5 9 3 2" xfId="24839"/>
    <cellStyle name="Normal 38 5 9 3 2 2" xfId="51088"/>
    <cellStyle name="Normal 38 5 9 3 3" xfId="40025"/>
    <cellStyle name="Normal 38 5 9 4" xfId="17511"/>
    <cellStyle name="Normal 38 5 9 4 2" xfId="43761"/>
    <cellStyle name="Normal 38 5 9 5" xfId="6375"/>
    <cellStyle name="Normal 38 5 9 5 2" xfId="32698"/>
    <cellStyle name="Normal 38 5 9 6" xfId="31534"/>
    <cellStyle name="Normal 38 50" xfId="27708"/>
    <cellStyle name="Normal 38 6" xfId="265"/>
    <cellStyle name="Normal 38 6 10" xfId="4102"/>
    <cellStyle name="Normal 38 6 10 2" xfId="10294"/>
    <cellStyle name="Normal 38 6 10 2 2" xfId="21358"/>
    <cellStyle name="Normal 38 6 10 2 2 2" xfId="47607"/>
    <cellStyle name="Normal 38 6 10 2 3" xfId="36544"/>
    <cellStyle name="Normal 38 6 10 3" xfId="13897"/>
    <cellStyle name="Normal 38 6 10 3 2" xfId="24961"/>
    <cellStyle name="Normal 38 6 10 3 2 2" xfId="51210"/>
    <cellStyle name="Normal 38 6 10 3 3" xfId="40147"/>
    <cellStyle name="Normal 38 6 10 4" xfId="17633"/>
    <cellStyle name="Normal 38 6 10 4 2" xfId="43883"/>
    <cellStyle name="Normal 38 6 10 5" xfId="6498"/>
    <cellStyle name="Normal 38 6 10 5 2" xfId="32820"/>
    <cellStyle name="Normal 38 6 10 6" xfId="31536"/>
    <cellStyle name="Normal 38 6 11" xfId="4103"/>
    <cellStyle name="Normal 38 6 11 2" xfId="10421"/>
    <cellStyle name="Normal 38 6 11 2 2" xfId="21485"/>
    <cellStyle name="Normal 38 6 11 2 2 2" xfId="47734"/>
    <cellStyle name="Normal 38 6 11 2 3" xfId="36671"/>
    <cellStyle name="Normal 38 6 11 3" xfId="14024"/>
    <cellStyle name="Normal 38 6 11 3 2" xfId="25088"/>
    <cellStyle name="Normal 38 6 11 3 2 2" xfId="51337"/>
    <cellStyle name="Normal 38 6 11 3 3" xfId="40274"/>
    <cellStyle name="Normal 38 6 11 4" xfId="17760"/>
    <cellStyle name="Normal 38 6 11 4 2" xfId="44010"/>
    <cellStyle name="Normal 38 6 11 5" xfId="6626"/>
    <cellStyle name="Normal 38 6 11 5 2" xfId="32947"/>
    <cellStyle name="Normal 38 6 11 6" xfId="31537"/>
    <cellStyle name="Normal 38 6 12" xfId="4104"/>
    <cellStyle name="Normal 38 6 12 2" xfId="10536"/>
    <cellStyle name="Normal 38 6 12 2 2" xfId="21600"/>
    <cellStyle name="Normal 38 6 12 2 2 2" xfId="47849"/>
    <cellStyle name="Normal 38 6 12 2 3" xfId="36786"/>
    <cellStyle name="Normal 38 6 12 3" xfId="14139"/>
    <cellStyle name="Normal 38 6 12 3 2" xfId="25203"/>
    <cellStyle name="Normal 38 6 12 3 2 2" xfId="51452"/>
    <cellStyle name="Normal 38 6 12 3 3" xfId="40389"/>
    <cellStyle name="Normal 38 6 12 4" xfId="17875"/>
    <cellStyle name="Normal 38 6 12 4 2" xfId="44125"/>
    <cellStyle name="Normal 38 6 12 5" xfId="6742"/>
    <cellStyle name="Normal 38 6 12 5 2" xfId="33062"/>
    <cellStyle name="Normal 38 6 12 6" xfId="31538"/>
    <cellStyle name="Normal 38 6 13" xfId="4105"/>
    <cellStyle name="Normal 38 6 13 2" xfId="10709"/>
    <cellStyle name="Normal 38 6 13 2 2" xfId="21773"/>
    <cellStyle name="Normal 38 6 13 2 2 2" xfId="48022"/>
    <cellStyle name="Normal 38 6 13 2 3" xfId="36959"/>
    <cellStyle name="Normal 38 6 13 3" xfId="14312"/>
    <cellStyle name="Normal 38 6 13 3 2" xfId="25376"/>
    <cellStyle name="Normal 38 6 13 3 2 2" xfId="51625"/>
    <cellStyle name="Normal 38 6 13 3 3" xfId="40562"/>
    <cellStyle name="Normal 38 6 13 4" xfId="18048"/>
    <cellStyle name="Normal 38 6 13 4 2" xfId="44298"/>
    <cellStyle name="Normal 38 6 13 5" xfId="6916"/>
    <cellStyle name="Normal 38 6 13 5 2" xfId="33235"/>
    <cellStyle name="Normal 38 6 13 6" xfId="31539"/>
    <cellStyle name="Normal 38 6 14" xfId="4106"/>
    <cellStyle name="Normal 38 6 14 2" xfId="10826"/>
    <cellStyle name="Normal 38 6 14 2 2" xfId="21890"/>
    <cellStyle name="Normal 38 6 14 2 2 2" xfId="48139"/>
    <cellStyle name="Normal 38 6 14 2 3" xfId="37076"/>
    <cellStyle name="Normal 38 6 14 3" xfId="14429"/>
    <cellStyle name="Normal 38 6 14 3 2" xfId="25493"/>
    <cellStyle name="Normal 38 6 14 3 2 2" xfId="51742"/>
    <cellStyle name="Normal 38 6 14 3 3" xfId="40679"/>
    <cellStyle name="Normal 38 6 14 4" xfId="18165"/>
    <cellStyle name="Normal 38 6 14 4 2" xfId="44415"/>
    <cellStyle name="Normal 38 6 14 5" xfId="7034"/>
    <cellStyle name="Normal 38 6 14 5 2" xfId="33352"/>
    <cellStyle name="Normal 38 6 14 6" xfId="31540"/>
    <cellStyle name="Normal 38 6 15" xfId="4107"/>
    <cellStyle name="Normal 38 6 15 2" xfId="10942"/>
    <cellStyle name="Normal 38 6 15 2 2" xfId="22006"/>
    <cellStyle name="Normal 38 6 15 2 2 2" xfId="48255"/>
    <cellStyle name="Normal 38 6 15 2 3" xfId="37192"/>
    <cellStyle name="Normal 38 6 15 3" xfId="14545"/>
    <cellStyle name="Normal 38 6 15 3 2" xfId="25609"/>
    <cellStyle name="Normal 38 6 15 3 2 2" xfId="51858"/>
    <cellStyle name="Normal 38 6 15 3 3" xfId="40795"/>
    <cellStyle name="Normal 38 6 15 4" xfId="18281"/>
    <cellStyle name="Normal 38 6 15 4 2" xfId="44531"/>
    <cellStyle name="Normal 38 6 15 5" xfId="7151"/>
    <cellStyle name="Normal 38 6 15 5 2" xfId="33468"/>
    <cellStyle name="Normal 38 6 15 6" xfId="31541"/>
    <cellStyle name="Normal 38 6 16" xfId="4108"/>
    <cellStyle name="Normal 38 6 16 2" xfId="11060"/>
    <cellStyle name="Normal 38 6 16 2 2" xfId="22124"/>
    <cellStyle name="Normal 38 6 16 2 2 2" xfId="48373"/>
    <cellStyle name="Normal 38 6 16 2 3" xfId="37310"/>
    <cellStyle name="Normal 38 6 16 3" xfId="14663"/>
    <cellStyle name="Normal 38 6 16 3 2" xfId="25727"/>
    <cellStyle name="Normal 38 6 16 3 2 2" xfId="51976"/>
    <cellStyle name="Normal 38 6 16 3 3" xfId="40913"/>
    <cellStyle name="Normal 38 6 16 4" xfId="18399"/>
    <cellStyle name="Normal 38 6 16 4 2" xfId="44649"/>
    <cellStyle name="Normal 38 6 16 5" xfId="7270"/>
    <cellStyle name="Normal 38 6 16 5 2" xfId="33586"/>
    <cellStyle name="Normal 38 6 16 6" xfId="31542"/>
    <cellStyle name="Normal 38 6 17" xfId="4109"/>
    <cellStyle name="Normal 38 6 17 2" xfId="11178"/>
    <cellStyle name="Normal 38 6 17 2 2" xfId="22242"/>
    <cellStyle name="Normal 38 6 17 2 2 2" xfId="48491"/>
    <cellStyle name="Normal 38 6 17 2 3" xfId="37428"/>
    <cellStyle name="Normal 38 6 17 3" xfId="14781"/>
    <cellStyle name="Normal 38 6 17 3 2" xfId="25845"/>
    <cellStyle name="Normal 38 6 17 3 2 2" xfId="52094"/>
    <cellStyle name="Normal 38 6 17 3 3" xfId="41031"/>
    <cellStyle name="Normal 38 6 17 4" xfId="18517"/>
    <cellStyle name="Normal 38 6 17 4 2" xfId="44767"/>
    <cellStyle name="Normal 38 6 17 5" xfId="7389"/>
    <cellStyle name="Normal 38 6 17 5 2" xfId="33704"/>
    <cellStyle name="Normal 38 6 17 6" xfId="31543"/>
    <cellStyle name="Normal 38 6 18" xfId="4110"/>
    <cellStyle name="Normal 38 6 18 2" xfId="11294"/>
    <cellStyle name="Normal 38 6 18 2 2" xfId="22358"/>
    <cellStyle name="Normal 38 6 18 2 2 2" xfId="48607"/>
    <cellStyle name="Normal 38 6 18 2 3" xfId="37544"/>
    <cellStyle name="Normal 38 6 18 3" xfId="14897"/>
    <cellStyle name="Normal 38 6 18 3 2" xfId="25961"/>
    <cellStyle name="Normal 38 6 18 3 2 2" xfId="52210"/>
    <cellStyle name="Normal 38 6 18 3 3" xfId="41147"/>
    <cellStyle name="Normal 38 6 18 4" xfId="18633"/>
    <cellStyle name="Normal 38 6 18 4 2" xfId="44883"/>
    <cellStyle name="Normal 38 6 18 5" xfId="7506"/>
    <cellStyle name="Normal 38 6 18 5 2" xfId="33820"/>
    <cellStyle name="Normal 38 6 18 6" xfId="31544"/>
    <cellStyle name="Normal 38 6 19" xfId="4111"/>
    <cellStyle name="Normal 38 6 19 2" xfId="11411"/>
    <cellStyle name="Normal 38 6 19 2 2" xfId="22475"/>
    <cellStyle name="Normal 38 6 19 2 2 2" xfId="48724"/>
    <cellStyle name="Normal 38 6 19 2 3" xfId="37661"/>
    <cellStyle name="Normal 38 6 19 3" xfId="15014"/>
    <cellStyle name="Normal 38 6 19 3 2" xfId="26078"/>
    <cellStyle name="Normal 38 6 19 3 2 2" xfId="52327"/>
    <cellStyle name="Normal 38 6 19 3 3" xfId="41264"/>
    <cellStyle name="Normal 38 6 19 4" xfId="18750"/>
    <cellStyle name="Normal 38 6 19 4 2" xfId="45000"/>
    <cellStyle name="Normal 38 6 19 5" xfId="7624"/>
    <cellStyle name="Normal 38 6 19 5 2" xfId="33937"/>
    <cellStyle name="Normal 38 6 19 6" xfId="31545"/>
    <cellStyle name="Normal 38 6 2" xfId="266"/>
    <cellStyle name="Normal 38 6 2 10" xfId="4113"/>
    <cellStyle name="Normal 38 6 2 10 2" xfId="10484"/>
    <cellStyle name="Normal 38 6 2 10 2 2" xfId="21548"/>
    <cellStyle name="Normal 38 6 2 10 2 2 2" xfId="47797"/>
    <cellStyle name="Normal 38 6 2 10 2 3" xfId="36734"/>
    <cellStyle name="Normal 38 6 2 10 3" xfId="14087"/>
    <cellStyle name="Normal 38 6 2 10 3 2" xfId="25151"/>
    <cellStyle name="Normal 38 6 2 10 3 2 2" xfId="51400"/>
    <cellStyle name="Normal 38 6 2 10 3 3" xfId="40337"/>
    <cellStyle name="Normal 38 6 2 10 4" xfId="17823"/>
    <cellStyle name="Normal 38 6 2 10 4 2" xfId="44073"/>
    <cellStyle name="Normal 38 6 2 10 5" xfId="6689"/>
    <cellStyle name="Normal 38 6 2 10 5 2" xfId="33010"/>
    <cellStyle name="Normal 38 6 2 10 6" xfId="31547"/>
    <cellStyle name="Normal 38 6 2 11" xfId="4114"/>
    <cellStyle name="Normal 38 6 2 11 2" xfId="10599"/>
    <cellStyle name="Normal 38 6 2 11 2 2" xfId="21663"/>
    <cellStyle name="Normal 38 6 2 11 2 2 2" xfId="47912"/>
    <cellStyle name="Normal 38 6 2 11 2 3" xfId="36849"/>
    <cellStyle name="Normal 38 6 2 11 3" xfId="14202"/>
    <cellStyle name="Normal 38 6 2 11 3 2" xfId="25266"/>
    <cellStyle name="Normal 38 6 2 11 3 2 2" xfId="51515"/>
    <cellStyle name="Normal 38 6 2 11 3 3" xfId="40452"/>
    <cellStyle name="Normal 38 6 2 11 4" xfId="17938"/>
    <cellStyle name="Normal 38 6 2 11 4 2" xfId="44188"/>
    <cellStyle name="Normal 38 6 2 11 5" xfId="6805"/>
    <cellStyle name="Normal 38 6 2 11 5 2" xfId="33125"/>
    <cellStyle name="Normal 38 6 2 11 6" xfId="31548"/>
    <cellStyle name="Normal 38 6 2 12" xfId="4115"/>
    <cellStyle name="Normal 38 6 2 12 2" xfId="10772"/>
    <cellStyle name="Normal 38 6 2 12 2 2" xfId="21836"/>
    <cellStyle name="Normal 38 6 2 12 2 2 2" xfId="48085"/>
    <cellStyle name="Normal 38 6 2 12 2 3" xfId="37022"/>
    <cellStyle name="Normal 38 6 2 12 3" xfId="14375"/>
    <cellStyle name="Normal 38 6 2 12 3 2" xfId="25439"/>
    <cellStyle name="Normal 38 6 2 12 3 2 2" xfId="51688"/>
    <cellStyle name="Normal 38 6 2 12 3 3" xfId="40625"/>
    <cellStyle name="Normal 38 6 2 12 4" xfId="18111"/>
    <cellStyle name="Normal 38 6 2 12 4 2" xfId="44361"/>
    <cellStyle name="Normal 38 6 2 12 5" xfId="6979"/>
    <cellStyle name="Normal 38 6 2 12 5 2" xfId="33298"/>
    <cellStyle name="Normal 38 6 2 12 6" xfId="31549"/>
    <cellStyle name="Normal 38 6 2 13" xfId="4116"/>
    <cellStyle name="Normal 38 6 2 13 2" xfId="10889"/>
    <cellStyle name="Normal 38 6 2 13 2 2" xfId="21953"/>
    <cellStyle name="Normal 38 6 2 13 2 2 2" xfId="48202"/>
    <cellStyle name="Normal 38 6 2 13 2 3" xfId="37139"/>
    <cellStyle name="Normal 38 6 2 13 3" xfId="14492"/>
    <cellStyle name="Normal 38 6 2 13 3 2" xfId="25556"/>
    <cellStyle name="Normal 38 6 2 13 3 2 2" xfId="51805"/>
    <cellStyle name="Normal 38 6 2 13 3 3" xfId="40742"/>
    <cellStyle name="Normal 38 6 2 13 4" xfId="18228"/>
    <cellStyle name="Normal 38 6 2 13 4 2" xfId="44478"/>
    <cellStyle name="Normal 38 6 2 13 5" xfId="7097"/>
    <cellStyle name="Normal 38 6 2 13 5 2" xfId="33415"/>
    <cellStyle name="Normal 38 6 2 13 6" xfId="31550"/>
    <cellStyle name="Normal 38 6 2 14" xfId="4117"/>
    <cellStyle name="Normal 38 6 2 14 2" xfId="11005"/>
    <cellStyle name="Normal 38 6 2 14 2 2" xfId="22069"/>
    <cellStyle name="Normal 38 6 2 14 2 2 2" xfId="48318"/>
    <cellStyle name="Normal 38 6 2 14 2 3" xfId="37255"/>
    <cellStyle name="Normal 38 6 2 14 3" xfId="14608"/>
    <cellStyle name="Normal 38 6 2 14 3 2" xfId="25672"/>
    <cellStyle name="Normal 38 6 2 14 3 2 2" xfId="51921"/>
    <cellStyle name="Normal 38 6 2 14 3 3" xfId="40858"/>
    <cellStyle name="Normal 38 6 2 14 4" xfId="18344"/>
    <cellStyle name="Normal 38 6 2 14 4 2" xfId="44594"/>
    <cellStyle name="Normal 38 6 2 14 5" xfId="7214"/>
    <cellStyle name="Normal 38 6 2 14 5 2" xfId="33531"/>
    <cellStyle name="Normal 38 6 2 14 6" xfId="31551"/>
    <cellStyle name="Normal 38 6 2 15" xfId="4118"/>
    <cellStyle name="Normal 38 6 2 15 2" xfId="11123"/>
    <cellStyle name="Normal 38 6 2 15 2 2" xfId="22187"/>
    <cellStyle name="Normal 38 6 2 15 2 2 2" xfId="48436"/>
    <cellStyle name="Normal 38 6 2 15 2 3" xfId="37373"/>
    <cellStyle name="Normal 38 6 2 15 3" xfId="14726"/>
    <cellStyle name="Normal 38 6 2 15 3 2" xfId="25790"/>
    <cellStyle name="Normal 38 6 2 15 3 2 2" xfId="52039"/>
    <cellStyle name="Normal 38 6 2 15 3 3" xfId="40976"/>
    <cellStyle name="Normal 38 6 2 15 4" xfId="18462"/>
    <cellStyle name="Normal 38 6 2 15 4 2" xfId="44712"/>
    <cellStyle name="Normal 38 6 2 15 5" xfId="7333"/>
    <cellStyle name="Normal 38 6 2 15 5 2" xfId="33649"/>
    <cellStyle name="Normal 38 6 2 15 6" xfId="31552"/>
    <cellStyle name="Normal 38 6 2 16" xfId="4119"/>
    <cellStyle name="Normal 38 6 2 16 2" xfId="11241"/>
    <cellStyle name="Normal 38 6 2 16 2 2" xfId="22305"/>
    <cellStyle name="Normal 38 6 2 16 2 2 2" xfId="48554"/>
    <cellStyle name="Normal 38 6 2 16 2 3" xfId="37491"/>
    <cellStyle name="Normal 38 6 2 16 3" xfId="14844"/>
    <cellStyle name="Normal 38 6 2 16 3 2" xfId="25908"/>
    <cellStyle name="Normal 38 6 2 16 3 2 2" xfId="52157"/>
    <cellStyle name="Normal 38 6 2 16 3 3" xfId="41094"/>
    <cellStyle name="Normal 38 6 2 16 4" xfId="18580"/>
    <cellStyle name="Normal 38 6 2 16 4 2" xfId="44830"/>
    <cellStyle name="Normal 38 6 2 16 5" xfId="7452"/>
    <cellStyle name="Normal 38 6 2 16 5 2" xfId="33767"/>
    <cellStyle name="Normal 38 6 2 16 6" xfId="31553"/>
    <cellStyle name="Normal 38 6 2 17" xfId="4120"/>
    <cellStyle name="Normal 38 6 2 17 2" xfId="11357"/>
    <cellStyle name="Normal 38 6 2 17 2 2" xfId="22421"/>
    <cellStyle name="Normal 38 6 2 17 2 2 2" xfId="48670"/>
    <cellStyle name="Normal 38 6 2 17 2 3" xfId="37607"/>
    <cellStyle name="Normal 38 6 2 17 3" xfId="14960"/>
    <cellStyle name="Normal 38 6 2 17 3 2" xfId="26024"/>
    <cellStyle name="Normal 38 6 2 17 3 2 2" xfId="52273"/>
    <cellStyle name="Normal 38 6 2 17 3 3" xfId="41210"/>
    <cellStyle name="Normal 38 6 2 17 4" xfId="18696"/>
    <cellStyle name="Normal 38 6 2 17 4 2" xfId="44946"/>
    <cellStyle name="Normal 38 6 2 17 5" xfId="7569"/>
    <cellStyle name="Normal 38 6 2 17 5 2" xfId="33883"/>
    <cellStyle name="Normal 38 6 2 17 6" xfId="31554"/>
    <cellStyle name="Normal 38 6 2 18" xfId="4121"/>
    <cellStyle name="Normal 38 6 2 18 2" xfId="11474"/>
    <cellStyle name="Normal 38 6 2 18 2 2" xfId="22538"/>
    <cellStyle name="Normal 38 6 2 18 2 2 2" xfId="48787"/>
    <cellStyle name="Normal 38 6 2 18 2 3" xfId="37724"/>
    <cellStyle name="Normal 38 6 2 18 3" xfId="15077"/>
    <cellStyle name="Normal 38 6 2 18 3 2" xfId="26141"/>
    <cellStyle name="Normal 38 6 2 18 3 2 2" xfId="52390"/>
    <cellStyle name="Normal 38 6 2 18 3 3" xfId="41327"/>
    <cellStyle name="Normal 38 6 2 18 4" xfId="18813"/>
    <cellStyle name="Normal 38 6 2 18 4 2" xfId="45063"/>
    <cellStyle name="Normal 38 6 2 18 5" xfId="7687"/>
    <cellStyle name="Normal 38 6 2 18 5 2" xfId="34000"/>
    <cellStyle name="Normal 38 6 2 18 6" xfId="31555"/>
    <cellStyle name="Normal 38 6 2 19" xfId="4122"/>
    <cellStyle name="Normal 38 6 2 19 2" xfId="11593"/>
    <cellStyle name="Normal 38 6 2 19 2 2" xfId="22657"/>
    <cellStyle name="Normal 38 6 2 19 2 2 2" xfId="48906"/>
    <cellStyle name="Normal 38 6 2 19 2 3" xfId="37843"/>
    <cellStyle name="Normal 38 6 2 19 3" xfId="15196"/>
    <cellStyle name="Normal 38 6 2 19 3 2" xfId="26260"/>
    <cellStyle name="Normal 38 6 2 19 3 2 2" xfId="52509"/>
    <cellStyle name="Normal 38 6 2 19 3 3" xfId="41446"/>
    <cellStyle name="Normal 38 6 2 19 4" xfId="18932"/>
    <cellStyle name="Normal 38 6 2 19 4 2" xfId="45182"/>
    <cellStyle name="Normal 38 6 2 19 5" xfId="7807"/>
    <cellStyle name="Normal 38 6 2 19 5 2" xfId="34119"/>
    <cellStyle name="Normal 38 6 2 19 6" xfId="31556"/>
    <cellStyle name="Normal 38 6 2 2" xfId="267"/>
    <cellStyle name="Normal 38 6 2 2 2" xfId="4124"/>
    <cellStyle name="Normal 38 6 2 2 2 2" xfId="16466"/>
    <cellStyle name="Normal 38 6 2 2 2 2 2" xfId="27530"/>
    <cellStyle name="Normal 38 6 2 2 2 2 2 2" xfId="53779"/>
    <cellStyle name="Normal 38 6 2 2 2 2 3" xfId="42716"/>
    <cellStyle name="Normal 38 6 2 2 2 3" xfId="20202"/>
    <cellStyle name="Normal 38 6 2 2 2 3 2" xfId="46452"/>
    <cellStyle name="Normal 38 6 2 2 2 4" xfId="9130"/>
    <cellStyle name="Normal 38 6 2 2 2 4 2" xfId="35389"/>
    <cellStyle name="Normal 38 6 2 2 2 5" xfId="31558"/>
    <cellStyle name="Normal 38 6 2 2 3" xfId="4123"/>
    <cellStyle name="Normal 38 6 2 2 3 2" xfId="20578"/>
    <cellStyle name="Normal 38 6 2 2 3 2 2" xfId="46827"/>
    <cellStyle name="Normal 38 6 2 2 3 3" xfId="9514"/>
    <cellStyle name="Normal 38 6 2 2 3 3 2" xfId="35764"/>
    <cellStyle name="Normal 38 6 2 2 3 4" xfId="31557"/>
    <cellStyle name="Normal 38 6 2 2 4" xfId="13117"/>
    <cellStyle name="Normal 38 6 2 2 4 2" xfId="24181"/>
    <cellStyle name="Normal 38 6 2 2 4 2 2" xfId="50430"/>
    <cellStyle name="Normal 38 6 2 2 4 3" xfId="39367"/>
    <cellStyle name="Normal 38 6 2 2 5" xfId="16853"/>
    <cellStyle name="Normal 38 6 2 2 5 2" xfId="43103"/>
    <cellStyle name="Normal 38 6 2 2 6" xfId="5711"/>
    <cellStyle name="Normal 38 6 2 2 6 2" xfId="32040"/>
    <cellStyle name="Normal 38 6 2 2 7" xfId="27747"/>
    <cellStyle name="Normal 38 6 2 20" xfId="4125"/>
    <cellStyle name="Normal 38 6 2 20 2" xfId="11707"/>
    <cellStyle name="Normal 38 6 2 20 2 2" xfId="22771"/>
    <cellStyle name="Normal 38 6 2 20 2 2 2" xfId="49020"/>
    <cellStyle name="Normal 38 6 2 20 2 3" xfId="37957"/>
    <cellStyle name="Normal 38 6 2 20 3" xfId="15310"/>
    <cellStyle name="Normal 38 6 2 20 3 2" xfId="26374"/>
    <cellStyle name="Normal 38 6 2 20 3 2 2" xfId="52623"/>
    <cellStyle name="Normal 38 6 2 20 3 3" xfId="41560"/>
    <cellStyle name="Normal 38 6 2 20 4" xfId="19046"/>
    <cellStyle name="Normal 38 6 2 20 4 2" xfId="45296"/>
    <cellStyle name="Normal 38 6 2 20 5" xfId="7922"/>
    <cellStyle name="Normal 38 6 2 20 5 2" xfId="34233"/>
    <cellStyle name="Normal 38 6 2 20 6" xfId="31559"/>
    <cellStyle name="Normal 38 6 2 21" xfId="4126"/>
    <cellStyle name="Normal 38 6 2 21 2" xfId="11821"/>
    <cellStyle name="Normal 38 6 2 21 2 2" xfId="22885"/>
    <cellStyle name="Normal 38 6 2 21 2 2 2" xfId="49134"/>
    <cellStyle name="Normal 38 6 2 21 2 3" xfId="38071"/>
    <cellStyle name="Normal 38 6 2 21 3" xfId="15424"/>
    <cellStyle name="Normal 38 6 2 21 3 2" xfId="26488"/>
    <cellStyle name="Normal 38 6 2 21 3 2 2" xfId="52737"/>
    <cellStyle name="Normal 38 6 2 21 3 3" xfId="41674"/>
    <cellStyle name="Normal 38 6 2 21 4" xfId="19160"/>
    <cellStyle name="Normal 38 6 2 21 4 2" xfId="45410"/>
    <cellStyle name="Normal 38 6 2 21 5" xfId="8037"/>
    <cellStyle name="Normal 38 6 2 21 5 2" xfId="34347"/>
    <cellStyle name="Normal 38 6 2 21 6" xfId="31560"/>
    <cellStyle name="Normal 38 6 2 22" xfId="4127"/>
    <cellStyle name="Normal 38 6 2 22 2" xfId="11935"/>
    <cellStyle name="Normal 38 6 2 22 2 2" xfId="22999"/>
    <cellStyle name="Normal 38 6 2 22 2 2 2" xfId="49248"/>
    <cellStyle name="Normal 38 6 2 22 2 3" xfId="38185"/>
    <cellStyle name="Normal 38 6 2 22 3" xfId="15538"/>
    <cellStyle name="Normal 38 6 2 22 3 2" xfId="26602"/>
    <cellStyle name="Normal 38 6 2 22 3 2 2" xfId="52851"/>
    <cellStyle name="Normal 38 6 2 22 3 3" xfId="41788"/>
    <cellStyle name="Normal 38 6 2 22 4" xfId="19274"/>
    <cellStyle name="Normal 38 6 2 22 4 2" xfId="45524"/>
    <cellStyle name="Normal 38 6 2 22 5" xfId="8152"/>
    <cellStyle name="Normal 38 6 2 22 5 2" xfId="34461"/>
    <cellStyle name="Normal 38 6 2 22 6" xfId="31561"/>
    <cellStyle name="Normal 38 6 2 23" xfId="4128"/>
    <cellStyle name="Normal 38 6 2 23 2" xfId="12049"/>
    <cellStyle name="Normal 38 6 2 23 2 2" xfId="23113"/>
    <cellStyle name="Normal 38 6 2 23 2 2 2" xfId="49362"/>
    <cellStyle name="Normal 38 6 2 23 2 3" xfId="38299"/>
    <cellStyle name="Normal 38 6 2 23 3" xfId="15652"/>
    <cellStyle name="Normal 38 6 2 23 3 2" xfId="26716"/>
    <cellStyle name="Normal 38 6 2 23 3 2 2" xfId="52965"/>
    <cellStyle name="Normal 38 6 2 23 3 3" xfId="41902"/>
    <cellStyle name="Normal 38 6 2 23 4" xfId="19388"/>
    <cellStyle name="Normal 38 6 2 23 4 2" xfId="45638"/>
    <cellStyle name="Normal 38 6 2 23 5" xfId="8267"/>
    <cellStyle name="Normal 38 6 2 23 5 2" xfId="34575"/>
    <cellStyle name="Normal 38 6 2 23 6" xfId="31562"/>
    <cellStyle name="Normal 38 6 2 24" xfId="4129"/>
    <cellStyle name="Normal 38 6 2 24 2" xfId="12163"/>
    <cellStyle name="Normal 38 6 2 24 2 2" xfId="23227"/>
    <cellStyle name="Normal 38 6 2 24 2 2 2" xfId="49476"/>
    <cellStyle name="Normal 38 6 2 24 2 3" xfId="38413"/>
    <cellStyle name="Normal 38 6 2 24 3" xfId="15766"/>
    <cellStyle name="Normal 38 6 2 24 3 2" xfId="26830"/>
    <cellStyle name="Normal 38 6 2 24 3 2 2" xfId="53079"/>
    <cellStyle name="Normal 38 6 2 24 3 3" xfId="42016"/>
    <cellStyle name="Normal 38 6 2 24 4" xfId="19502"/>
    <cellStyle name="Normal 38 6 2 24 4 2" xfId="45752"/>
    <cellStyle name="Normal 38 6 2 24 5" xfId="8382"/>
    <cellStyle name="Normal 38 6 2 24 5 2" xfId="34689"/>
    <cellStyle name="Normal 38 6 2 24 6" xfId="31563"/>
    <cellStyle name="Normal 38 6 2 25" xfId="4130"/>
    <cellStyle name="Normal 38 6 2 25 2" xfId="12280"/>
    <cellStyle name="Normal 38 6 2 25 2 2" xfId="23344"/>
    <cellStyle name="Normal 38 6 2 25 2 2 2" xfId="49593"/>
    <cellStyle name="Normal 38 6 2 25 2 3" xfId="38530"/>
    <cellStyle name="Normal 38 6 2 25 3" xfId="15883"/>
    <cellStyle name="Normal 38 6 2 25 3 2" xfId="26947"/>
    <cellStyle name="Normal 38 6 2 25 3 2 2" xfId="53196"/>
    <cellStyle name="Normal 38 6 2 25 3 3" xfId="42133"/>
    <cellStyle name="Normal 38 6 2 25 4" xfId="19619"/>
    <cellStyle name="Normal 38 6 2 25 4 2" xfId="45869"/>
    <cellStyle name="Normal 38 6 2 25 5" xfId="8500"/>
    <cellStyle name="Normal 38 6 2 25 5 2" xfId="34806"/>
    <cellStyle name="Normal 38 6 2 25 6" xfId="31564"/>
    <cellStyle name="Normal 38 6 2 26" xfId="4131"/>
    <cellStyle name="Normal 38 6 2 26 2" xfId="12399"/>
    <cellStyle name="Normal 38 6 2 26 2 2" xfId="23463"/>
    <cellStyle name="Normal 38 6 2 26 2 2 2" xfId="49712"/>
    <cellStyle name="Normal 38 6 2 26 2 3" xfId="38649"/>
    <cellStyle name="Normal 38 6 2 26 3" xfId="16002"/>
    <cellStyle name="Normal 38 6 2 26 3 2" xfId="27066"/>
    <cellStyle name="Normal 38 6 2 26 3 2 2" xfId="53315"/>
    <cellStyle name="Normal 38 6 2 26 3 3" xfId="42252"/>
    <cellStyle name="Normal 38 6 2 26 4" xfId="19738"/>
    <cellStyle name="Normal 38 6 2 26 4 2" xfId="45988"/>
    <cellStyle name="Normal 38 6 2 26 5" xfId="8620"/>
    <cellStyle name="Normal 38 6 2 26 5 2" xfId="34925"/>
    <cellStyle name="Normal 38 6 2 26 6" xfId="31565"/>
    <cellStyle name="Normal 38 6 2 27" xfId="4132"/>
    <cellStyle name="Normal 38 6 2 27 2" xfId="12530"/>
    <cellStyle name="Normal 38 6 2 27 2 2" xfId="23594"/>
    <cellStyle name="Normal 38 6 2 27 2 2 2" xfId="49843"/>
    <cellStyle name="Normal 38 6 2 27 2 3" xfId="38780"/>
    <cellStyle name="Normal 38 6 2 27 3" xfId="16133"/>
    <cellStyle name="Normal 38 6 2 27 3 2" xfId="27197"/>
    <cellStyle name="Normal 38 6 2 27 3 2 2" xfId="53446"/>
    <cellStyle name="Normal 38 6 2 27 3 3" xfId="42383"/>
    <cellStyle name="Normal 38 6 2 27 4" xfId="19869"/>
    <cellStyle name="Normal 38 6 2 27 4 2" xfId="46119"/>
    <cellStyle name="Normal 38 6 2 27 5" xfId="8752"/>
    <cellStyle name="Normal 38 6 2 27 5 2" xfId="35056"/>
    <cellStyle name="Normal 38 6 2 27 6" xfId="31566"/>
    <cellStyle name="Normal 38 6 2 28" xfId="4133"/>
    <cellStyle name="Normal 38 6 2 28 2" xfId="12645"/>
    <cellStyle name="Normal 38 6 2 28 2 2" xfId="23709"/>
    <cellStyle name="Normal 38 6 2 28 2 2 2" xfId="49958"/>
    <cellStyle name="Normal 38 6 2 28 2 3" xfId="38895"/>
    <cellStyle name="Normal 38 6 2 28 3" xfId="16248"/>
    <cellStyle name="Normal 38 6 2 28 3 2" xfId="27312"/>
    <cellStyle name="Normal 38 6 2 28 3 2 2" xfId="53561"/>
    <cellStyle name="Normal 38 6 2 28 3 3" xfId="42498"/>
    <cellStyle name="Normal 38 6 2 28 4" xfId="19984"/>
    <cellStyle name="Normal 38 6 2 28 4 2" xfId="46234"/>
    <cellStyle name="Normal 38 6 2 28 5" xfId="8868"/>
    <cellStyle name="Normal 38 6 2 28 5 2" xfId="35171"/>
    <cellStyle name="Normal 38 6 2 28 6" xfId="31567"/>
    <cellStyle name="Normal 38 6 2 29" xfId="4134"/>
    <cellStyle name="Normal 38 6 2 29 2" xfId="12759"/>
    <cellStyle name="Normal 38 6 2 29 2 2" xfId="23823"/>
    <cellStyle name="Normal 38 6 2 29 2 2 2" xfId="50072"/>
    <cellStyle name="Normal 38 6 2 29 2 3" xfId="39009"/>
    <cellStyle name="Normal 38 6 2 29 3" xfId="16362"/>
    <cellStyle name="Normal 38 6 2 29 3 2" xfId="27426"/>
    <cellStyle name="Normal 38 6 2 29 3 2 2" xfId="53675"/>
    <cellStyle name="Normal 38 6 2 29 3 3" xfId="42612"/>
    <cellStyle name="Normal 38 6 2 29 4" xfId="20098"/>
    <cellStyle name="Normal 38 6 2 29 4 2" xfId="46348"/>
    <cellStyle name="Normal 38 6 2 29 5" xfId="8983"/>
    <cellStyle name="Normal 38 6 2 29 5 2" xfId="35285"/>
    <cellStyle name="Normal 38 6 2 29 6" xfId="31568"/>
    <cellStyle name="Normal 38 6 2 3" xfId="4135"/>
    <cellStyle name="Normal 38 6 2 3 2" xfId="9669"/>
    <cellStyle name="Normal 38 6 2 3 2 2" xfId="20733"/>
    <cellStyle name="Normal 38 6 2 3 2 2 2" xfId="46982"/>
    <cellStyle name="Normal 38 6 2 3 2 3" xfId="35919"/>
    <cellStyle name="Normal 38 6 2 3 3" xfId="13272"/>
    <cellStyle name="Normal 38 6 2 3 3 2" xfId="24336"/>
    <cellStyle name="Normal 38 6 2 3 3 2 2" xfId="50585"/>
    <cellStyle name="Normal 38 6 2 3 3 3" xfId="39522"/>
    <cellStyle name="Normal 38 6 2 3 4" xfId="17008"/>
    <cellStyle name="Normal 38 6 2 3 4 2" xfId="43258"/>
    <cellStyle name="Normal 38 6 2 3 5" xfId="5867"/>
    <cellStyle name="Normal 38 6 2 3 5 2" xfId="32195"/>
    <cellStyle name="Normal 38 6 2 3 6" xfId="31569"/>
    <cellStyle name="Normal 38 6 2 30" xfId="4136"/>
    <cellStyle name="Normal 38 6 2 30 2" xfId="9397"/>
    <cellStyle name="Normal 38 6 2 30 2 2" xfId="20461"/>
    <cellStyle name="Normal 38 6 2 30 2 2 2" xfId="46710"/>
    <cellStyle name="Normal 38 6 2 30 2 3" xfId="35647"/>
    <cellStyle name="Normal 38 6 2 30 3" xfId="13000"/>
    <cellStyle name="Normal 38 6 2 30 3 2" xfId="24064"/>
    <cellStyle name="Normal 38 6 2 30 3 2 2" xfId="50313"/>
    <cellStyle name="Normal 38 6 2 30 3 3" xfId="39250"/>
    <cellStyle name="Normal 38 6 2 30 4" xfId="16736"/>
    <cellStyle name="Normal 38 6 2 30 4 2" xfId="42986"/>
    <cellStyle name="Normal 38 6 2 30 5" xfId="5592"/>
    <cellStyle name="Normal 38 6 2 30 5 2" xfId="31923"/>
    <cellStyle name="Normal 38 6 2 30 6" xfId="31570"/>
    <cellStyle name="Normal 38 6 2 31" xfId="4137"/>
    <cellStyle name="Normal 38 6 2 31 2" xfId="20341"/>
    <cellStyle name="Normal 38 6 2 31 2 2" xfId="46590"/>
    <cellStyle name="Normal 38 6 2 31 3" xfId="9277"/>
    <cellStyle name="Normal 38 6 2 31 3 2" xfId="35527"/>
    <cellStyle name="Normal 38 6 2 31 4" xfId="31571"/>
    <cellStyle name="Normal 38 6 2 32" xfId="4138"/>
    <cellStyle name="Normal 38 6 2 32 2" xfId="23944"/>
    <cellStyle name="Normal 38 6 2 32 2 2" xfId="50193"/>
    <cellStyle name="Normal 38 6 2 32 3" xfId="12880"/>
    <cellStyle name="Normal 38 6 2 32 3 2" xfId="39130"/>
    <cellStyle name="Normal 38 6 2 32 4" xfId="31572"/>
    <cellStyle name="Normal 38 6 2 33" xfId="4139"/>
    <cellStyle name="Normal 38 6 2 33 2" xfId="16616"/>
    <cellStyle name="Normal 38 6 2 33 2 2" xfId="42866"/>
    <cellStyle name="Normal 38 6 2 33 3" xfId="31573"/>
    <cellStyle name="Normal 38 6 2 34" xfId="4140"/>
    <cellStyle name="Normal 38 6 2 34 2" xfId="31574"/>
    <cellStyle name="Normal 38 6 2 35" xfId="4141"/>
    <cellStyle name="Normal 38 6 2 35 2" xfId="31575"/>
    <cellStyle name="Normal 38 6 2 36" xfId="4142"/>
    <cellStyle name="Normal 38 6 2 36 2" xfId="31576"/>
    <cellStyle name="Normal 38 6 2 37" xfId="4143"/>
    <cellStyle name="Normal 38 6 2 37 2" xfId="31577"/>
    <cellStyle name="Normal 38 6 2 38" xfId="4144"/>
    <cellStyle name="Normal 38 6 2 38 2" xfId="31578"/>
    <cellStyle name="Normal 38 6 2 39" xfId="4145"/>
    <cellStyle name="Normal 38 6 2 39 2" xfId="31579"/>
    <cellStyle name="Normal 38 6 2 4" xfId="4146"/>
    <cellStyle name="Normal 38 6 2 4 2" xfId="9785"/>
    <cellStyle name="Normal 38 6 2 4 2 2" xfId="20849"/>
    <cellStyle name="Normal 38 6 2 4 2 2 2" xfId="47098"/>
    <cellStyle name="Normal 38 6 2 4 2 3" xfId="36035"/>
    <cellStyle name="Normal 38 6 2 4 3" xfId="13388"/>
    <cellStyle name="Normal 38 6 2 4 3 2" xfId="24452"/>
    <cellStyle name="Normal 38 6 2 4 3 2 2" xfId="50701"/>
    <cellStyle name="Normal 38 6 2 4 3 3" xfId="39638"/>
    <cellStyle name="Normal 38 6 2 4 4" xfId="17124"/>
    <cellStyle name="Normal 38 6 2 4 4 2" xfId="43374"/>
    <cellStyle name="Normal 38 6 2 4 5" xfId="5984"/>
    <cellStyle name="Normal 38 6 2 4 5 2" xfId="32311"/>
    <cellStyle name="Normal 38 6 2 4 6" xfId="31580"/>
    <cellStyle name="Normal 38 6 2 40" xfId="4147"/>
    <cellStyle name="Normal 38 6 2 40 2" xfId="31581"/>
    <cellStyle name="Normal 38 6 2 41" xfId="4112"/>
    <cellStyle name="Normal 38 6 2 41 2" xfId="31546"/>
    <cellStyle name="Normal 38 6 2 42" xfId="5471"/>
    <cellStyle name="Normal 38 6 2 42 2" xfId="31803"/>
    <cellStyle name="Normal 38 6 2 43" xfId="27746"/>
    <cellStyle name="Normal 38 6 2 5" xfId="4148"/>
    <cellStyle name="Normal 38 6 2 5 2" xfId="9900"/>
    <cellStyle name="Normal 38 6 2 5 2 2" xfId="20964"/>
    <cellStyle name="Normal 38 6 2 5 2 2 2" xfId="47213"/>
    <cellStyle name="Normal 38 6 2 5 2 3" xfId="36150"/>
    <cellStyle name="Normal 38 6 2 5 3" xfId="13503"/>
    <cellStyle name="Normal 38 6 2 5 3 2" xfId="24567"/>
    <cellStyle name="Normal 38 6 2 5 3 2 2" xfId="50816"/>
    <cellStyle name="Normal 38 6 2 5 3 3" xfId="39753"/>
    <cellStyle name="Normal 38 6 2 5 4" xfId="17239"/>
    <cellStyle name="Normal 38 6 2 5 4 2" xfId="43489"/>
    <cellStyle name="Normal 38 6 2 5 5" xfId="6100"/>
    <cellStyle name="Normal 38 6 2 5 5 2" xfId="32426"/>
    <cellStyle name="Normal 38 6 2 5 6" xfId="31582"/>
    <cellStyle name="Normal 38 6 2 6" xfId="4149"/>
    <cellStyle name="Normal 38 6 2 6 2" xfId="10015"/>
    <cellStyle name="Normal 38 6 2 6 2 2" xfId="21079"/>
    <cellStyle name="Normal 38 6 2 6 2 2 2" xfId="47328"/>
    <cellStyle name="Normal 38 6 2 6 2 3" xfId="36265"/>
    <cellStyle name="Normal 38 6 2 6 3" xfId="13618"/>
    <cellStyle name="Normal 38 6 2 6 3 2" xfId="24682"/>
    <cellStyle name="Normal 38 6 2 6 3 2 2" xfId="50931"/>
    <cellStyle name="Normal 38 6 2 6 3 3" xfId="39868"/>
    <cellStyle name="Normal 38 6 2 6 4" xfId="17354"/>
    <cellStyle name="Normal 38 6 2 6 4 2" xfId="43604"/>
    <cellStyle name="Normal 38 6 2 6 5" xfId="6216"/>
    <cellStyle name="Normal 38 6 2 6 5 2" xfId="32541"/>
    <cellStyle name="Normal 38 6 2 6 6" xfId="31583"/>
    <cellStyle name="Normal 38 6 2 7" xfId="4150"/>
    <cellStyle name="Normal 38 6 2 7 2" xfId="10129"/>
    <cellStyle name="Normal 38 6 2 7 2 2" xfId="21193"/>
    <cellStyle name="Normal 38 6 2 7 2 2 2" xfId="47442"/>
    <cellStyle name="Normal 38 6 2 7 2 3" xfId="36379"/>
    <cellStyle name="Normal 38 6 2 7 3" xfId="13732"/>
    <cellStyle name="Normal 38 6 2 7 3 2" xfId="24796"/>
    <cellStyle name="Normal 38 6 2 7 3 2 2" xfId="51045"/>
    <cellStyle name="Normal 38 6 2 7 3 3" xfId="39982"/>
    <cellStyle name="Normal 38 6 2 7 4" xfId="17468"/>
    <cellStyle name="Normal 38 6 2 7 4 2" xfId="43718"/>
    <cellStyle name="Normal 38 6 2 7 5" xfId="6331"/>
    <cellStyle name="Normal 38 6 2 7 5 2" xfId="32655"/>
    <cellStyle name="Normal 38 6 2 7 6" xfId="31584"/>
    <cellStyle name="Normal 38 6 2 8" xfId="4151"/>
    <cellStyle name="Normal 38 6 2 8 2" xfId="10243"/>
    <cellStyle name="Normal 38 6 2 8 2 2" xfId="21307"/>
    <cellStyle name="Normal 38 6 2 8 2 2 2" xfId="47556"/>
    <cellStyle name="Normal 38 6 2 8 2 3" xfId="36493"/>
    <cellStyle name="Normal 38 6 2 8 3" xfId="13846"/>
    <cellStyle name="Normal 38 6 2 8 3 2" xfId="24910"/>
    <cellStyle name="Normal 38 6 2 8 3 2 2" xfId="51159"/>
    <cellStyle name="Normal 38 6 2 8 3 3" xfId="40096"/>
    <cellStyle name="Normal 38 6 2 8 4" xfId="17582"/>
    <cellStyle name="Normal 38 6 2 8 4 2" xfId="43832"/>
    <cellStyle name="Normal 38 6 2 8 5" xfId="6446"/>
    <cellStyle name="Normal 38 6 2 8 5 2" xfId="32769"/>
    <cellStyle name="Normal 38 6 2 8 6" xfId="31585"/>
    <cellStyle name="Normal 38 6 2 9" xfId="4152"/>
    <cellStyle name="Normal 38 6 2 9 2" xfId="10357"/>
    <cellStyle name="Normal 38 6 2 9 2 2" xfId="21421"/>
    <cellStyle name="Normal 38 6 2 9 2 2 2" xfId="47670"/>
    <cellStyle name="Normal 38 6 2 9 2 3" xfId="36607"/>
    <cellStyle name="Normal 38 6 2 9 3" xfId="13960"/>
    <cellStyle name="Normal 38 6 2 9 3 2" xfId="25024"/>
    <cellStyle name="Normal 38 6 2 9 3 2 2" xfId="51273"/>
    <cellStyle name="Normal 38 6 2 9 3 3" xfId="40210"/>
    <cellStyle name="Normal 38 6 2 9 4" xfId="17696"/>
    <cellStyle name="Normal 38 6 2 9 4 2" xfId="43946"/>
    <cellStyle name="Normal 38 6 2 9 5" xfId="6561"/>
    <cellStyle name="Normal 38 6 2 9 5 2" xfId="32883"/>
    <cellStyle name="Normal 38 6 2 9 6" xfId="31586"/>
    <cellStyle name="Normal 38 6 20" xfId="4153"/>
    <cellStyle name="Normal 38 6 20 2" xfId="11530"/>
    <cellStyle name="Normal 38 6 20 2 2" xfId="22594"/>
    <cellStyle name="Normal 38 6 20 2 2 2" xfId="48843"/>
    <cellStyle name="Normal 38 6 20 2 3" xfId="37780"/>
    <cellStyle name="Normal 38 6 20 3" xfId="15133"/>
    <cellStyle name="Normal 38 6 20 3 2" xfId="26197"/>
    <cellStyle name="Normal 38 6 20 3 2 2" xfId="52446"/>
    <cellStyle name="Normal 38 6 20 3 3" xfId="41383"/>
    <cellStyle name="Normal 38 6 20 4" xfId="18869"/>
    <cellStyle name="Normal 38 6 20 4 2" xfId="45119"/>
    <cellStyle name="Normal 38 6 20 5" xfId="7744"/>
    <cellStyle name="Normal 38 6 20 5 2" xfId="34056"/>
    <cellStyle name="Normal 38 6 20 6" xfId="31587"/>
    <cellStyle name="Normal 38 6 21" xfId="4154"/>
    <cellStyle name="Normal 38 6 21 2" xfId="11644"/>
    <cellStyle name="Normal 38 6 21 2 2" xfId="22708"/>
    <cellStyle name="Normal 38 6 21 2 2 2" xfId="48957"/>
    <cellStyle name="Normal 38 6 21 2 3" xfId="37894"/>
    <cellStyle name="Normal 38 6 21 3" xfId="15247"/>
    <cellStyle name="Normal 38 6 21 3 2" xfId="26311"/>
    <cellStyle name="Normal 38 6 21 3 2 2" xfId="52560"/>
    <cellStyle name="Normal 38 6 21 3 3" xfId="41497"/>
    <cellStyle name="Normal 38 6 21 4" xfId="18983"/>
    <cellStyle name="Normal 38 6 21 4 2" xfId="45233"/>
    <cellStyle name="Normal 38 6 21 5" xfId="7859"/>
    <cellStyle name="Normal 38 6 21 5 2" xfId="34170"/>
    <cellStyle name="Normal 38 6 21 6" xfId="31588"/>
    <cellStyle name="Normal 38 6 22" xfId="4155"/>
    <cellStyle name="Normal 38 6 22 2" xfId="11758"/>
    <cellStyle name="Normal 38 6 22 2 2" xfId="22822"/>
    <cellStyle name="Normal 38 6 22 2 2 2" xfId="49071"/>
    <cellStyle name="Normal 38 6 22 2 3" xfId="38008"/>
    <cellStyle name="Normal 38 6 22 3" xfId="15361"/>
    <cellStyle name="Normal 38 6 22 3 2" xfId="26425"/>
    <cellStyle name="Normal 38 6 22 3 2 2" xfId="52674"/>
    <cellStyle name="Normal 38 6 22 3 3" xfId="41611"/>
    <cellStyle name="Normal 38 6 22 4" xfId="19097"/>
    <cellStyle name="Normal 38 6 22 4 2" xfId="45347"/>
    <cellStyle name="Normal 38 6 22 5" xfId="7974"/>
    <cellStyle name="Normal 38 6 22 5 2" xfId="34284"/>
    <cellStyle name="Normal 38 6 22 6" xfId="31589"/>
    <cellStyle name="Normal 38 6 23" xfId="4156"/>
    <cellStyle name="Normal 38 6 23 2" xfId="11872"/>
    <cellStyle name="Normal 38 6 23 2 2" xfId="22936"/>
    <cellStyle name="Normal 38 6 23 2 2 2" xfId="49185"/>
    <cellStyle name="Normal 38 6 23 2 3" xfId="38122"/>
    <cellStyle name="Normal 38 6 23 3" xfId="15475"/>
    <cellStyle name="Normal 38 6 23 3 2" xfId="26539"/>
    <cellStyle name="Normal 38 6 23 3 2 2" xfId="52788"/>
    <cellStyle name="Normal 38 6 23 3 3" xfId="41725"/>
    <cellStyle name="Normal 38 6 23 4" xfId="19211"/>
    <cellStyle name="Normal 38 6 23 4 2" xfId="45461"/>
    <cellStyle name="Normal 38 6 23 5" xfId="8089"/>
    <cellStyle name="Normal 38 6 23 5 2" xfId="34398"/>
    <cellStyle name="Normal 38 6 23 6" xfId="31590"/>
    <cellStyle name="Normal 38 6 24" xfId="4157"/>
    <cellStyle name="Normal 38 6 24 2" xfId="11986"/>
    <cellStyle name="Normal 38 6 24 2 2" xfId="23050"/>
    <cellStyle name="Normal 38 6 24 2 2 2" xfId="49299"/>
    <cellStyle name="Normal 38 6 24 2 3" xfId="38236"/>
    <cellStyle name="Normal 38 6 24 3" xfId="15589"/>
    <cellStyle name="Normal 38 6 24 3 2" xfId="26653"/>
    <cellStyle name="Normal 38 6 24 3 2 2" xfId="52902"/>
    <cellStyle name="Normal 38 6 24 3 3" xfId="41839"/>
    <cellStyle name="Normal 38 6 24 4" xfId="19325"/>
    <cellStyle name="Normal 38 6 24 4 2" xfId="45575"/>
    <cellStyle name="Normal 38 6 24 5" xfId="8204"/>
    <cellStyle name="Normal 38 6 24 5 2" xfId="34512"/>
    <cellStyle name="Normal 38 6 24 6" xfId="31591"/>
    <cellStyle name="Normal 38 6 25" xfId="4158"/>
    <cellStyle name="Normal 38 6 25 2" xfId="12100"/>
    <cellStyle name="Normal 38 6 25 2 2" xfId="23164"/>
    <cellStyle name="Normal 38 6 25 2 2 2" xfId="49413"/>
    <cellStyle name="Normal 38 6 25 2 3" xfId="38350"/>
    <cellStyle name="Normal 38 6 25 3" xfId="15703"/>
    <cellStyle name="Normal 38 6 25 3 2" xfId="26767"/>
    <cellStyle name="Normal 38 6 25 3 2 2" xfId="53016"/>
    <cellStyle name="Normal 38 6 25 3 3" xfId="41953"/>
    <cellStyle name="Normal 38 6 25 4" xfId="19439"/>
    <cellStyle name="Normal 38 6 25 4 2" xfId="45689"/>
    <cellStyle name="Normal 38 6 25 5" xfId="8319"/>
    <cellStyle name="Normal 38 6 25 5 2" xfId="34626"/>
    <cellStyle name="Normal 38 6 25 6" xfId="31592"/>
    <cellStyle name="Normal 38 6 26" xfId="4159"/>
    <cellStyle name="Normal 38 6 26 2" xfId="12217"/>
    <cellStyle name="Normal 38 6 26 2 2" xfId="23281"/>
    <cellStyle name="Normal 38 6 26 2 2 2" xfId="49530"/>
    <cellStyle name="Normal 38 6 26 2 3" xfId="38467"/>
    <cellStyle name="Normal 38 6 26 3" xfId="15820"/>
    <cellStyle name="Normal 38 6 26 3 2" xfId="26884"/>
    <cellStyle name="Normal 38 6 26 3 2 2" xfId="53133"/>
    <cellStyle name="Normal 38 6 26 3 3" xfId="42070"/>
    <cellStyle name="Normal 38 6 26 4" xfId="19556"/>
    <cellStyle name="Normal 38 6 26 4 2" xfId="45806"/>
    <cellStyle name="Normal 38 6 26 5" xfId="8437"/>
    <cellStyle name="Normal 38 6 26 5 2" xfId="34743"/>
    <cellStyle name="Normal 38 6 26 6" xfId="31593"/>
    <cellStyle name="Normal 38 6 27" xfId="4160"/>
    <cellStyle name="Normal 38 6 27 2" xfId="12336"/>
    <cellStyle name="Normal 38 6 27 2 2" xfId="23400"/>
    <cellStyle name="Normal 38 6 27 2 2 2" xfId="49649"/>
    <cellStyle name="Normal 38 6 27 2 3" xfId="38586"/>
    <cellStyle name="Normal 38 6 27 3" xfId="15939"/>
    <cellStyle name="Normal 38 6 27 3 2" xfId="27003"/>
    <cellStyle name="Normal 38 6 27 3 2 2" xfId="53252"/>
    <cellStyle name="Normal 38 6 27 3 3" xfId="42189"/>
    <cellStyle name="Normal 38 6 27 4" xfId="19675"/>
    <cellStyle name="Normal 38 6 27 4 2" xfId="45925"/>
    <cellStyle name="Normal 38 6 27 5" xfId="8557"/>
    <cellStyle name="Normal 38 6 27 5 2" xfId="34862"/>
    <cellStyle name="Normal 38 6 27 6" xfId="31594"/>
    <cellStyle name="Normal 38 6 28" xfId="4161"/>
    <cellStyle name="Normal 38 6 28 2" xfId="12467"/>
    <cellStyle name="Normal 38 6 28 2 2" xfId="23531"/>
    <cellStyle name="Normal 38 6 28 2 2 2" xfId="49780"/>
    <cellStyle name="Normal 38 6 28 2 3" xfId="38717"/>
    <cellStyle name="Normal 38 6 28 3" xfId="16070"/>
    <cellStyle name="Normal 38 6 28 3 2" xfId="27134"/>
    <cellStyle name="Normal 38 6 28 3 2 2" xfId="53383"/>
    <cellStyle name="Normal 38 6 28 3 3" xfId="42320"/>
    <cellStyle name="Normal 38 6 28 4" xfId="19806"/>
    <cellStyle name="Normal 38 6 28 4 2" xfId="46056"/>
    <cellStyle name="Normal 38 6 28 5" xfId="8689"/>
    <cellStyle name="Normal 38 6 28 5 2" xfId="34993"/>
    <cellStyle name="Normal 38 6 28 6" xfId="31595"/>
    <cellStyle name="Normal 38 6 29" xfId="4162"/>
    <cellStyle name="Normal 38 6 29 2" xfId="12582"/>
    <cellStyle name="Normal 38 6 29 2 2" xfId="23646"/>
    <cellStyle name="Normal 38 6 29 2 2 2" xfId="49895"/>
    <cellStyle name="Normal 38 6 29 2 3" xfId="38832"/>
    <cellStyle name="Normal 38 6 29 3" xfId="16185"/>
    <cellStyle name="Normal 38 6 29 3 2" xfId="27249"/>
    <cellStyle name="Normal 38 6 29 3 2 2" xfId="53498"/>
    <cellStyle name="Normal 38 6 29 3 3" xfId="42435"/>
    <cellStyle name="Normal 38 6 29 4" xfId="19921"/>
    <cellStyle name="Normal 38 6 29 4 2" xfId="46171"/>
    <cellStyle name="Normal 38 6 29 5" xfId="8805"/>
    <cellStyle name="Normal 38 6 29 5 2" xfId="35108"/>
    <cellStyle name="Normal 38 6 29 6" xfId="31596"/>
    <cellStyle name="Normal 38 6 3" xfId="268"/>
    <cellStyle name="Normal 38 6 3 2" xfId="4164"/>
    <cellStyle name="Normal 38 6 3 2 2" xfId="16467"/>
    <cellStyle name="Normal 38 6 3 2 2 2" xfId="27531"/>
    <cellStyle name="Normal 38 6 3 2 2 2 2" xfId="53780"/>
    <cellStyle name="Normal 38 6 3 2 2 3" xfId="42717"/>
    <cellStyle name="Normal 38 6 3 2 3" xfId="20203"/>
    <cellStyle name="Normal 38 6 3 2 3 2" xfId="46453"/>
    <cellStyle name="Normal 38 6 3 2 4" xfId="9131"/>
    <cellStyle name="Normal 38 6 3 2 4 2" xfId="35390"/>
    <cellStyle name="Normal 38 6 3 2 5" xfId="31598"/>
    <cellStyle name="Normal 38 6 3 3" xfId="4163"/>
    <cellStyle name="Normal 38 6 3 3 2" xfId="20518"/>
    <cellStyle name="Normal 38 6 3 3 2 2" xfId="46767"/>
    <cellStyle name="Normal 38 6 3 3 3" xfId="9454"/>
    <cellStyle name="Normal 38 6 3 3 3 2" xfId="35704"/>
    <cellStyle name="Normal 38 6 3 3 4" xfId="31597"/>
    <cellStyle name="Normal 38 6 3 4" xfId="13057"/>
    <cellStyle name="Normal 38 6 3 4 2" xfId="24121"/>
    <cellStyle name="Normal 38 6 3 4 2 2" xfId="50370"/>
    <cellStyle name="Normal 38 6 3 4 3" xfId="39307"/>
    <cellStyle name="Normal 38 6 3 5" xfId="16793"/>
    <cellStyle name="Normal 38 6 3 5 2" xfId="43043"/>
    <cellStyle name="Normal 38 6 3 6" xfId="5650"/>
    <cellStyle name="Normal 38 6 3 6 2" xfId="31980"/>
    <cellStyle name="Normal 38 6 3 7" xfId="27748"/>
    <cellStyle name="Normal 38 6 30" xfId="4165"/>
    <cellStyle name="Normal 38 6 30 2" xfId="12696"/>
    <cellStyle name="Normal 38 6 30 2 2" xfId="23760"/>
    <cellStyle name="Normal 38 6 30 2 2 2" xfId="50009"/>
    <cellStyle name="Normal 38 6 30 2 3" xfId="38946"/>
    <cellStyle name="Normal 38 6 30 3" xfId="16299"/>
    <cellStyle name="Normal 38 6 30 3 2" xfId="27363"/>
    <cellStyle name="Normal 38 6 30 3 2 2" xfId="53612"/>
    <cellStyle name="Normal 38 6 30 3 3" xfId="42549"/>
    <cellStyle name="Normal 38 6 30 4" xfId="20035"/>
    <cellStyle name="Normal 38 6 30 4 2" xfId="46285"/>
    <cellStyle name="Normal 38 6 30 5" xfId="8920"/>
    <cellStyle name="Normal 38 6 30 5 2" xfId="35222"/>
    <cellStyle name="Normal 38 6 30 6" xfId="31599"/>
    <cellStyle name="Normal 38 6 31" xfId="4166"/>
    <cellStyle name="Normal 38 6 31 2" xfId="9334"/>
    <cellStyle name="Normal 38 6 31 2 2" xfId="20398"/>
    <cellStyle name="Normal 38 6 31 2 2 2" xfId="46647"/>
    <cellStyle name="Normal 38 6 31 2 3" xfId="35584"/>
    <cellStyle name="Normal 38 6 31 3" xfId="12937"/>
    <cellStyle name="Normal 38 6 31 3 2" xfId="24001"/>
    <cellStyle name="Normal 38 6 31 3 2 2" xfId="50250"/>
    <cellStyle name="Normal 38 6 31 3 3" xfId="39187"/>
    <cellStyle name="Normal 38 6 31 4" xfId="16673"/>
    <cellStyle name="Normal 38 6 31 4 2" xfId="42923"/>
    <cellStyle name="Normal 38 6 31 5" xfId="5529"/>
    <cellStyle name="Normal 38 6 31 5 2" xfId="31860"/>
    <cellStyle name="Normal 38 6 31 6" xfId="31600"/>
    <cellStyle name="Normal 38 6 32" xfId="4167"/>
    <cellStyle name="Normal 38 6 32 2" xfId="20278"/>
    <cellStyle name="Normal 38 6 32 2 2" xfId="46527"/>
    <cellStyle name="Normal 38 6 32 3" xfId="9214"/>
    <cellStyle name="Normal 38 6 32 3 2" xfId="35464"/>
    <cellStyle name="Normal 38 6 32 4" xfId="31601"/>
    <cellStyle name="Normal 38 6 33" xfId="4168"/>
    <cellStyle name="Normal 38 6 33 2" xfId="23881"/>
    <cellStyle name="Normal 38 6 33 2 2" xfId="50130"/>
    <cellStyle name="Normal 38 6 33 3" xfId="12817"/>
    <cellStyle name="Normal 38 6 33 3 2" xfId="39067"/>
    <cellStyle name="Normal 38 6 33 4" xfId="31602"/>
    <cellStyle name="Normal 38 6 34" xfId="4169"/>
    <cellStyle name="Normal 38 6 34 2" xfId="16553"/>
    <cellStyle name="Normal 38 6 34 2 2" xfId="42803"/>
    <cellStyle name="Normal 38 6 34 3" xfId="31603"/>
    <cellStyle name="Normal 38 6 35" xfId="4170"/>
    <cellStyle name="Normal 38 6 35 2" xfId="31604"/>
    <cellStyle name="Normal 38 6 36" xfId="4171"/>
    <cellStyle name="Normal 38 6 36 2" xfId="31605"/>
    <cellStyle name="Normal 38 6 37" xfId="4172"/>
    <cellStyle name="Normal 38 6 37 2" xfId="31606"/>
    <cellStyle name="Normal 38 6 38" xfId="4173"/>
    <cellStyle name="Normal 38 6 38 2" xfId="31607"/>
    <cellStyle name="Normal 38 6 39" xfId="4174"/>
    <cellStyle name="Normal 38 6 39 2" xfId="31608"/>
    <cellStyle name="Normal 38 6 4" xfId="4175"/>
    <cellStyle name="Normal 38 6 4 2" xfId="9606"/>
    <cellStyle name="Normal 38 6 4 2 2" xfId="20670"/>
    <cellStyle name="Normal 38 6 4 2 2 2" xfId="46919"/>
    <cellStyle name="Normal 38 6 4 2 3" xfId="35856"/>
    <cellStyle name="Normal 38 6 4 3" xfId="13209"/>
    <cellStyle name="Normal 38 6 4 3 2" xfId="24273"/>
    <cellStyle name="Normal 38 6 4 3 2 2" xfId="50522"/>
    <cellStyle name="Normal 38 6 4 3 3" xfId="39459"/>
    <cellStyle name="Normal 38 6 4 4" xfId="16945"/>
    <cellStyle name="Normal 38 6 4 4 2" xfId="43195"/>
    <cellStyle name="Normal 38 6 4 5" xfId="5804"/>
    <cellStyle name="Normal 38 6 4 5 2" xfId="32132"/>
    <cellStyle name="Normal 38 6 4 6" xfId="31609"/>
    <cellStyle name="Normal 38 6 40" xfId="4176"/>
    <cellStyle name="Normal 38 6 40 2" xfId="31610"/>
    <cellStyle name="Normal 38 6 41" xfId="4177"/>
    <cellStyle name="Normal 38 6 41 2" xfId="31611"/>
    <cellStyle name="Normal 38 6 42" xfId="4101"/>
    <cellStyle name="Normal 38 6 42 2" xfId="31535"/>
    <cellStyle name="Normal 38 6 43" xfId="5408"/>
    <cellStyle name="Normal 38 6 43 2" xfId="31740"/>
    <cellStyle name="Normal 38 6 44" xfId="27745"/>
    <cellStyle name="Normal 38 6 5" xfId="4178"/>
    <cellStyle name="Normal 38 6 5 2" xfId="9722"/>
    <cellStyle name="Normal 38 6 5 2 2" xfId="20786"/>
    <cellStyle name="Normal 38 6 5 2 2 2" xfId="47035"/>
    <cellStyle name="Normal 38 6 5 2 3" xfId="35972"/>
    <cellStyle name="Normal 38 6 5 3" xfId="13325"/>
    <cellStyle name="Normal 38 6 5 3 2" xfId="24389"/>
    <cellStyle name="Normal 38 6 5 3 2 2" xfId="50638"/>
    <cellStyle name="Normal 38 6 5 3 3" xfId="39575"/>
    <cellStyle name="Normal 38 6 5 4" xfId="17061"/>
    <cellStyle name="Normal 38 6 5 4 2" xfId="43311"/>
    <cellStyle name="Normal 38 6 5 5" xfId="5921"/>
    <cellStyle name="Normal 38 6 5 5 2" xfId="32248"/>
    <cellStyle name="Normal 38 6 5 6" xfId="31612"/>
    <cellStyle name="Normal 38 6 6" xfId="4179"/>
    <cellStyle name="Normal 38 6 6 2" xfId="9837"/>
    <cellStyle name="Normal 38 6 6 2 2" xfId="20901"/>
    <cellStyle name="Normal 38 6 6 2 2 2" xfId="47150"/>
    <cellStyle name="Normal 38 6 6 2 3" xfId="36087"/>
    <cellStyle name="Normal 38 6 6 3" xfId="13440"/>
    <cellStyle name="Normal 38 6 6 3 2" xfId="24504"/>
    <cellStyle name="Normal 38 6 6 3 2 2" xfId="50753"/>
    <cellStyle name="Normal 38 6 6 3 3" xfId="39690"/>
    <cellStyle name="Normal 38 6 6 4" xfId="17176"/>
    <cellStyle name="Normal 38 6 6 4 2" xfId="43426"/>
    <cellStyle name="Normal 38 6 6 5" xfId="6037"/>
    <cellStyle name="Normal 38 6 6 5 2" xfId="32363"/>
    <cellStyle name="Normal 38 6 6 6" xfId="31613"/>
    <cellStyle name="Normal 38 6 7" xfId="4180"/>
    <cellStyle name="Normal 38 6 7 2" xfId="9952"/>
    <cellStyle name="Normal 38 6 7 2 2" xfId="21016"/>
    <cellStyle name="Normal 38 6 7 2 2 2" xfId="47265"/>
    <cellStyle name="Normal 38 6 7 2 3" xfId="36202"/>
    <cellStyle name="Normal 38 6 7 3" xfId="13555"/>
    <cellStyle name="Normal 38 6 7 3 2" xfId="24619"/>
    <cellStyle name="Normal 38 6 7 3 2 2" xfId="50868"/>
    <cellStyle name="Normal 38 6 7 3 3" xfId="39805"/>
    <cellStyle name="Normal 38 6 7 4" xfId="17291"/>
    <cellStyle name="Normal 38 6 7 4 2" xfId="43541"/>
    <cellStyle name="Normal 38 6 7 5" xfId="6153"/>
    <cellStyle name="Normal 38 6 7 5 2" xfId="32478"/>
    <cellStyle name="Normal 38 6 7 6" xfId="31614"/>
    <cellStyle name="Normal 38 6 8" xfId="4181"/>
    <cellStyle name="Normal 38 6 8 2" xfId="10066"/>
    <cellStyle name="Normal 38 6 8 2 2" xfId="21130"/>
    <cellStyle name="Normal 38 6 8 2 2 2" xfId="47379"/>
    <cellStyle name="Normal 38 6 8 2 3" xfId="36316"/>
    <cellStyle name="Normal 38 6 8 3" xfId="13669"/>
    <cellStyle name="Normal 38 6 8 3 2" xfId="24733"/>
    <cellStyle name="Normal 38 6 8 3 2 2" xfId="50982"/>
    <cellStyle name="Normal 38 6 8 3 3" xfId="39919"/>
    <cellStyle name="Normal 38 6 8 4" xfId="17405"/>
    <cellStyle name="Normal 38 6 8 4 2" xfId="43655"/>
    <cellStyle name="Normal 38 6 8 5" xfId="6268"/>
    <cellStyle name="Normal 38 6 8 5 2" xfId="32592"/>
    <cellStyle name="Normal 38 6 8 6" xfId="31615"/>
    <cellStyle name="Normal 38 6 9" xfId="4182"/>
    <cellStyle name="Normal 38 6 9 2" xfId="10180"/>
    <cellStyle name="Normal 38 6 9 2 2" xfId="21244"/>
    <cellStyle name="Normal 38 6 9 2 2 2" xfId="47493"/>
    <cellStyle name="Normal 38 6 9 2 3" xfId="36430"/>
    <cellStyle name="Normal 38 6 9 3" xfId="13783"/>
    <cellStyle name="Normal 38 6 9 3 2" xfId="24847"/>
    <cellStyle name="Normal 38 6 9 3 2 2" xfId="51096"/>
    <cellStyle name="Normal 38 6 9 3 3" xfId="40033"/>
    <cellStyle name="Normal 38 6 9 4" xfId="17519"/>
    <cellStyle name="Normal 38 6 9 4 2" xfId="43769"/>
    <cellStyle name="Normal 38 6 9 5" xfId="6383"/>
    <cellStyle name="Normal 38 6 9 5 2" xfId="32706"/>
    <cellStyle name="Normal 38 6 9 6" xfId="31616"/>
    <cellStyle name="Normal 38 7" xfId="269"/>
    <cellStyle name="Normal 38 7 10" xfId="4184"/>
    <cellStyle name="Normal 38 7 10 2" xfId="10304"/>
    <cellStyle name="Normal 38 7 10 2 2" xfId="21368"/>
    <cellStyle name="Normal 38 7 10 2 2 2" xfId="47617"/>
    <cellStyle name="Normal 38 7 10 2 3" xfId="36554"/>
    <cellStyle name="Normal 38 7 10 3" xfId="13907"/>
    <cellStyle name="Normal 38 7 10 3 2" xfId="24971"/>
    <cellStyle name="Normal 38 7 10 3 2 2" xfId="51220"/>
    <cellStyle name="Normal 38 7 10 3 3" xfId="40157"/>
    <cellStyle name="Normal 38 7 10 4" xfId="17643"/>
    <cellStyle name="Normal 38 7 10 4 2" xfId="43893"/>
    <cellStyle name="Normal 38 7 10 5" xfId="6508"/>
    <cellStyle name="Normal 38 7 10 5 2" xfId="32830"/>
    <cellStyle name="Normal 38 7 10 6" xfId="31618"/>
    <cellStyle name="Normal 38 7 11" xfId="4185"/>
    <cellStyle name="Normal 38 7 11 2" xfId="10431"/>
    <cellStyle name="Normal 38 7 11 2 2" xfId="21495"/>
    <cellStyle name="Normal 38 7 11 2 2 2" xfId="47744"/>
    <cellStyle name="Normal 38 7 11 2 3" xfId="36681"/>
    <cellStyle name="Normal 38 7 11 3" xfId="14034"/>
    <cellStyle name="Normal 38 7 11 3 2" xfId="25098"/>
    <cellStyle name="Normal 38 7 11 3 2 2" xfId="51347"/>
    <cellStyle name="Normal 38 7 11 3 3" xfId="40284"/>
    <cellStyle name="Normal 38 7 11 4" xfId="17770"/>
    <cellStyle name="Normal 38 7 11 4 2" xfId="44020"/>
    <cellStyle name="Normal 38 7 11 5" xfId="6636"/>
    <cellStyle name="Normal 38 7 11 5 2" xfId="32957"/>
    <cellStyle name="Normal 38 7 11 6" xfId="31619"/>
    <cellStyle name="Normal 38 7 12" xfId="4186"/>
    <cellStyle name="Normal 38 7 12 2" xfId="10546"/>
    <cellStyle name="Normal 38 7 12 2 2" xfId="21610"/>
    <cellStyle name="Normal 38 7 12 2 2 2" xfId="47859"/>
    <cellStyle name="Normal 38 7 12 2 3" xfId="36796"/>
    <cellStyle name="Normal 38 7 12 3" xfId="14149"/>
    <cellStyle name="Normal 38 7 12 3 2" xfId="25213"/>
    <cellStyle name="Normal 38 7 12 3 2 2" xfId="51462"/>
    <cellStyle name="Normal 38 7 12 3 3" xfId="40399"/>
    <cellStyle name="Normal 38 7 12 4" xfId="17885"/>
    <cellStyle name="Normal 38 7 12 4 2" xfId="44135"/>
    <cellStyle name="Normal 38 7 12 5" xfId="6752"/>
    <cellStyle name="Normal 38 7 12 5 2" xfId="33072"/>
    <cellStyle name="Normal 38 7 12 6" xfId="31620"/>
    <cellStyle name="Normal 38 7 13" xfId="4187"/>
    <cellStyle name="Normal 38 7 13 2" xfId="10719"/>
    <cellStyle name="Normal 38 7 13 2 2" xfId="21783"/>
    <cellStyle name="Normal 38 7 13 2 2 2" xfId="48032"/>
    <cellStyle name="Normal 38 7 13 2 3" xfId="36969"/>
    <cellStyle name="Normal 38 7 13 3" xfId="14322"/>
    <cellStyle name="Normal 38 7 13 3 2" xfId="25386"/>
    <cellStyle name="Normal 38 7 13 3 2 2" xfId="51635"/>
    <cellStyle name="Normal 38 7 13 3 3" xfId="40572"/>
    <cellStyle name="Normal 38 7 13 4" xfId="18058"/>
    <cellStyle name="Normal 38 7 13 4 2" xfId="44308"/>
    <cellStyle name="Normal 38 7 13 5" xfId="6926"/>
    <cellStyle name="Normal 38 7 13 5 2" xfId="33245"/>
    <cellStyle name="Normal 38 7 13 6" xfId="31621"/>
    <cellStyle name="Normal 38 7 14" xfId="4188"/>
    <cellStyle name="Normal 38 7 14 2" xfId="10836"/>
    <cellStyle name="Normal 38 7 14 2 2" xfId="21900"/>
    <cellStyle name="Normal 38 7 14 2 2 2" xfId="48149"/>
    <cellStyle name="Normal 38 7 14 2 3" xfId="37086"/>
    <cellStyle name="Normal 38 7 14 3" xfId="14439"/>
    <cellStyle name="Normal 38 7 14 3 2" xfId="25503"/>
    <cellStyle name="Normal 38 7 14 3 2 2" xfId="51752"/>
    <cellStyle name="Normal 38 7 14 3 3" xfId="40689"/>
    <cellStyle name="Normal 38 7 14 4" xfId="18175"/>
    <cellStyle name="Normal 38 7 14 4 2" xfId="44425"/>
    <cellStyle name="Normal 38 7 14 5" xfId="7044"/>
    <cellStyle name="Normal 38 7 14 5 2" xfId="33362"/>
    <cellStyle name="Normal 38 7 14 6" xfId="31622"/>
    <cellStyle name="Normal 38 7 15" xfId="4189"/>
    <cellStyle name="Normal 38 7 15 2" xfId="10952"/>
    <cellStyle name="Normal 38 7 15 2 2" xfId="22016"/>
    <cellStyle name="Normal 38 7 15 2 2 2" xfId="48265"/>
    <cellStyle name="Normal 38 7 15 2 3" xfId="37202"/>
    <cellStyle name="Normal 38 7 15 3" xfId="14555"/>
    <cellStyle name="Normal 38 7 15 3 2" xfId="25619"/>
    <cellStyle name="Normal 38 7 15 3 2 2" xfId="51868"/>
    <cellStyle name="Normal 38 7 15 3 3" xfId="40805"/>
    <cellStyle name="Normal 38 7 15 4" xfId="18291"/>
    <cellStyle name="Normal 38 7 15 4 2" xfId="44541"/>
    <cellStyle name="Normal 38 7 15 5" xfId="7161"/>
    <cellStyle name="Normal 38 7 15 5 2" xfId="33478"/>
    <cellStyle name="Normal 38 7 15 6" xfId="31623"/>
    <cellStyle name="Normal 38 7 16" xfId="4190"/>
    <cellStyle name="Normal 38 7 16 2" xfId="11070"/>
    <cellStyle name="Normal 38 7 16 2 2" xfId="22134"/>
    <cellStyle name="Normal 38 7 16 2 2 2" xfId="48383"/>
    <cellStyle name="Normal 38 7 16 2 3" xfId="37320"/>
    <cellStyle name="Normal 38 7 16 3" xfId="14673"/>
    <cellStyle name="Normal 38 7 16 3 2" xfId="25737"/>
    <cellStyle name="Normal 38 7 16 3 2 2" xfId="51986"/>
    <cellStyle name="Normal 38 7 16 3 3" xfId="40923"/>
    <cellStyle name="Normal 38 7 16 4" xfId="18409"/>
    <cellStyle name="Normal 38 7 16 4 2" xfId="44659"/>
    <cellStyle name="Normal 38 7 16 5" xfId="7280"/>
    <cellStyle name="Normal 38 7 16 5 2" xfId="33596"/>
    <cellStyle name="Normal 38 7 16 6" xfId="31624"/>
    <cellStyle name="Normal 38 7 17" xfId="4191"/>
    <cellStyle name="Normal 38 7 17 2" xfId="11188"/>
    <cellStyle name="Normal 38 7 17 2 2" xfId="22252"/>
    <cellStyle name="Normal 38 7 17 2 2 2" xfId="48501"/>
    <cellStyle name="Normal 38 7 17 2 3" xfId="37438"/>
    <cellStyle name="Normal 38 7 17 3" xfId="14791"/>
    <cellStyle name="Normal 38 7 17 3 2" xfId="25855"/>
    <cellStyle name="Normal 38 7 17 3 2 2" xfId="52104"/>
    <cellStyle name="Normal 38 7 17 3 3" xfId="41041"/>
    <cellStyle name="Normal 38 7 17 4" xfId="18527"/>
    <cellStyle name="Normal 38 7 17 4 2" xfId="44777"/>
    <cellStyle name="Normal 38 7 17 5" xfId="7399"/>
    <cellStyle name="Normal 38 7 17 5 2" xfId="33714"/>
    <cellStyle name="Normal 38 7 17 6" xfId="31625"/>
    <cellStyle name="Normal 38 7 18" xfId="4192"/>
    <cellStyle name="Normal 38 7 18 2" xfId="11304"/>
    <cellStyle name="Normal 38 7 18 2 2" xfId="22368"/>
    <cellStyle name="Normal 38 7 18 2 2 2" xfId="48617"/>
    <cellStyle name="Normal 38 7 18 2 3" xfId="37554"/>
    <cellStyle name="Normal 38 7 18 3" xfId="14907"/>
    <cellStyle name="Normal 38 7 18 3 2" xfId="25971"/>
    <cellStyle name="Normal 38 7 18 3 2 2" xfId="52220"/>
    <cellStyle name="Normal 38 7 18 3 3" xfId="41157"/>
    <cellStyle name="Normal 38 7 18 4" xfId="18643"/>
    <cellStyle name="Normal 38 7 18 4 2" xfId="44893"/>
    <cellStyle name="Normal 38 7 18 5" xfId="7516"/>
    <cellStyle name="Normal 38 7 18 5 2" xfId="33830"/>
    <cellStyle name="Normal 38 7 18 6" xfId="31626"/>
    <cellStyle name="Normal 38 7 19" xfId="4193"/>
    <cellStyle name="Normal 38 7 19 2" xfId="11421"/>
    <cellStyle name="Normal 38 7 19 2 2" xfId="22485"/>
    <cellStyle name="Normal 38 7 19 2 2 2" xfId="48734"/>
    <cellStyle name="Normal 38 7 19 2 3" xfId="37671"/>
    <cellStyle name="Normal 38 7 19 3" xfId="15024"/>
    <cellStyle name="Normal 38 7 19 3 2" xfId="26088"/>
    <cellStyle name="Normal 38 7 19 3 2 2" xfId="52337"/>
    <cellStyle name="Normal 38 7 19 3 3" xfId="41274"/>
    <cellStyle name="Normal 38 7 19 4" xfId="18760"/>
    <cellStyle name="Normal 38 7 19 4 2" xfId="45010"/>
    <cellStyle name="Normal 38 7 19 5" xfId="7634"/>
    <cellStyle name="Normal 38 7 19 5 2" xfId="33947"/>
    <cellStyle name="Normal 38 7 19 6" xfId="31627"/>
    <cellStyle name="Normal 38 7 2" xfId="270"/>
    <cellStyle name="Normal 38 7 2 10" xfId="4195"/>
    <cellStyle name="Normal 38 7 2 10 2" xfId="10485"/>
    <cellStyle name="Normal 38 7 2 10 2 2" xfId="21549"/>
    <cellStyle name="Normal 38 7 2 10 2 2 2" xfId="47798"/>
    <cellStyle name="Normal 38 7 2 10 2 3" xfId="36735"/>
    <cellStyle name="Normal 38 7 2 10 3" xfId="14088"/>
    <cellStyle name="Normal 38 7 2 10 3 2" xfId="25152"/>
    <cellStyle name="Normal 38 7 2 10 3 2 2" xfId="51401"/>
    <cellStyle name="Normal 38 7 2 10 3 3" xfId="40338"/>
    <cellStyle name="Normal 38 7 2 10 4" xfId="17824"/>
    <cellStyle name="Normal 38 7 2 10 4 2" xfId="44074"/>
    <cellStyle name="Normal 38 7 2 10 5" xfId="6690"/>
    <cellStyle name="Normal 38 7 2 10 5 2" xfId="33011"/>
    <cellStyle name="Normal 38 7 2 10 6" xfId="31629"/>
    <cellStyle name="Normal 38 7 2 11" xfId="4196"/>
    <cellStyle name="Normal 38 7 2 11 2" xfId="10600"/>
    <cellStyle name="Normal 38 7 2 11 2 2" xfId="21664"/>
    <cellStyle name="Normal 38 7 2 11 2 2 2" xfId="47913"/>
    <cellStyle name="Normal 38 7 2 11 2 3" xfId="36850"/>
    <cellStyle name="Normal 38 7 2 11 3" xfId="14203"/>
    <cellStyle name="Normal 38 7 2 11 3 2" xfId="25267"/>
    <cellStyle name="Normal 38 7 2 11 3 2 2" xfId="51516"/>
    <cellStyle name="Normal 38 7 2 11 3 3" xfId="40453"/>
    <cellStyle name="Normal 38 7 2 11 4" xfId="17939"/>
    <cellStyle name="Normal 38 7 2 11 4 2" xfId="44189"/>
    <cellStyle name="Normal 38 7 2 11 5" xfId="6806"/>
    <cellStyle name="Normal 38 7 2 11 5 2" xfId="33126"/>
    <cellStyle name="Normal 38 7 2 11 6" xfId="31630"/>
    <cellStyle name="Normal 38 7 2 12" xfId="4197"/>
    <cellStyle name="Normal 38 7 2 12 2" xfId="10773"/>
    <cellStyle name="Normal 38 7 2 12 2 2" xfId="21837"/>
    <cellStyle name="Normal 38 7 2 12 2 2 2" xfId="48086"/>
    <cellStyle name="Normal 38 7 2 12 2 3" xfId="37023"/>
    <cellStyle name="Normal 38 7 2 12 3" xfId="14376"/>
    <cellStyle name="Normal 38 7 2 12 3 2" xfId="25440"/>
    <cellStyle name="Normal 38 7 2 12 3 2 2" xfId="51689"/>
    <cellStyle name="Normal 38 7 2 12 3 3" xfId="40626"/>
    <cellStyle name="Normal 38 7 2 12 4" xfId="18112"/>
    <cellStyle name="Normal 38 7 2 12 4 2" xfId="44362"/>
    <cellStyle name="Normal 38 7 2 12 5" xfId="6980"/>
    <cellStyle name="Normal 38 7 2 12 5 2" xfId="33299"/>
    <cellStyle name="Normal 38 7 2 12 6" xfId="31631"/>
    <cellStyle name="Normal 38 7 2 13" xfId="4198"/>
    <cellStyle name="Normal 38 7 2 13 2" xfId="10890"/>
    <cellStyle name="Normal 38 7 2 13 2 2" xfId="21954"/>
    <cellStyle name="Normal 38 7 2 13 2 2 2" xfId="48203"/>
    <cellStyle name="Normal 38 7 2 13 2 3" xfId="37140"/>
    <cellStyle name="Normal 38 7 2 13 3" xfId="14493"/>
    <cellStyle name="Normal 38 7 2 13 3 2" xfId="25557"/>
    <cellStyle name="Normal 38 7 2 13 3 2 2" xfId="51806"/>
    <cellStyle name="Normal 38 7 2 13 3 3" xfId="40743"/>
    <cellStyle name="Normal 38 7 2 13 4" xfId="18229"/>
    <cellStyle name="Normal 38 7 2 13 4 2" xfId="44479"/>
    <cellStyle name="Normal 38 7 2 13 5" xfId="7098"/>
    <cellStyle name="Normal 38 7 2 13 5 2" xfId="33416"/>
    <cellStyle name="Normal 38 7 2 13 6" xfId="31632"/>
    <cellStyle name="Normal 38 7 2 14" xfId="4199"/>
    <cellStyle name="Normal 38 7 2 14 2" xfId="11006"/>
    <cellStyle name="Normal 38 7 2 14 2 2" xfId="22070"/>
    <cellStyle name="Normal 38 7 2 14 2 2 2" xfId="48319"/>
    <cellStyle name="Normal 38 7 2 14 2 3" xfId="37256"/>
    <cellStyle name="Normal 38 7 2 14 3" xfId="14609"/>
    <cellStyle name="Normal 38 7 2 14 3 2" xfId="25673"/>
    <cellStyle name="Normal 38 7 2 14 3 2 2" xfId="51922"/>
    <cellStyle name="Normal 38 7 2 14 3 3" xfId="40859"/>
    <cellStyle name="Normal 38 7 2 14 4" xfId="18345"/>
    <cellStyle name="Normal 38 7 2 14 4 2" xfId="44595"/>
    <cellStyle name="Normal 38 7 2 14 5" xfId="7215"/>
    <cellStyle name="Normal 38 7 2 14 5 2" xfId="33532"/>
    <cellStyle name="Normal 38 7 2 14 6" xfId="31633"/>
    <cellStyle name="Normal 38 7 2 15" xfId="4200"/>
    <cellStyle name="Normal 38 7 2 15 2" xfId="11124"/>
    <cellStyle name="Normal 38 7 2 15 2 2" xfId="22188"/>
    <cellStyle name="Normal 38 7 2 15 2 2 2" xfId="48437"/>
    <cellStyle name="Normal 38 7 2 15 2 3" xfId="37374"/>
    <cellStyle name="Normal 38 7 2 15 3" xfId="14727"/>
    <cellStyle name="Normal 38 7 2 15 3 2" xfId="25791"/>
    <cellStyle name="Normal 38 7 2 15 3 2 2" xfId="52040"/>
    <cellStyle name="Normal 38 7 2 15 3 3" xfId="40977"/>
    <cellStyle name="Normal 38 7 2 15 4" xfId="18463"/>
    <cellStyle name="Normal 38 7 2 15 4 2" xfId="44713"/>
    <cellStyle name="Normal 38 7 2 15 5" xfId="7334"/>
    <cellStyle name="Normal 38 7 2 15 5 2" xfId="33650"/>
    <cellStyle name="Normal 38 7 2 15 6" xfId="31634"/>
    <cellStyle name="Normal 38 7 2 16" xfId="4201"/>
    <cellStyle name="Normal 38 7 2 16 2" xfId="11242"/>
    <cellStyle name="Normal 38 7 2 16 2 2" xfId="22306"/>
    <cellStyle name="Normal 38 7 2 16 2 2 2" xfId="48555"/>
    <cellStyle name="Normal 38 7 2 16 2 3" xfId="37492"/>
    <cellStyle name="Normal 38 7 2 16 3" xfId="14845"/>
    <cellStyle name="Normal 38 7 2 16 3 2" xfId="25909"/>
    <cellStyle name="Normal 38 7 2 16 3 2 2" xfId="52158"/>
    <cellStyle name="Normal 38 7 2 16 3 3" xfId="41095"/>
    <cellStyle name="Normal 38 7 2 16 4" xfId="18581"/>
    <cellStyle name="Normal 38 7 2 16 4 2" xfId="44831"/>
    <cellStyle name="Normal 38 7 2 16 5" xfId="7453"/>
    <cellStyle name="Normal 38 7 2 16 5 2" xfId="33768"/>
    <cellStyle name="Normal 38 7 2 16 6" xfId="31635"/>
    <cellStyle name="Normal 38 7 2 17" xfId="4202"/>
    <cellStyle name="Normal 38 7 2 17 2" xfId="11358"/>
    <cellStyle name="Normal 38 7 2 17 2 2" xfId="22422"/>
    <cellStyle name="Normal 38 7 2 17 2 2 2" xfId="48671"/>
    <cellStyle name="Normal 38 7 2 17 2 3" xfId="37608"/>
    <cellStyle name="Normal 38 7 2 17 3" xfId="14961"/>
    <cellStyle name="Normal 38 7 2 17 3 2" xfId="26025"/>
    <cellStyle name="Normal 38 7 2 17 3 2 2" xfId="52274"/>
    <cellStyle name="Normal 38 7 2 17 3 3" xfId="41211"/>
    <cellStyle name="Normal 38 7 2 17 4" xfId="18697"/>
    <cellStyle name="Normal 38 7 2 17 4 2" xfId="44947"/>
    <cellStyle name="Normal 38 7 2 17 5" xfId="7570"/>
    <cellStyle name="Normal 38 7 2 17 5 2" xfId="33884"/>
    <cellStyle name="Normal 38 7 2 17 6" xfId="31636"/>
    <cellStyle name="Normal 38 7 2 18" xfId="4203"/>
    <cellStyle name="Normal 38 7 2 18 2" xfId="11475"/>
    <cellStyle name="Normal 38 7 2 18 2 2" xfId="22539"/>
    <cellStyle name="Normal 38 7 2 18 2 2 2" xfId="48788"/>
    <cellStyle name="Normal 38 7 2 18 2 3" xfId="37725"/>
    <cellStyle name="Normal 38 7 2 18 3" xfId="15078"/>
    <cellStyle name="Normal 38 7 2 18 3 2" xfId="26142"/>
    <cellStyle name="Normal 38 7 2 18 3 2 2" xfId="52391"/>
    <cellStyle name="Normal 38 7 2 18 3 3" xfId="41328"/>
    <cellStyle name="Normal 38 7 2 18 4" xfId="18814"/>
    <cellStyle name="Normal 38 7 2 18 4 2" xfId="45064"/>
    <cellStyle name="Normal 38 7 2 18 5" xfId="7688"/>
    <cellStyle name="Normal 38 7 2 18 5 2" xfId="34001"/>
    <cellStyle name="Normal 38 7 2 18 6" xfId="31637"/>
    <cellStyle name="Normal 38 7 2 19" xfId="4204"/>
    <cellStyle name="Normal 38 7 2 19 2" xfId="11594"/>
    <cellStyle name="Normal 38 7 2 19 2 2" xfId="22658"/>
    <cellStyle name="Normal 38 7 2 19 2 2 2" xfId="48907"/>
    <cellStyle name="Normal 38 7 2 19 2 3" xfId="37844"/>
    <cellStyle name="Normal 38 7 2 19 3" xfId="15197"/>
    <cellStyle name="Normal 38 7 2 19 3 2" xfId="26261"/>
    <cellStyle name="Normal 38 7 2 19 3 2 2" xfId="52510"/>
    <cellStyle name="Normal 38 7 2 19 3 3" xfId="41447"/>
    <cellStyle name="Normal 38 7 2 19 4" xfId="18933"/>
    <cellStyle name="Normal 38 7 2 19 4 2" xfId="45183"/>
    <cellStyle name="Normal 38 7 2 19 5" xfId="7808"/>
    <cellStyle name="Normal 38 7 2 19 5 2" xfId="34120"/>
    <cellStyle name="Normal 38 7 2 19 6" xfId="31638"/>
    <cellStyle name="Normal 38 7 2 2" xfId="271"/>
    <cellStyle name="Normal 38 7 2 2 2" xfId="4206"/>
    <cellStyle name="Normal 38 7 2 2 2 2" xfId="16468"/>
    <cellStyle name="Normal 38 7 2 2 2 2 2" xfId="27532"/>
    <cellStyle name="Normal 38 7 2 2 2 2 2 2" xfId="53781"/>
    <cellStyle name="Normal 38 7 2 2 2 2 3" xfId="42718"/>
    <cellStyle name="Normal 38 7 2 2 2 3" xfId="20204"/>
    <cellStyle name="Normal 38 7 2 2 2 3 2" xfId="46454"/>
    <cellStyle name="Normal 38 7 2 2 2 4" xfId="9132"/>
    <cellStyle name="Normal 38 7 2 2 2 4 2" xfId="35391"/>
    <cellStyle name="Normal 38 7 2 2 2 5" xfId="31640"/>
    <cellStyle name="Normal 38 7 2 2 3" xfId="4205"/>
    <cellStyle name="Normal 38 7 2 2 3 2" xfId="20588"/>
    <cellStyle name="Normal 38 7 2 2 3 2 2" xfId="46837"/>
    <cellStyle name="Normal 38 7 2 2 3 3" xfId="9524"/>
    <cellStyle name="Normal 38 7 2 2 3 3 2" xfId="35774"/>
    <cellStyle name="Normal 38 7 2 2 3 4" xfId="31639"/>
    <cellStyle name="Normal 38 7 2 2 4" xfId="13127"/>
    <cellStyle name="Normal 38 7 2 2 4 2" xfId="24191"/>
    <cellStyle name="Normal 38 7 2 2 4 2 2" xfId="50440"/>
    <cellStyle name="Normal 38 7 2 2 4 3" xfId="39377"/>
    <cellStyle name="Normal 38 7 2 2 5" xfId="16863"/>
    <cellStyle name="Normal 38 7 2 2 5 2" xfId="43113"/>
    <cellStyle name="Normal 38 7 2 2 6" xfId="5721"/>
    <cellStyle name="Normal 38 7 2 2 6 2" xfId="32050"/>
    <cellStyle name="Normal 38 7 2 2 7" xfId="27751"/>
    <cellStyle name="Normal 38 7 2 20" xfId="4207"/>
    <cellStyle name="Normal 38 7 2 20 2" xfId="11708"/>
    <cellStyle name="Normal 38 7 2 20 2 2" xfId="22772"/>
    <cellStyle name="Normal 38 7 2 20 2 2 2" xfId="49021"/>
    <cellStyle name="Normal 38 7 2 20 2 3" xfId="37958"/>
    <cellStyle name="Normal 38 7 2 20 3" xfId="15311"/>
    <cellStyle name="Normal 38 7 2 20 3 2" xfId="26375"/>
    <cellStyle name="Normal 38 7 2 20 3 2 2" xfId="52624"/>
    <cellStyle name="Normal 38 7 2 20 3 3" xfId="41561"/>
    <cellStyle name="Normal 38 7 2 20 4" xfId="19047"/>
    <cellStyle name="Normal 38 7 2 20 4 2" xfId="45297"/>
    <cellStyle name="Normal 38 7 2 20 5" xfId="7923"/>
    <cellStyle name="Normal 38 7 2 20 5 2" xfId="34234"/>
    <cellStyle name="Normal 38 7 2 20 6" xfId="31641"/>
    <cellStyle name="Normal 38 7 2 21" xfId="4208"/>
    <cellStyle name="Normal 38 7 2 21 2" xfId="11822"/>
    <cellStyle name="Normal 38 7 2 21 2 2" xfId="22886"/>
    <cellStyle name="Normal 38 7 2 21 2 2 2" xfId="49135"/>
    <cellStyle name="Normal 38 7 2 21 2 3" xfId="38072"/>
    <cellStyle name="Normal 38 7 2 21 3" xfId="15425"/>
    <cellStyle name="Normal 38 7 2 21 3 2" xfId="26489"/>
    <cellStyle name="Normal 38 7 2 21 3 2 2" xfId="52738"/>
    <cellStyle name="Normal 38 7 2 21 3 3" xfId="41675"/>
    <cellStyle name="Normal 38 7 2 21 4" xfId="19161"/>
    <cellStyle name="Normal 38 7 2 21 4 2" xfId="45411"/>
    <cellStyle name="Normal 38 7 2 21 5" xfId="8038"/>
    <cellStyle name="Normal 38 7 2 21 5 2" xfId="34348"/>
    <cellStyle name="Normal 38 7 2 21 6" xfId="31642"/>
    <cellStyle name="Normal 38 7 2 22" xfId="4209"/>
    <cellStyle name="Normal 38 7 2 22 2" xfId="11936"/>
    <cellStyle name="Normal 38 7 2 22 2 2" xfId="23000"/>
    <cellStyle name="Normal 38 7 2 22 2 2 2" xfId="49249"/>
    <cellStyle name="Normal 38 7 2 22 2 3" xfId="38186"/>
    <cellStyle name="Normal 38 7 2 22 3" xfId="15539"/>
    <cellStyle name="Normal 38 7 2 22 3 2" xfId="26603"/>
    <cellStyle name="Normal 38 7 2 22 3 2 2" xfId="52852"/>
    <cellStyle name="Normal 38 7 2 22 3 3" xfId="41789"/>
    <cellStyle name="Normal 38 7 2 22 4" xfId="19275"/>
    <cellStyle name="Normal 38 7 2 22 4 2" xfId="45525"/>
    <cellStyle name="Normal 38 7 2 22 5" xfId="8153"/>
    <cellStyle name="Normal 38 7 2 22 5 2" xfId="34462"/>
    <cellStyle name="Normal 38 7 2 22 6" xfId="31643"/>
    <cellStyle name="Normal 38 7 2 23" xfId="4210"/>
    <cellStyle name="Normal 38 7 2 23 2" xfId="12050"/>
    <cellStyle name="Normal 38 7 2 23 2 2" xfId="23114"/>
    <cellStyle name="Normal 38 7 2 23 2 2 2" xfId="49363"/>
    <cellStyle name="Normal 38 7 2 23 2 3" xfId="38300"/>
    <cellStyle name="Normal 38 7 2 23 3" xfId="15653"/>
    <cellStyle name="Normal 38 7 2 23 3 2" xfId="26717"/>
    <cellStyle name="Normal 38 7 2 23 3 2 2" xfId="52966"/>
    <cellStyle name="Normal 38 7 2 23 3 3" xfId="41903"/>
    <cellStyle name="Normal 38 7 2 23 4" xfId="19389"/>
    <cellStyle name="Normal 38 7 2 23 4 2" xfId="45639"/>
    <cellStyle name="Normal 38 7 2 23 5" xfId="8268"/>
    <cellStyle name="Normal 38 7 2 23 5 2" xfId="34576"/>
    <cellStyle name="Normal 38 7 2 23 6" xfId="31644"/>
    <cellStyle name="Normal 38 7 2 24" xfId="4211"/>
    <cellStyle name="Normal 38 7 2 24 2" xfId="12164"/>
    <cellStyle name="Normal 38 7 2 24 2 2" xfId="23228"/>
    <cellStyle name="Normal 38 7 2 24 2 2 2" xfId="49477"/>
    <cellStyle name="Normal 38 7 2 24 2 3" xfId="38414"/>
    <cellStyle name="Normal 38 7 2 24 3" xfId="15767"/>
    <cellStyle name="Normal 38 7 2 24 3 2" xfId="26831"/>
    <cellStyle name="Normal 38 7 2 24 3 2 2" xfId="53080"/>
    <cellStyle name="Normal 38 7 2 24 3 3" xfId="42017"/>
    <cellStyle name="Normal 38 7 2 24 4" xfId="19503"/>
    <cellStyle name="Normal 38 7 2 24 4 2" xfId="45753"/>
    <cellStyle name="Normal 38 7 2 24 5" xfId="8383"/>
    <cellStyle name="Normal 38 7 2 24 5 2" xfId="34690"/>
    <cellStyle name="Normal 38 7 2 24 6" xfId="31645"/>
    <cellStyle name="Normal 38 7 2 25" xfId="4212"/>
    <cellStyle name="Normal 38 7 2 25 2" xfId="12281"/>
    <cellStyle name="Normal 38 7 2 25 2 2" xfId="23345"/>
    <cellStyle name="Normal 38 7 2 25 2 2 2" xfId="49594"/>
    <cellStyle name="Normal 38 7 2 25 2 3" xfId="38531"/>
    <cellStyle name="Normal 38 7 2 25 3" xfId="15884"/>
    <cellStyle name="Normal 38 7 2 25 3 2" xfId="26948"/>
    <cellStyle name="Normal 38 7 2 25 3 2 2" xfId="53197"/>
    <cellStyle name="Normal 38 7 2 25 3 3" xfId="42134"/>
    <cellStyle name="Normal 38 7 2 25 4" xfId="19620"/>
    <cellStyle name="Normal 38 7 2 25 4 2" xfId="45870"/>
    <cellStyle name="Normal 38 7 2 25 5" xfId="8501"/>
    <cellStyle name="Normal 38 7 2 25 5 2" xfId="34807"/>
    <cellStyle name="Normal 38 7 2 25 6" xfId="31646"/>
    <cellStyle name="Normal 38 7 2 26" xfId="4213"/>
    <cellStyle name="Normal 38 7 2 26 2" xfId="12400"/>
    <cellStyle name="Normal 38 7 2 26 2 2" xfId="23464"/>
    <cellStyle name="Normal 38 7 2 26 2 2 2" xfId="49713"/>
    <cellStyle name="Normal 38 7 2 26 2 3" xfId="38650"/>
    <cellStyle name="Normal 38 7 2 26 3" xfId="16003"/>
    <cellStyle name="Normal 38 7 2 26 3 2" xfId="27067"/>
    <cellStyle name="Normal 38 7 2 26 3 2 2" xfId="53316"/>
    <cellStyle name="Normal 38 7 2 26 3 3" xfId="42253"/>
    <cellStyle name="Normal 38 7 2 26 4" xfId="19739"/>
    <cellStyle name="Normal 38 7 2 26 4 2" xfId="45989"/>
    <cellStyle name="Normal 38 7 2 26 5" xfId="8621"/>
    <cellStyle name="Normal 38 7 2 26 5 2" xfId="34926"/>
    <cellStyle name="Normal 38 7 2 26 6" xfId="31647"/>
    <cellStyle name="Normal 38 7 2 27" xfId="4214"/>
    <cellStyle name="Normal 38 7 2 27 2" xfId="12531"/>
    <cellStyle name="Normal 38 7 2 27 2 2" xfId="23595"/>
    <cellStyle name="Normal 38 7 2 27 2 2 2" xfId="49844"/>
    <cellStyle name="Normal 38 7 2 27 2 3" xfId="38781"/>
    <cellStyle name="Normal 38 7 2 27 3" xfId="16134"/>
    <cellStyle name="Normal 38 7 2 27 3 2" xfId="27198"/>
    <cellStyle name="Normal 38 7 2 27 3 2 2" xfId="53447"/>
    <cellStyle name="Normal 38 7 2 27 3 3" xfId="42384"/>
    <cellStyle name="Normal 38 7 2 27 4" xfId="19870"/>
    <cellStyle name="Normal 38 7 2 27 4 2" xfId="46120"/>
    <cellStyle name="Normal 38 7 2 27 5" xfId="8753"/>
    <cellStyle name="Normal 38 7 2 27 5 2" xfId="35057"/>
    <cellStyle name="Normal 38 7 2 27 6" xfId="31648"/>
    <cellStyle name="Normal 38 7 2 28" xfId="4215"/>
    <cellStyle name="Normal 38 7 2 28 2" xfId="12646"/>
    <cellStyle name="Normal 38 7 2 28 2 2" xfId="23710"/>
    <cellStyle name="Normal 38 7 2 28 2 2 2" xfId="49959"/>
    <cellStyle name="Normal 38 7 2 28 2 3" xfId="38896"/>
    <cellStyle name="Normal 38 7 2 28 3" xfId="16249"/>
    <cellStyle name="Normal 38 7 2 28 3 2" xfId="27313"/>
    <cellStyle name="Normal 38 7 2 28 3 2 2" xfId="53562"/>
    <cellStyle name="Normal 38 7 2 28 3 3" xfId="42499"/>
    <cellStyle name="Normal 38 7 2 28 4" xfId="19985"/>
    <cellStyle name="Normal 38 7 2 28 4 2" xfId="46235"/>
    <cellStyle name="Normal 38 7 2 28 5" xfId="8869"/>
    <cellStyle name="Normal 38 7 2 28 5 2" xfId="35172"/>
    <cellStyle name="Normal 38 7 2 28 6" xfId="31649"/>
    <cellStyle name="Normal 38 7 2 29" xfId="4216"/>
    <cellStyle name="Normal 38 7 2 29 2" xfId="12760"/>
    <cellStyle name="Normal 38 7 2 29 2 2" xfId="23824"/>
    <cellStyle name="Normal 38 7 2 29 2 2 2" xfId="50073"/>
    <cellStyle name="Normal 38 7 2 29 2 3" xfId="39010"/>
    <cellStyle name="Normal 38 7 2 29 3" xfId="16363"/>
    <cellStyle name="Normal 38 7 2 29 3 2" xfId="27427"/>
    <cellStyle name="Normal 38 7 2 29 3 2 2" xfId="53676"/>
    <cellStyle name="Normal 38 7 2 29 3 3" xfId="42613"/>
    <cellStyle name="Normal 38 7 2 29 4" xfId="20099"/>
    <cellStyle name="Normal 38 7 2 29 4 2" xfId="46349"/>
    <cellStyle name="Normal 38 7 2 29 5" xfId="8984"/>
    <cellStyle name="Normal 38 7 2 29 5 2" xfId="35286"/>
    <cellStyle name="Normal 38 7 2 29 6" xfId="31650"/>
    <cellStyle name="Normal 38 7 2 3" xfId="4217"/>
    <cellStyle name="Normal 38 7 2 3 2" xfId="9670"/>
    <cellStyle name="Normal 38 7 2 3 2 2" xfId="20734"/>
    <cellStyle name="Normal 38 7 2 3 2 2 2" xfId="46983"/>
    <cellStyle name="Normal 38 7 2 3 2 3" xfId="35920"/>
    <cellStyle name="Normal 38 7 2 3 3" xfId="13273"/>
    <cellStyle name="Normal 38 7 2 3 3 2" xfId="24337"/>
    <cellStyle name="Normal 38 7 2 3 3 2 2" xfId="50586"/>
    <cellStyle name="Normal 38 7 2 3 3 3" xfId="39523"/>
    <cellStyle name="Normal 38 7 2 3 4" xfId="17009"/>
    <cellStyle name="Normal 38 7 2 3 4 2" xfId="43259"/>
    <cellStyle name="Normal 38 7 2 3 5" xfId="5868"/>
    <cellStyle name="Normal 38 7 2 3 5 2" xfId="32196"/>
    <cellStyle name="Normal 38 7 2 3 6" xfId="31651"/>
    <cellStyle name="Normal 38 7 2 30" xfId="4218"/>
    <cellStyle name="Normal 38 7 2 30 2" xfId="9398"/>
    <cellStyle name="Normal 38 7 2 30 2 2" xfId="20462"/>
    <cellStyle name="Normal 38 7 2 30 2 2 2" xfId="46711"/>
    <cellStyle name="Normal 38 7 2 30 2 3" xfId="35648"/>
    <cellStyle name="Normal 38 7 2 30 3" xfId="13001"/>
    <cellStyle name="Normal 38 7 2 30 3 2" xfId="24065"/>
    <cellStyle name="Normal 38 7 2 30 3 2 2" xfId="50314"/>
    <cellStyle name="Normal 38 7 2 30 3 3" xfId="39251"/>
    <cellStyle name="Normal 38 7 2 30 4" xfId="16737"/>
    <cellStyle name="Normal 38 7 2 30 4 2" xfId="42987"/>
    <cellStyle name="Normal 38 7 2 30 5" xfId="5593"/>
    <cellStyle name="Normal 38 7 2 30 5 2" xfId="31924"/>
    <cellStyle name="Normal 38 7 2 30 6" xfId="31652"/>
    <cellStyle name="Normal 38 7 2 31" xfId="4219"/>
    <cellStyle name="Normal 38 7 2 31 2" xfId="20342"/>
    <cellStyle name="Normal 38 7 2 31 2 2" xfId="46591"/>
    <cellStyle name="Normal 38 7 2 31 3" xfId="9278"/>
    <cellStyle name="Normal 38 7 2 31 3 2" xfId="35528"/>
    <cellStyle name="Normal 38 7 2 31 4" xfId="31653"/>
    <cellStyle name="Normal 38 7 2 32" xfId="4220"/>
    <cellStyle name="Normal 38 7 2 32 2" xfId="23945"/>
    <cellStyle name="Normal 38 7 2 32 2 2" xfId="50194"/>
    <cellStyle name="Normal 38 7 2 32 3" xfId="12881"/>
    <cellStyle name="Normal 38 7 2 32 3 2" xfId="39131"/>
    <cellStyle name="Normal 38 7 2 32 4" xfId="31654"/>
    <cellStyle name="Normal 38 7 2 33" xfId="4221"/>
    <cellStyle name="Normal 38 7 2 33 2" xfId="16617"/>
    <cellStyle name="Normal 38 7 2 33 2 2" xfId="42867"/>
    <cellStyle name="Normal 38 7 2 33 3" xfId="31655"/>
    <cellStyle name="Normal 38 7 2 34" xfId="4222"/>
    <cellStyle name="Normal 38 7 2 34 2" xfId="31656"/>
    <cellStyle name="Normal 38 7 2 35" xfId="4223"/>
    <cellStyle name="Normal 38 7 2 35 2" xfId="31657"/>
    <cellStyle name="Normal 38 7 2 36" xfId="4224"/>
    <cellStyle name="Normal 38 7 2 36 2" xfId="31658"/>
    <cellStyle name="Normal 38 7 2 37" xfId="4225"/>
    <cellStyle name="Normal 38 7 2 37 2" xfId="31659"/>
    <cellStyle name="Normal 38 7 2 38" xfId="4226"/>
    <cellStyle name="Normal 38 7 2 38 2" xfId="31660"/>
    <cellStyle name="Normal 38 7 2 39" xfId="4227"/>
    <cellStyle name="Normal 38 7 2 39 2" xfId="31661"/>
    <cellStyle name="Normal 38 7 2 4" xfId="4228"/>
    <cellStyle name="Normal 38 7 2 4 2" xfId="9786"/>
    <cellStyle name="Normal 38 7 2 4 2 2" xfId="20850"/>
    <cellStyle name="Normal 38 7 2 4 2 2 2" xfId="47099"/>
    <cellStyle name="Normal 38 7 2 4 2 3" xfId="36036"/>
    <cellStyle name="Normal 38 7 2 4 3" xfId="13389"/>
    <cellStyle name="Normal 38 7 2 4 3 2" xfId="24453"/>
    <cellStyle name="Normal 38 7 2 4 3 2 2" xfId="50702"/>
    <cellStyle name="Normal 38 7 2 4 3 3" xfId="39639"/>
    <cellStyle name="Normal 38 7 2 4 4" xfId="17125"/>
    <cellStyle name="Normal 38 7 2 4 4 2" xfId="43375"/>
    <cellStyle name="Normal 38 7 2 4 5" xfId="5985"/>
    <cellStyle name="Normal 38 7 2 4 5 2" xfId="32312"/>
    <cellStyle name="Normal 38 7 2 4 6" xfId="31662"/>
    <cellStyle name="Normal 38 7 2 40" xfId="4229"/>
    <cellStyle name="Normal 38 7 2 40 2" xfId="31663"/>
    <cellStyle name="Normal 38 7 2 41" xfId="4194"/>
    <cellStyle name="Normal 38 7 2 41 2" xfId="31628"/>
    <cellStyle name="Normal 38 7 2 42" xfId="5472"/>
    <cellStyle name="Normal 38 7 2 42 2" xfId="31804"/>
    <cellStyle name="Normal 38 7 2 43" xfId="27750"/>
    <cellStyle name="Normal 38 7 2 5" xfId="4230"/>
    <cellStyle name="Normal 38 7 2 5 2" xfId="9901"/>
    <cellStyle name="Normal 38 7 2 5 2 2" xfId="20965"/>
    <cellStyle name="Normal 38 7 2 5 2 2 2" xfId="47214"/>
    <cellStyle name="Normal 38 7 2 5 2 3" xfId="36151"/>
    <cellStyle name="Normal 38 7 2 5 3" xfId="13504"/>
    <cellStyle name="Normal 38 7 2 5 3 2" xfId="24568"/>
    <cellStyle name="Normal 38 7 2 5 3 2 2" xfId="50817"/>
    <cellStyle name="Normal 38 7 2 5 3 3" xfId="39754"/>
    <cellStyle name="Normal 38 7 2 5 4" xfId="17240"/>
    <cellStyle name="Normal 38 7 2 5 4 2" xfId="43490"/>
    <cellStyle name="Normal 38 7 2 5 5" xfId="6101"/>
    <cellStyle name="Normal 38 7 2 5 5 2" xfId="32427"/>
    <cellStyle name="Normal 38 7 2 5 6" xfId="31664"/>
    <cellStyle name="Normal 38 7 2 6" xfId="4231"/>
    <cellStyle name="Normal 38 7 2 6 2" xfId="10016"/>
    <cellStyle name="Normal 38 7 2 6 2 2" xfId="21080"/>
    <cellStyle name="Normal 38 7 2 6 2 2 2" xfId="47329"/>
    <cellStyle name="Normal 38 7 2 6 2 3" xfId="36266"/>
    <cellStyle name="Normal 38 7 2 6 3" xfId="13619"/>
    <cellStyle name="Normal 38 7 2 6 3 2" xfId="24683"/>
    <cellStyle name="Normal 38 7 2 6 3 2 2" xfId="50932"/>
    <cellStyle name="Normal 38 7 2 6 3 3" xfId="39869"/>
    <cellStyle name="Normal 38 7 2 6 4" xfId="17355"/>
    <cellStyle name="Normal 38 7 2 6 4 2" xfId="43605"/>
    <cellStyle name="Normal 38 7 2 6 5" xfId="6217"/>
    <cellStyle name="Normal 38 7 2 6 5 2" xfId="32542"/>
    <cellStyle name="Normal 38 7 2 6 6" xfId="31665"/>
    <cellStyle name="Normal 38 7 2 7" xfId="4232"/>
    <cellStyle name="Normal 38 7 2 7 2" xfId="10130"/>
    <cellStyle name="Normal 38 7 2 7 2 2" xfId="21194"/>
    <cellStyle name="Normal 38 7 2 7 2 2 2" xfId="47443"/>
    <cellStyle name="Normal 38 7 2 7 2 3" xfId="36380"/>
    <cellStyle name="Normal 38 7 2 7 3" xfId="13733"/>
    <cellStyle name="Normal 38 7 2 7 3 2" xfId="24797"/>
    <cellStyle name="Normal 38 7 2 7 3 2 2" xfId="51046"/>
    <cellStyle name="Normal 38 7 2 7 3 3" xfId="39983"/>
    <cellStyle name="Normal 38 7 2 7 4" xfId="17469"/>
    <cellStyle name="Normal 38 7 2 7 4 2" xfId="43719"/>
    <cellStyle name="Normal 38 7 2 7 5" xfId="6332"/>
    <cellStyle name="Normal 38 7 2 7 5 2" xfId="32656"/>
    <cellStyle name="Normal 38 7 2 7 6" xfId="31666"/>
    <cellStyle name="Normal 38 7 2 8" xfId="4233"/>
    <cellStyle name="Normal 38 7 2 8 2" xfId="10244"/>
    <cellStyle name="Normal 38 7 2 8 2 2" xfId="21308"/>
    <cellStyle name="Normal 38 7 2 8 2 2 2" xfId="47557"/>
    <cellStyle name="Normal 38 7 2 8 2 3" xfId="36494"/>
    <cellStyle name="Normal 38 7 2 8 3" xfId="13847"/>
    <cellStyle name="Normal 38 7 2 8 3 2" xfId="24911"/>
    <cellStyle name="Normal 38 7 2 8 3 2 2" xfId="51160"/>
    <cellStyle name="Normal 38 7 2 8 3 3" xfId="40097"/>
    <cellStyle name="Normal 38 7 2 8 4" xfId="17583"/>
    <cellStyle name="Normal 38 7 2 8 4 2" xfId="43833"/>
    <cellStyle name="Normal 38 7 2 8 5" xfId="6447"/>
    <cellStyle name="Normal 38 7 2 8 5 2" xfId="32770"/>
    <cellStyle name="Normal 38 7 2 8 6" xfId="31667"/>
    <cellStyle name="Normal 38 7 2 9" xfId="4234"/>
    <cellStyle name="Normal 38 7 2 9 2" xfId="10358"/>
    <cellStyle name="Normal 38 7 2 9 2 2" xfId="21422"/>
    <cellStyle name="Normal 38 7 2 9 2 2 2" xfId="47671"/>
    <cellStyle name="Normal 38 7 2 9 2 3" xfId="36608"/>
    <cellStyle name="Normal 38 7 2 9 3" xfId="13961"/>
    <cellStyle name="Normal 38 7 2 9 3 2" xfId="25025"/>
    <cellStyle name="Normal 38 7 2 9 3 2 2" xfId="51274"/>
    <cellStyle name="Normal 38 7 2 9 3 3" xfId="40211"/>
    <cellStyle name="Normal 38 7 2 9 4" xfId="17697"/>
    <cellStyle name="Normal 38 7 2 9 4 2" xfId="43947"/>
    <cellStyle name="Normal 38 7 2 9 5" xfId="6562"/>
    <cellStyle name="Normal 38 7 2 9 5 2" xfId="32884"/>
    <cellStyle name="Normal 38 7 2 9 6" xfId="31668"/>
    <cellStyle name="Normal 38 7 20" xfId="4235"/>
    <cellStyle name="Normal 38 7 20 2" xfId="11540"/>
    <cellStyle name="Normal 38 7 20 2 2" xfId="22604"/>
    <cellStyle name="Normal 38 7 20 2 2 2" xfId="48853"/>
    <cellStyle name="Normal 38 7 20 2 3" xfId="37790"/>
    <cellStyle name="Normal 38 7 20 3" xfId="15143"/>
    <cellStyle name="Normal 38 7 20 3 2" xfId="26207"/>
    <cellStyle name="Normal 38 7 20 3 2 2" xfId="52456"/>
    <cellStyle name="Normal 38 7 20 3 3" xfId="41393"/>
    <cellStyle name="Normal 38 7 20 4" xfId="18879"/>
    <cellStyle name="Normal 38 7 20 4 2" xfId="45129"/>
    <cellStyle name="Normal 38 7 20 5" xfId="7754"/>
    <cellStyle name="Normal 38 7 20 5 2" xfId="34066"/>
    <cellStyle name="Normal 38 7 20 6" xfId="31669"/>
    <cellStyle name="Normal 38 7 21" xfId="4236"/>
    <cellStyle name="Normal 38 7 21 2" xfId="11654"/>
    <cellStyle name="Normal 38 7 21 2 2" xfId="22718"/>
    <cellStyle name="Normal 38 7 21 2 2 2" xfId="48967"/>
    <cellStyle name="Normal 38 7 21 2 3" xfId="37904"/>
    <cellStyle name="Normal 38 7 21 3" xfId="15257"/>
    <cellStyle name="Normal 38 7 21 3 2" xfId="26321"/>
    <cellStyle name="Normal 38 7 21 3 2 2" xfId="52570"/>
    <cellStyle name="Normal 38 7 21 3 3" xfId="41507"/>
    <cellStyle name="Normal 38 7 21 4" xfId="18993"/>
    <cellStyle name="Normal 38 7 21 4 2" xfId="45243"/>
    <cellStyle name="Normal 38 7 21 5" xfId="7869"/>
    <cellStyle name="Normal 38 7 21 5 2" xfId="34180"/>
    <cellStyle name="Normal 38 7 21 6" xfId="31670"/>
    <cellStyle name="Normal 38 7 22" xfId="4237"/>
    <cellStyle name="Normal 38 7 22 2" xfId="11768"/>
    <cellStyle name="Normal 38 7 22 2 2" xfId="22832"/>
    <cellStyle name="Normal 38 7 22 2 2 2" xfId="49081"/>
    <cellStyle name="Normal 38 7 22 2 3" xfId="38018"/>
    <cellStyle name="Normal 38 7 22 3" xfId="15371"/>
    <cellStyle name="Normal 38 7 22 3 2" xfId="26435"/>
    <cellStyle name="Normal 38 7 22 3 2 2" xfId="52684"/>
    <cellStyle name="Normal 38 7 22 3 3" xfId="41621"/>
    <cellStyle name="Normal 38 7 22 4" xfId="19107"/>
    <cellStyle name="Normal 38 7 22 4 2" xfId="45357"/>
    <cellStyle name="Normal 38 7 22 5" xfId="7984"/>
    <cellStyle name="Normal 38 7 22 5 2" xfId="34294"/>
    <cellStyle name="Normal 38 7 22 6" xfId="31671"/>
    <cellStyle name="Normal 38 7 23" xfId="4238"/>
    <cellStyle name="Normal 38 7 23 2" xfId="11882"/>
    <cellStyle name="Normal 38 7 23 2 2" xfId="22946"/>
    <cellStyle name="Normal 38 7 23 2 2 2" xfId="49195"/>
    <cellStyle name="Normal 38 7 23 2 3" xfId="38132"/>
    <cellStyle name="Normal 38 7 23 3" xfId="15485"/>
    <cellStyle name="Normal 38 7 23 3 2" xfId="26549"/>
    <cellStyle name="Normal 38 7 23 3 2 2" xfId="52798"/>
    <cellStyle name="Normal 38 7 23 3 3" xfId="41735"/>
    <cellStyle name="Normal 38 7 23 4" xfId="19221"/>
    <cellStyle name="Normal 38 7 23 4 2" xfId="45471"/>
    <cellStyle name="Normal 38 7 23 5" xfId="8099"/>
    <cellStyle name="Normal 38 7 23 5 2" xfId="34408"/>
    <cellStyle name="Normal 38 7 23 6" xfId="31672"/>
    <cellStyle name="Normal 38 7 24" xfId="4239"/>
    <cellStyle name="Normal 38 7 24 2" xfId="11996"/>
    <cellStyle name="Normal 38 7 24 2 2" xfId="23060"/>
    <cellStyle name="Normal 38 7 24 2 2 2" xfId="49309"/>
    <cellStyle name="Normal 38 7 24 2 3" xfId="38246"/>
    <cellStyle name="Normal 38 7 24 3" xfId="15599"/>
    <cellStyle name="Normal 38 7 24 3 2" xfId="26663"/>
    <cellStyle name="Normal 38 7 24 3 2 2" xfId="52912"/>
    <cellStyle name="Normal 38 7 24 3 3" xfId="41849"/>
    <cellStyle name="Normal 38 7 24 4" xfId="19335"/>
    <cellStyle name="Normal 38 7 24 4 2" xfId="45585"/>
    <cellStyle name="Normal 38 7 24 5" xfId="8214"/>
    <cellStyle name="Normal 38 7 24 5 2" xfId="34522"/>
    <cellStyle name="Normal 38 7 24 6" xfId="31673"/>
    <cellStyle name="Normal 38 7 25" xfId="4240"/>
    <cellStyle name="Normal 38 7 25 2" xfId="12110"/>
    <cellStyle name="Normal 38 7 25 2 2" xfId="23174"/>
    <cellStyle name="Normal 38 7 25 2 2 2" xfId="49423"/>
    <cellStyle name="Normal 38 7 25 2 3" xfId="38360"/>
    <cellStyle name="Normal 38 7 25 3" xfId="15713"/>
    <cellStyle name="Normal 38 7 25 3 2" xfId="26777"/>
    <cellStyle name="Normal 38 7 25 3 2 2" xfId="53026"/>
    <cellStyle name="Normal 38 7 25 3 3" xfId="41963"/>
    <cellStyle name="Normal 38 7 25 4" xfId="19449"/>
    <cellStyle name="Normal 38 7 25 4 2" xfId="45699"/>
    <cellStyle name="Normal 38 7 25 5" xfId="8329"/>
    <cellStyle name="Normal 38 7 25 5 2" xfId="34636"/>
    <cellStyle name="Normal 38 7 25 6" xfId="31674"/>
    <cellStyle name="Normal 38 7 26" xfId="4241"/>
    <cellStyle name="Normal 38 7 26 2" xfId="12227"/>
    <cellStyle name="Normal 38 7 26 2 2" xfId="23291"/>
    <cellStyle name="Normal 38 7 26 2 2 2" xfId="49540"/>
    <cellStyle name="Normal 38 7 26 2 3" xfId="38477"/>
    <cellStyle name="Normal 38 7 26 3" xfId="15830"/>
    <cellStyle name="Normal 38 7 26 3 2" xfId="26894"/>
    <cellStyle name="Normal 38 7 26 3 2 2" xfId="53143"/>
    <cellStyle name="Normal 38 7 26 3 3" xfId="42080"/>
    <cellStyle name="Normal 38 7 26 4" xfId="19566"/>
    <cellStyle name="Normal 38 7 26 4 2" xfId="45816"/>
    <cellStyle name="Normal 38 7 26 5" xfId="8447"/>
    <cellStyle name="Normal 38 7 26 5 2" xfId="34753"/>
    <cellStyle name="Normal 38 7 26 6" xfId="31675"/>
    <cellStyle name="Normal 38 7 27" xfId="4242"/>
    <cellStyle name="Normal 38 7 27 2" xfId="12346"/>
    <cellStyle name="Normal 38 7 27 2 2" xfId="23410"/>
    <cellStyle name="Normal 38 7 27 2 2 2" xfId="49659"/>
    <cellStyle name="Normal 38 7 27 2 3" xfId="38596"/>
    <cellStyle name="Normal 38 7 27 3" xfId="15949"/>
    <cellStyle name="Normal 38 7 27 3 2" xfId="27013"/>
    <cellStyle name="Normal 38 7 27 3 2 2" xfId="53262"/>
    <cellStyle name="Normal 38 7 27 3 3" xfId="42199"/>
    <cellStyle name="Normal 38 7 27 4" xfId="19685"/>
    <cellStyle name="Normal 38 7 27 4 2" xfId="45935"/>
    <cellStyle name="Normal 38 7 27 5" xfId="8567"/>
    <cellStyle name="Normal 38 7 27 5 2" xfId="34872"/>
    <cellStyle name="Normal 38 7 27 6" xfId="31676"/>
    <cellStyle name="Normal 38 7 28" xfId="4243"/>
    <cellStyle name="Normal 38 7 28 2" xfId="12477"/>
    <cellStyle name="Normal 38 7 28 2 2" xfId="23541"/>
    <cellStyle name="Normal 38 7 28 2 2 2" xfId="49790"/>
    <cellStyle name="Normal 38 7 28 2 3" xfId="38727"/>
    <cellStyle name="Normal 38 7 28 3" xfId="16080"/>
    <cellStyle name="Normal 38 7 28 3 2" xfId="27144"/>
    <cellStyle name="Normal 38 7 28 3 2 2" xfId="53393"/>
    <cellStyle name="Normal 38 7 28 3 3" xfId="42330"/>
    <cellStyle name="Normal 38 7 28 4" xfId="19816"/>
    <cellStyle name="Normal 38 7 28 4 2" xfId="46066"/>
    <cellStyle name="Normal 38 7 28 5" xfId="8699"/>
    <cellStyle name="Normal 38 7 28 5 2" xfId="35003"/>
    <cellStyle name="Normal 38 7 28 6" xfId="31677"/>
    <cellStyle name="Normal 38 7 29" xfId="4244"/>
    <cellStyle name="Normal 38 7 29 2" xfId="12592"/>
    <cellStyle name="Normal 38 7 29 2 2" xfId="23656"/>
    <cellStyle name="Normal 38 7 29 2 2 2" xfId="49905"/>
    <cellStyle name="Normal 38 7 29 2 3" xfId="38842"/>
    <cellStyle name="Normal 38 7 29 3" xfId="16195"/>
    <cellStyle name="Normal 38 7 29 3 2" xfId="27259"/>
    <cellStyle name="Normal 38 7 29 3 2 2" xfId="53508"/>
    <cellStyle name="Normal 38 7 29 3 3" xfId="42445"/>
    <cellStyle name="Normal 38 7 29 4" xfId="19931"/>
    <cellStyle name="Normal 38 7 29 4 2" xfId="46181"/>
    <cellStyle name="Normal 38 7 29 5" xfId="8815"/>
    <cellStyle name="Normal 38 7 29 5 2" xfId="35118"/>
    <cellStyle name="Normal 38 7 29 6" xfId="31678"/>
    <cellStyle name="Normal 38 7 3" xfId="272"/>
    <cellStyle name="Normal 38 7 3 2" xfId="4246"/>
    <cellStyle name="Normal 38 7 3 2 2" xfId="16469"/>
    <cellStyle name="Normal 38 7 3 2 2 2" xfId="27533"/>
    <cellStyle name="Normal 38 7 3 2 2 2 2" xfId="53782"/>
    <cellStyle name="Normal 38 7 3 2 2 3" xfId="42719"/>
    <cellStyle name="Normal 38 7 3 2 3" xfId="20205"/>
    <cellStyle name="Normal 38 7 3 2 3 2" xfId="46455"/>
    <cellStyle name="Normal 38 7 3 2 4" xfId="9133"/>
    <cellStyle name="Normal 38 7 3 2 4 2" xfId="35392"/>
    <cellStyle name="Normal 38 7 3 2 5" xfId="31680"/>
    <cellStyle name="Normal 38 7 3 3" xfId="4245"/>
    <cellStyle name="Normal 38 7 3 3 2" xfId="20528"/>
    <cellStyle name="Normal 38 7 3 3 2 2" xfId="46777"/>
    <cellStyle name="Normal 38 7 3 3 3" xfId="9464"/>
    <cellStyle name="Normal 38 7 3 3 3 2" xfId="35714"/>
    <cellStyle name="Normal 38 7 3 3 4" xfId="31679"/>
    <cellStyle name="Normal 38 7 3 4" xfId="13067"/>
    <cellStyle name="Normal 38 7 3 4 2" xfId="24131"/>
    <cellStyle name="Normal 38 7 3 4 2 2" xfId="50380"/>
    <cellStyle name="Normal 38 7 3 4 3" xfId="39317"/>
    <cellStyle name="Normal 38 7 3 5" xfId="16803"/>
    <cellStyle name="Normal 38 7 3 5 2" xfId="43053"/>
    <cellStyle name="Normal 38 7 3 6" xfId="5660"/>
    <cellStyle name="Normal 38 7 3 6 2" xfId="31990"/>
    <cellStyle name="Normal 38 7 3 7" xfId="27752"/>
    <cellStyle name="Normal 38 7 30" xfId="4247"/>
    <cellStyle name="Normal 38 7 30 2" xfId="12706"/>
    <cellStyle name="Normal 38 7 30 2 2" xfId="23770"/>
    <cellStyle name="Normal 38 7 30 2 2 2" xfId="50019"/>
    <cellStyle name="Normal 38 7 30 2 3" xfId="38956"/>
    <cellStyle name="Normal 38 7 30 3" xfId="16309"/>
    <cellStyle name="Normal 38 7 30 3 2" xfId="27373"/>
    <cellStyle name="Normal 38 7 30 3 2 2" xfId="53622"/>
    <cellStyle name="Normal 38 7 30 3 3" xfId="42559"/>
    <cellStyle name="Normal 38 7 30 4" xfId="20045"/>
    <cellStyle name="Normal 38 7 30 4 2" xfId="46295"/>
    <cellStyle name="Normal 38 7 30 5" xfId="8930"/>
    <cellStyle name="Normal 38 7 30 5 2" xfId="35232"/>
    <cellStyle name="Normal 38 7 30 6" xfId="31681"/>
    <cellStyle name="Normal 38 7 31" xfId="4248"/>
    <cellStyle name="Normal 38 7 31 2" xfId="9344"/>
    <cellStyle name="Normal 38 7 31 2 2" xfId="20408"/>
    <cellStyle name="Normal 38 7 31 2 2 2" xfId="46657"/>
    <cellStyle name="Normal 38 7 31 2 3" xfId="35594"/>
    <cellStyle name="Normal 38 7 31 3" xfId="12947"/>
    <cellStyle name="Normal 38 7 31 3 2" xfId="24011"/>
    <cellStyle name="Normal 38 7 31 3 2 2" xfId="50260"/>
    <cellStyle name="Normal 38 7 31 3 3" xfId="39197"/>
    <cellStyle name="Normal 38 7 31 4" xfId="16683"/>
    <cellStyle name="Normal 38 7 31 4 2" xfId="42933"/>
    <cellStyle name="Normal 38 7 31 5" xfId="5539"/>
    <cellStyle name="Normal 38 7 31 5 2" xfId="31870"/>
    <cellStyle name="Normal 38 7 31 6" xfId="31682"/>
    <cellStyle name="Normal 38 7 32" xfId="4249"/>
    <cellStyle name="Normal 38 7 32 2" xfId="20288"/>
    <cellStyle name="Normal 38 7 32 2 2" xfId="46537"/>
    <cellStyle name="Normal 38 7 32 3" xfId="9224"/>
    <cellStyle name="Normal 38 7 32 3 2" xfId="35474"/>
    <cellStyle name="Normal 38 7 32 4" xfId="31683"/>
    <cellStyle name="Normal 38 7 33" xfId="4250"/>
    <cellStyle name="Normal 38 7 33 2" xfId="23891"/>
    <cellStyle name="Normal 38 7 33 2 2" xfId="50140"/>
    <cellStyle name="Normal 38 7 33 3" xfId="12827"/>
    <cellStyle name="Normal 38 7 33 3 2" xfId="39077"/>
    <cellStyle name="Normal 38 7 33 4" xfId="31684"/>
    <cellStyle name="Normal 38 7 34" xfId="4251"/>
    <cellStyle name="Normal 38 7 34 2" xfId="16563"/>
    <cellStyle name="Normal 38 7 34 2 2" xfId="42813"/>
    <cellStyle name="Normal 38 7 34 3" xfId="31685"/>
    <cellStyle name="Normal 38 7 35" xfId="4252"/>
    <cellStyle name="Normal 38 7 35 2" xfId="31686"/>
    <cellStyle name="Normal 38 7 36" xfId="4253"/>
    <cellStyle name="Normal 38 7 36 2" xfId="31687"/>
    <cellStyle name="Normal 38 7 37" xfId="4254"/>
    <cellStyle name="Normal 38 7 37 2" xfId="31688"/>
    <cellStyle name="Normal 38 7 38" xfId="4255"/>
    <cellStyle name="Normal 38 7 38 2" xfId="31689"/>
    <cellStyle name="Normal 38 7 39" xfId="4256"/>
    <cellStyle name="Normal 38 7 39 2" xfId="31690"/>
    <cellStyle name="Normal 38 7 4" xfId="4257"/>
    <cellStyle name="Normal 38 7 4 2" xfId="9616"/>
    <cellStyle name="Normal 38 7 4 2 2" xfId="20680"/>
    <cellStyle name="Normal 38 7 4 2 2 2" xfId="46929"/>
    <cellStyle name="Normal 38 7 4 2 3" xfId="35866"/>
    <cellStyle name="Normal 38 7 4 3" xfId="13219"/>
    <cellStyle name="Normal 38 7 4 3 2" xfId="24283"/>
    <cellStyle name="Normal 38 7 4 3 2 2" xfId="50532"/>
    <cellStyle name="Normal 38 7 4 3 3" xfId="39469"/>
    <cellStyle name="Normal 38 7 4 4" xfId="16955"/>
    <cellStyle name="Normal 38 7 4 4 2" xfId="43205"/>
    <cellStyle name="Normal 38 7 4 5" xfId="5814"/>
    <cellStyle name="Normal 38 7 4 5 2" xfId="32142"/>
    <cellStyle name="Normal 38 7 4 6" xfId="31691"/>
    <cellStyle name="Normal 38 7 40" xfId="4258"/>
    <cellStyle name="Normal 38 7 40 2" xfId="31692"/>
    <cellStyle name="Normal 38 7 41" xfId="4259"/>
    <cellStyle name="Normal 38 7 41 2" xfId="31693"/>
    <cellStyle name="Normal 38 7 42" xfId="4183"/>
    <cellStyle name="Normal 38 7 42 2" xfId="31617"/>
    <cellStyle name="Normal 38 7 43" xfId="5418"/>
    <cellStyle name="Normal 38 7 43 2" xfId="31750"/>
    <cellStyle name="Normal 38 7 44" xfId="27749"/>
    <cellStyle name="Normal 38 7 5" xfId="4260"/>
    <cellStyle name="Normal 38 7 5 2" xfId="9732"/>
    <cellStyle name="Normal 38 7 5 2 2" xfId="20796"/>
    <cellStyle name="Normal 38 7 5 2 2 2" xfId="47045"/>
    <cellStyle name="Normal 38 7 5 2 3" xfId="35982"/>
    <cellStyle name="Normal 38 7 5 3" xfId="13335"/>
    <cellStyle name="Normal 38 7 5 3 2" xfId="24399"/>
    <cellStyle name="Normal 38 7 5 3 2 2" xfId="50648"/>
    <cellStyle name="Normal 38 7 5 3 3" xfId="39585"/>
    <cellStyle name="Normal 38 7 5 4" xfId="17071"/>
    <cellStyle name="Normal 38 7 5 4 2" xfId="43321"/>
    <cellStyle name="Normal 38 7 5 5" xfId="5931"/>
    <cellStyle name="Normal 38 7 5 5 2" xfId="32258"/>
    <cellStyle name="Normal 38 7 5 6" xfId="31694"/>
    <cellStyle name="Normal 38 7 6" xfId="4261"/>
    <cellStyle name="Normal 38 7 6 2" xfId="9847"/>
    <cellStyle name="Normal 38 7 6 2 2" xfId="20911"/>
    <cellStyle name="Normal 38 7 6 2 2 2" xfId="47160"/>
    <cellStyle name="Normal 38 7 6 2 3" xfId="36097"/>
    <cellStyle name="Normal 38 7 6 3" xfId="13450"/>
    <cellStyle name="Normal 38 7 6 3 2" xfId="24514"/>
    <cellStyle name="Normal 38 7 6 3 2 2" xfId="50763"/>
    <cellStyle name="Normal 38 7 6 3 3" xfId="39700"/>
    <cellStyle name="Normal 38 7 6 4" xfId="17186"/>
    <cellStyle name="Normal 38 7 6 4 2" xfId="43436"/>
    <cellStyle name="Normal 38 7 6 5" xfId="6047"/>
    <cellStyle name="Normal 38 7 6 5 2" xfId="32373"/>
    <cellStyle name="Normal 38 7 6 6" xfId="31695"/>
    <cellStyle name="Normal 38 7 7" xfId="4262"/>
    <cellStyle name="Normal 38 7 7 2" xfId="9962"/>
    <cellStyle name="Normal 38 7 7 2 2" xfId="21026"/>
    <cellStyle name="Normal 38 7 7 2 2 2" xfId="47275"/>
    <cellStyle name="Normal 38 7 7 2 3" xfId="36212"/>
    <cellStyle name="Normal 38 7 7 3" xfId="13565"/>
    <cellStyle name="Normal 38 7 7 3 2" xfId="24629"/>
    <cellStyle name="Normal 38 7 7 3 2 2" xfId="50878"/>
    <cellStyle name="Normal 38 7 7 3 3" xfId="39815"/>
    <cellStyle name="Normal 38 7 7 4" xfId="17301"/>
    <cellStyle name="Normal 38 7 7 4 2" xfId="43551"/>
    <cellStyle name="Normal 38 7 7 5" xfId="6163"/>
    <cellStyle name="Normal 38 7 7 5 2" xfId="32488"/>
    <cellStyle name="Normal 38 7 7 6" xfId="31696"/>
    <cellStyle name="Normal 38 7 8" xfId="4263"/>
    <cellStyle name="Normal 38 7 8 2" xfId="10076"/>
    <cellStyle name="Normal 38 7 8 2 2" xfId="21140"/>
    <cellStyle name="Normal 38 7 8 2 2 2" xfId="47389"/>
    <cellStyle name="Normal 38 7 8 2 3" xfId="36326"/>
    <cellStyle name="Normal 38 7 8 3" xfId="13679"/>
    <cellStyle name="Normal 38 7 8 3 2" xfId="24743"/>
    <cellStyle name="Normal 38 7 8 3 2 2" xfId="50992"/>
    <cellStyle name="Normal 38 7 8 3 3" xfId="39929"/>
    <cellStyle name="Normal 38 7 8 4" xfId="17415"/>
    <cellStyle name="Normal 38 7 8 4 2" xfId="43665"/>
    <cellStyle name="Normal 38 7 8 5" xfId="6278"/>
    <cellStyle name="Normal 38 7 8 5 2" xfId="32602"/>
    <cellStyle name="Normal 38 7 9" xfId="4264"/>
    <cellStyle name="Normal 38 7 9 2" xfId="10190"/>
    <cellStyle name="Normal 38 7 9 2 2" xfId="21254"/>
    <cellStyle name="Normal 38 7 9 2 2 2" xfId="47503"/>
    <cellStyle name="Normal 38 7 9 2 3" xfId="36440"/>
    <cellStyle name="Normal 38 7 9 3" xfId="13793"/>
    <cellStyle name="Normal 38 7 9 3 2" xfId="24857"/>
    <cellStyle name="Normal 38 7 9 3 2 2" xfId="51106"/>
    <cellStyle name="Normal 38 7 9 3 3" xfId="40043"/>
    <cellStyle name="Normal 38 7 9 4" xfId="17529"/>
    <cellStyle name="Normal 38 7 9 4 2" xfId="43779"/>
    <cellStyle name="Normal 38 7 9 5" xfId="6393"/>
    <cellStyle name="Normal 38 7 9 5 2" xfId="32716"/>
    <cellStyle name="Normal 38 8" xfId="273"/>
    <cellStyle name="Normal 38 8 10" xfId="4266"/>
    <cellStyle name="Normal 38 8 10 2" xfId="10474"/>
    <cellStyle name="Normal 38 8 10 2 2" xfId="21538"/>
    <cellStyle name="Normal 38 8 10 2 2 2" xfId="47787"/>
    <cellStyle name="Normal 38 8 10 2 3" xfId="36724"/>
    <cellStyle name="Normal 38 8 10 3" xfId="14077"/>
    <cellStyle name="Normal 38 8 10 3 2" xfId="25141"/>
    <cellStyle name="Normal 38 8 10 3 2 2" xfId="51390"/>
    <cellStyle name="Normal 38 8 10 3 3" xfId="40327"/>
    <cellStyle name="Normal 38 8 10 4" xfId="17813"/>
    <cellStyle name="Normal 38 8 10 4 2" xfId="44063"/>
    <cellStyle name="Normal 38 8 10 5" xfId="6679"/>
    <cellStyle name="Normal 38 8 10 5 2" xfId="33000"/>
    <cellStyle name="Normal 38 8 11" xfId="4267"/>
    <cellStyle name="Normal 38 8 11 2" xfId="10589"/>
    <cellStyle name="Normal 38 8 11 2 2" xfId="21653"/>
    <cellStyle name="Normal 38 8 11 2 2 2" xfId="47902"/>
    <cellStyle name="Normal 38 8 11 2 3" xfId="36839"/>
    <cellStyle name="Normal 38 8 11 3" xfId="14192"/>
    <cellStyle name="Normal 38 8 11 3 2" xfId="25256"/>
    <cellStyle name="Normal 38 8 11 3 2 2" xfId="51505"/>
    <cellStyle name="Normal 38 8 11 3 3" xfId="40442"/>
    <cellStyle name="Normal 38 8 11 4" xfId="17928"/>
    <cellStyle name="Normal 38 8 11 4 2" xfId="44178"/>
    <cellStyle name="Normal 38 8 11 5" xfId="6795"/>
    <cellStyle name="Normal 38 8 11 5 2" xfId="33115"/>
    <cellStyle name="Normal 38 8 12" xfId="4268"/>
    <cellStyle name="Normal 38 8 12 2" xfId="10762"/>
    <cellStyle name="Normal 38 8 12 2 2" xfId="21826"/>
    <cellStyle name="Normal 38 8 12 2 2 2" xfId="48075"/>
    <cellStyle name="Normal 38 8 12 2 3" xfId="37012"/>
    <cellStyle name="Normal 38 8 12 3" xfId="14365"/>
    <cellStyle name="Normal 38 8 12 3 2" xfId="25429"/>
    <cellStyle name="Normal 38 8 12 3 2 2" xfId="51678"/>
    <cellStyle name="Normal 38 8 12 3 3" xfId="40615"/>
    <cellStyle name="Normal 38 8 12 4" xfId="18101"/>
    <cellStyle name="Normal 38 8 12 4 2" xfId="44351"/>
    <cellStyle name="Normal 38 8 12 5" xfId="6969"/>
    <cellStyle name="Normal 38 8 12 5 2" xfId="33288"/>
    <cellStyle name="Normal 38 8 13" xfId="4269"/>
    <cellStyle name="Normal 38 8 13 2" xfId="10879"/>
    <cellStyle name="Normal 38 8 13 2 2" xfId="21943"/>
    <cellStyle name="Normal 38 8 13 2 2 2" xfId="48192"/>
    <cellStyle name="Normal 38 8 13 2 3" xfId="37129"/>
    <cellStyle name="Normal 38 8 13 3" xfId="14482"/>
    <cellStyle name="Normal 38 8 13 3 2" xfId="25546"/>
    <cellStyle name="Normal 38 8 13 3 2 2" xfId="51795"/>
    <cellStyle name="Normal 38 8 13 3 3" xfId="40732"/>
    <cellStyle name="Normal 38 8 13 4" xfId="18218"/>
    <cellStyle name="Normal 38 8 13 4 2" xfId="44468"/>
    <cellStyle name="Normal 38 8 13 5" xfId="7087"/>
    <cellStyle name="Normal 38 8 13 5 2" xfId="33405"/>
    <cellStyle name="Normal 38 8 14" xfId="4270"/>
    <cellStyle name="Normal 38 8 14 2" xfId="10995"/>
    <cellStyle name="Normal 38 8 14 2 2" xfId="22059"/>
    <cellStyle name="Normal 38 8 14 2 2 2" xfId="48308"/>
    <cellStyle name="Normal 38 8 14 2 3" xfId="37245"/>
    <cellStyle name="Normal 38 8 14 3" xfId="14598"/>
    <cellStyle name="Normal 38 8 14 3 2" xfId="25662"/>
    <cellStyle name="Normal 38 8 14 3 2 2" xfId="51911"/>
    <cellStyle name="Normal 38 8 14 3 3" xfId="40848"/>
    <cellStyle name="Normal 38 8 14 4" xfId="18334"/>
    <cellStyle name="Normal 38 8 14 4 2" xfId="44584"/>
    <cellStyle name="Normal 38 8 14 5" xfId="7204"/>
    <cellStyle name="Normal 38 8 14 5 2" xfId="33521"/>
    <cellStyle name="Normal 38 8 15" xfId="4271"/>
    <cellStyle name="Normal 38 8 15 2" xfId="11113"/>
    <cellStyle name="Normal 38 8 15 2 2" xfId="22177"/>
    <cellStyle name="Normal 38 8 15 2 2 2" xfId="48426"/>
    <cellStyle name="Normal 38 8 15 2 3" xfId="37363"/>
    <cellStyle name="Normal 38 8 15 3" xfId="14716"/>
    <cellStyle name="Normal 38 8 15 3 2" xfId="25780"/>
    <cellStyle name="Normal 38 8 15 3 2 2" xfId="52029"/>
    <cellStyle name="Normal 38 8 15 3 3" xfId="40966"/>
    <cellStyle name="Normal 38 8 15 4" xfId="18452"/>
    <cellStyle name="Normal 38 8 15 4 2" xfId="44702"/>
    <cellStyle name="Normal 38 8 15 5" xfId="7323"/>
    <cellStyle name="Normal 38 8 15 5 2" xfId="33639"/>
    <cellStyle name="Normal 38 8 16" xfId="4272"/>
    <cellStyle name="Normal 38 8 16 2" xfId="11231"/>
    <cellStyle name="Normal 38 8 16 2 2" xfId="22295"/>
    <cellStyle name="Normal 38 8 16 2 2 2" xfId="48544"/>
    <cellStyle name="Normal 38 8 16 2 3" xfId="37481"/>
    <cellStyle name="Normal 38 8 16 3" xfId="14834"/>
    <cellStyle name="Normal 38 8 16 3 2" xfId="25898"/>
    <cellStyle name="Normal 38 8 16 3 2 2" xfId="52147"/>
    <cellStyle name="Normal 38 8 16 3 3" xfId="41084"/>
    <cellStyle name="Normal 38 8 16 4" xfId="18570"/>
    <cellStyle name="Normal 38 8 16 4 2" xfId="44820"/>
    <cellStyle name="Normal 38 8 16 5" xfId="7442"/>
    <cellStyle name="Normal 38 8 16 5 2" xfId="33757"/>
    <cellStyle name="Normal 38 8 17" xfId="4273"/>
    <cellStyle name="Normal 38 8 17 2" xfId="11347"/>
    <cellStyle name="Normal 38 8 17 2 2" xfId="22411"/>
    <cellStyle name="Normal 38 8 17 2 2 2" xfId="48660"/>
    <cellStyle name="Normal 38 8 17 2 3" xfId="37597"/>
    <cellStyle name="Normal 38 8 17 3" xfId="14950"/>
    <cellStyle name="Normal 38 8 17 3 2" xfId="26014"/>
    <cellStyle name="Normal 38 8 17 3 2 2" xfId="52263"/>
    <cellStyle name="Normal 38 8 17 3 3" xfId="41200"/>
    <cellStyle name="Normal 38 8 17 4" xfId="18686"/>
    <cellStyle name="Normal 38 8 17 4 2" xfId="44936"/>
    <cellStyle name="Normal 38 8 17 5" xfId="7559"/>
    <cellStyle name="Normal 38 8 17 5 2" xfId="33873"/>
    <cellStyle name="Normal 38 8 18" xfId="4274"/>
    <cellStyle name="Normal 38 8 18 2" xfId="11464"/>
    <cellStyle name="Normal 38 8 18 2 2" xfId="22528"/>
    <cellStyle name="Normal 38 8 18 2 2 2" xfId="48777"/>
    <cellStyle name="Normal 38 8 18 2 3" xfId="37714"/>
    <cellStyle name="Normal 38 8 18 3" xfId="15067"/>
    <cellStyle name="Normal 38 8 18 3 2" xfId="26131"/>
    <cellStyle name="Normal 38 8 18 3 2 2" xfId="52380"/>
    <cellStyle name="Normal 38 8 18 3 3" xfId="41317"/>
    <cellStyle name="Normal 38 8 18 4" xfId="18803"/>
    <cellStyle name="Normal 38 8 18 4 2" xfId="45053"/>
    <cellStyle name="Normal 38 8 18 5" xfId="7677"/>
    <cellStyle name="Normal 38 8 18 5 2" xfId="33990"/>
    <cellStyle name="Normal 38 8 19" xfId="4275"/>
    <cellStyle name="Normal 38 8 19 2" xfId="11583"/>
    <cellStyle name="Normal 38 8 19 2 2" xfId="22647"/>
    <cellStyle name="Normal 38 8 19 2 2 2" xfId="48896"/>
    <cellStyle name="Normal 38 8 19 2 3" xfId="37833"/>
    <cellStyle name="Normal 38 8 19 3" xfId="15186"/>
    <cellStyle name="Normal 38 8 19 3 2" xfId="26250"/>
    <cellStyle name="Normal 38 8 19 3 2 2" xfId="52499"/>
    <cellStyle name="Normal 38 8 19 3 3" xfId="41436"/>
    <cellStyle name="Normal 38 8 19 4" xfId="18922"/>
    <cellStyle name="Normal 38 8 19 4 2" xfId="45172"/>
    <cellStyle name="Normal 38 8 19 5" xfId="7797"/>
    <cellStyle name="Normal 38 8 19 5 2" xfId="34109"/>
    <cellStyle name="Normal 38 8 2" xfId="274"/>
    <cellStyle name="Normal 38 8 2 2" xfId="4277"/>
    <cellStyle name="Normal 38 8 2 2 2" xfId="16470"/>
    <cellStyle name="Normal 38 8 2 2 2 2" xfId="27534"/>
    <cellStyle name="Normal 38 8 2 2 2 2 2" xfId="53783"/>
    <cellStyle name="Normal 38 8 2 2 2 3" xfId="42720"/>
    <cellStyle name="Normal 38 8 2 2 3" xfId="20206"/>
    <cellStyle name="Normal 38 8 2 2 3 2" xfId="46456"/>
    <cellStyle name="Normal 38 8 2 2 4" xfId="9134"/>
    <cellStyle name="Normal 38 8 2 2 4 2" xfId="35393"/>
    <cellStyle name="Normal 38 8 2 3" xfId="4276"/>
    <cellStyle name="Normal 38 8 2 3 2" xfId="20538"/>
    <cellStyle name="Normal 38 8 2 3 2 2" xfId="46787"/>
    <cellStyle name="Normal 38 8 2 3 3" xfId="9474"/>
    <cellStyle name="Normal 38 8 2 3 3 2" xfId="35724"/>
    <cellStyle name="Normal 38 8 2 4" xfId="13077"/>
    <cellStyle name="Normal 38 8 2 4 2" xfId="24141"/>
    <cellStyle name="Normal 38 8 2 4 2 2" xfId="50390"/>
    <cellStyle name="Normal 38 8 2 4 3" xfId="39327"/>
    <cellStyle name="Normal 38 8 2 5" xfId="16813"/>
    <cellStyle name="Normal 38 8 2 5 2" xfId="43063"/>
    <cellStyle name="Normal 38 8 2 6" xfId="5670"/>
    <cellStyle name="Normal 38 8 2 6 2" xfId="32000"/>
    <cellStyle name="Normal 38 8 2 7" xfId="27754"/>
    <cellStyle name="Normal 38 8 20" xfId="4278"/>
    <cellStyle name="Normal 38 8 20 2" xfId="11697"/>
    <cellStyle name="Normal 38 8 20 2 2" xfId="22761"/>
    <cellStyle name="Normal 38 8 20 2 2 2" xfId="49010"/>
    <cellStyle name="Normal 38 8 20 2 3" xfId="37947"/>
    <cellStyle name="Normal 38 8 20 3" xfId="15300"/>
    <cellStyle name="Normal 38 8 20 3 2" xfId="26364"/>
    <cellStyle name="Normal 38 8 20 3 2 2" xfId="52613"/>
    <cellStyle name="Normal 38 8 20 3 3" xfId="41550"/>
    <cellStyle name="Normal 38 8 20 4" xfId="19036"/>
    <cellStyle name="Normal 38 8 20 4 2" xfId="45286"/>
    <cellStyle name="Normal 38 8 20 5" xfId="7912"/>
    <cellStyle name="Normal 38 8 20 5 2" xfId="34223"/>
    <cellStyle name="Normal 38 8 21" xfId="4279"/>
    <cellStyle name="Normal 38 8 21 2" xfId="11811"/>
    <cellStyle name="Normal 38 8 21 2 2" xfId="22875"/>
    <cellStyle name="Normal 38 8 21 2 2 2" xfId="49124"/>
    <cellStyle name="Normal 38 8 21 2 3" xfId="38061"/>
    <cellStyle name="Normal 38 8 21 3" xfId="15414"/>
    <cellStyle name="Normal 38 8 21 3 2" xfId="26478"/>
    <cellStyle name="Normal 38 8 21 3 2 2" xfId="52727"/>
    <cellStyle name="Normal 38 8 21 3 3" xfId="41664"/>
    <cellStyle name="Normal 38 8 21 4" xfId="19150"/>
    <cellStyle name="Normal 38 8 21 4 2" xfId="45400"/>
    <cellStyle name="Normal 38 8 21 5" xfId="8027"/>
    <cellStyle name="Normal 38 8 21 5 2" xfId="34337"/>
    <cellStyle name="Normal 38 8 22" xfId="4280"/>
    <cellStyle name="Normal 38 8 22 2" xfId="11925"/>
    <cellStyle name="Normal 38 8 22 2 2" xfId="22989"/>
    <cellStyle name="Normal 38 8 22 2 2 2" xfId="49238"/>
    <cellStyle name="Normal 38 8 22 2 3" xfId="38175"/>
    <cellStyle name="Normal 38 8 22 3" xfId="15528"/>
    <cellStyle name="Normal 38 8 22 3 2" xfId="26592"/>
    <cellStyle name="Normal 38 8 22 3 2 2" xfId="52841"/>
    <cellStyle name="Normal 38 8 22 3 3" xfId="41778"/>
    <cellStyle name="Normal 38 8 22 4" xfId="19264"/>
    <cellStyle name="Normal 38 8 22 4 2" xfId="45514"/>
    <cellStyle name="Normal 38 8 22 5" xfId="8142"/>
    <cellStyle name="Normal 38 8 22 5 2" xfId="34451"/>
    <cellStyle name="Normal 38 8 23" xfId="4281"/>
    <cellStyle name="Normal 38 8 23 2" xfId="12039"/>
    <cellStyle name="Normal 38 8 23 2 2" xfId="23103"/>
    <cellStyle name="Normal 38 8 23 2 2 2" xfId="49352"/>
    <cellStyle name="Normal 38 8 23 2 3" xfId="38289"/>
    <cellStyle name="Normal 38 8 23 3" xfId="15642"/>
    <cellStyle name="Normal 38 8 23 3 2" xfId="26706"/>
    <cellStyle name="Normal 38 8 23 3 2 2" xfId="52955"/>
    <cellStyle name="Normal 38 8 23 3 3" xfId="41892"/>
    <cellStyle name="Normal 38 8 23 4" xfId="19378"/>
    <cellStyle name="Normal 38 8 23 4 2" xfId="45628"/>
    <cellStyle name="Normal 38 8 23 5" xfId="8257"/>
    <cellStyle name="Normal 38 8 23 5 2" xfId="34565"/>
    <cellStyle name="Normal 38 8 24" xfId="4282"/>
    <cellStyle name="Normal 38 8 24 2" xfId="12153"/>
    <cellStyle name="Normal 38 8 24 2 2" xfId="23217"/>
    <cellStyle name="Normal 38 8 24 2 2 2" xfId="49466"/>
    <cellStyle name="Normal 38 8 24 2 3" xfId="38403"/>
    <cellStyle name="Normal 38 8 24 3" xfId="15756"/>
    <cellStyle name="Normal 38 8 24 3 2" xfId="26820"/>
    <cellStyle name="Normal 38 8 24 3 2 2" xfId="53069"/>
    <cellStyle name="Normal 38 8 24 3 3" xfId="42006"/>
    <cellStyle name="Normal 38 8 24 4" xfId="19492"/>
    <cellStyle name="Normal 38 8 24 4 2" xfId="45742"/>
    <cellStyle name="Normal 38 8 24 5" xfId="8372"/>
    <cellStyle name="Normal 38 8 24 5 2" xfId="34679"/>
    <cellStyle name="Normal 38 8 25" xfId="4283"/>
    <cellStyle name="Normal 38 8 25 2" xfId="12270"/>
    <cellStyle name="Normal 38 8 25 2 2" xfId="23334"/>
    <cellStyle name="Normal 38 8 25 2 2 2" xfId="49583"/>
    <cellStyle name="Normal 38 8 25 2 3" xfId="38520"/>
    <cellStyle name="Normal 38 8 25 3" xfId="15873"/>
    <cellStyle name="Normal 38 8 25 3 2" xfId="26937"/>
    <cellStyle name="Normal 38 8 25 3 2 2" xfId="53186"/>
    <cellStyle name="Normal 38 8 25 3 3" xfId="42123"/>
    <cellStyle name="Normal 38 8 25 4" xfId="19609"/>
    <cellStyle name="Normal 38 8 25 4 2" xfId="45859"/>
    <cellStyle name="Normal 38 8 25 5" xfId="8490"/>
    <cellStyle name="Normal 38 8 25 5 2" xfId="34796"/>
    <cellStyle name="Normal 38 8 26" xfId="4284"/>
    <cellStyle name="Normal 38 8 26 2" xfId="12389"/>
    <cellStyle name="Normal 38 8 26 2 2" xfId="23453"/>
    <cellStyle name="Normal 38 8 26 2 2 2" xfId="49702"/>
    <cellStyle name="Normal 38 8 26 2 3" xfId="38639"/>
    <cellStyle name="Normal 38 8 26 3" xfId="15992"/>
    <cellStyle name="Normal 38 8 26 3 2" xfId="27056"/>
    <cellStyle name="Normal 38 8 26 3 2 2" xfId="53305"/>
    <cellStyle name="Normal 38 8 26 3 3" xfId="42242"/>
    <cellStyle name="Normal 38 8 26 4" xfId="19728"/>
    <cellStyle name="Normal 38 8 26 4 2" xfId="45978"/>
    <cellStyle name="Normal 38 8 26 5" xfId="8610"/>
    <cellStyle name="Normal 38 8 26 5 2" xfId="34915"/>
    <cellStyle name="Normal 38 8 27" xfId="4285"/>
    <cellStyle name="Normal 38 8 27 2" xfId="12520"/>
    <cellStyle name="Normal 38 8 27 2 2" xfId="23584"/>
    <cellStyle name="Normal 38 8 27 2 2 2" xfId="49833"/>
    <cellStyle name="Normal 38 8 27 2 3" xfId="38770"/>
    <cellStyle name="Normal 38 8 27 3" xfId="16123"/>
    <cellStyle name="Normal 38 8 27 3 2" xfId="27187"/>
    <cellStyle name="Normal 38 8 27 3 2 2" xfId="53436"/>
    <cellStyle name="Normal 38 8 27 3 3" xfId="42373"/>
    <cellStyle name="Normal 38 8 27 4" xfId="19859"/>
    <cellStyle name="Normal 38 8 27 4 2" xfId="46109"/>
    <cellStyle name="Normal 38 8 27 5" xfId="8742"/>
    <cellStyle name="Normal 38 8 27 5 2" xfId="35046"/>
    <cellStyle name="Normal 38 8 28" xfId="4286"/>
    <cellStyle name="Normal 38 8 28 2" xfId="12635"/>
    <cellStyle name="Normal 38 8 28 2 2" xfId="23699"/>
    <cellStyle name="Normal 38 8 28 2 2 2" xfId="49948"/>
    <cellStyle name="Normal 38 8 28 2 3" xfId="38885"/>
    <cellStyle name="Normal 38 8 28 3" xfId="16238"/>
    <cellStyle name="Normal 38 8 28 3 2" xfId="27302"/>
    <cellStyle name="Normal 38 8 28 3 2 2" xfId="53551"/>
    <cellStyle name="Normal 38 8 28 3 3" xfId="42488"/>
    <cellStyle name="Normal 38 8 28 4" xfId="19974"/>
    <cellStyle name="Normal 38 8 28 4 2" xfId="46224"/>
    <cellStyle name="Normal 38 8 28 5" xfId="8858"/>
    <cellStyle name="Normal 38 8 28 5 2" xfId="35161"/>
    <cellStyle name="Normal 38 8 29" xfId="4287"/>
    <cellStyle name="Normal 38 8 29 2" xfId="12749"/>
    <cellStyle name="Normal 38 8 29 2 2" xfId="23813"/>
    <cellStyle name="Normal 38 8 29 2 2 2" xfId="50062"/>
    <cellStyle name="Normal 38 8 29 2 3" xfId="38999"/>
    <cellStyle name="Normal 38 8 29 3" xfId="16352"/>
    <cellStyle name="Normal 38 8 29 3 2" xfId="27416"/>
    <cellStyle name="Normal 38 8 29 3 2 2" xfId="53665"/>
    <cellStyle name="Normal 38 8 29 3 3" xfId="42602"/>
    <cellStyle name="Normal 38 8 29 4" xfId="20088"/>
    <cellStyle name="Normal 38 8 29 4 2" xfId="46338"/>
    <cellStyle name="Normal 38 8 29 5" xfId="8973"/>
    <cellStyle name="Normal 38 8 29 5 2" xfId="35275"/>
    <cellStyle name="Normal 38 8 3" xfId="4288"/>
    <cellStyle name="Normal 38 8 3 2" xfId="9659"/>
    <cellStyle name="Normal 38 8 3 2 2" xfId="20723"/>
    <cellStyle name="Normal 38 8 3 2 2 2" xfId="46972"/>
    <cellStyle name="Normal 38 8 3 2 3" xfId="35909"/>
    <cellStyle name="Normal 38 8 3 3" xfId="13262"/>
    <cellStyle name="Normal 38 8 3 3 2" xfId="24326"/>
    <cellStyle name="Normal 38 8 3 3 2 2" xfId="50575"/>
    <cellStyle name="Normal 38 8 3 3 3" xfId="39512"/>
    <cellStyle name="Normal 38 8 3 4" xfId="16998"/>
    <cellStyle name="Normal 38 8 3 4 2" xfId="43248"/>
    <cellStyle name="Normal 38 8 3 5" xfId="5857"/>
    <cellStyle name="Normal 38 8 3 5 2" xfId="32185"/>
    <cellStyle name="Normal 38 8 30" xfId="4289"/>
    <cellStyle name="Normal 38 8 30 2" xfId="9387"/>
    <cellStyle name="Normal 38 8 30 2 2" xfId="20451"/>
    <cellStyle name="Normal 38 8 30 2 2 2" xfId="46700"/>
    <cellStyle name="Normal 38 8 30 2 3" xfId="35637"/>
    <cellStyle name="Normal 38 8 30 3" xfId="12990"/>
    <cellStyle name="Normal 38 8 30 3 2" xfId="24054"/>
    <cellStyle name="Normal 38 8 30 3 2 2" xfId="50303"/>
    <cellStyle name="Normal 38 8 30 3 3" xfId="39240"/>
    <cellStyle name="Normal 38 8 30 4" xfId="16726"/>
    <cellStyle name="Normal 38 8 30 4 2" xfId="42976"/>
    <cellStyle name="Normal 38 8 30 5" xfId="5582"/>
    <cellStyle name="Normal 38 8 30 5 2" xfId="31913"/>
    <cellStyle name="Normal 38 8 31" xfId="4290"/>
    <cellStyle name="Normal 38 8 31 2" xfId="20331"/>
    <cellStyle name="Normal 38 8 31 2 2" xfId="46580"/>
    <cellStyle name="Normal 38 8 31 3" xfId="9267"/>
    <cellStyle name="Normal 38 8 31 3 2" xfId="35517"/>
    <cellStyle name="Normal 38 8 32" xfId="4291"/>
    <cellStyle name="Normal 38 8 32 2" xfId="23934"/>
    <cellStyle name="Normal 38 8 32 2 2" xfId="50183"/>
    <cellStyle name="Normal 38 8 32 3" xfId="12870"/>
    <cellStyle name="Normal 38 8 32 3 2" xfId="39120"/>
    <cellStyle name="Normal 38 8 33" xfId="4292"/>
    <cellStyle name="Normal 38 8 33 2" xfId="16606"/>
    <cellStyle name="Normal 38 8 33 2 2" xfId="42856"/>
    <cellStyle name="Normal 38 8 34" xfId="4293"/>
    <cellStyle name="Normal 38 8 35" xfId="4294"/>
    <cellStyle name="Normal 38 8 36" xfId="4295"/>
    <cellStyle name="Normal 38 8 37" xfId="4296"/>
    <cellStyle name="Normal 38 8 38" xfId="4297"/>
    <cellStyle name="Normal 38 8 39" xfId="4298"/>
    <cellStyle name="Normal 38 8 4" xfId="4299"/>
    <cellStyle name="Normal 38 8 4 2" xfId="9775"/>
    <cellStyle name="Normal 38 8 4 2 2" xfId="20839"/>
    <cellStyle name="Normal 38 8 4 2 2 2" xfId="47088"/>
    <cellStyle name="Normal 38 8 4 2 3" xfId="36025"/>
    <cellStyle name="Normal 38 8 4 3" xfId="13378"/>
    <cellStyle name="Normal 38 8 4 3 2" xfId="24442"/>
    <cellStyle name="Normal 38 8 4 3 2 2" xfId="50691"/>
    <cellStyle name="Normal 38 8 4 3 3" xfId="39628"/>
    <cellStyle name="Normal 38 8 4 4" xfId="17114"/>
    <cellStyle name="Normal 38 8 4 4 2" xfId="43364"/>
    <cellStyle name="Normal 38 8 4 5" xfId="5974"/>
    <cellStyle name="Normal 38 8 4 5 2" xfId="32301"/>
    <cellStyle name="Normal 38 8 40" xfId="4300"/>
    <cellStyle name="Normal 38 8 41" xfId="4265"/>
    <cellStyle name="Normal 38 8 42" xfId="5461"/>
    <cellStyle name="Normal 38 8 42 2" xfId="31793"/>
    <cellStyle name="Normal 38 8 43" xfId="27753"/>
    <cellStyle name="Normal 38 8 5" xfId="4301"/>
    <cellStyle name="Normal 38 8 5 2" xfId="9890"/>
    <cellStyle name="Normal 38 8 5 2 2" xfId="20954"/>
    <cellStyle name="Normal 38 8 5 2 2 2" xfId="47203"/>
    <cellStyle name="Normal 38 8 5 2 3" xfId="36140"/>
    <cellStyle name="Normal 38 8 5 3" xfId="13493"/>
    <cellStyle name="Normal 38 8 5 3 2" xfId="24557"/>
    <cellStyle name="Normal 38 8 5 3 2 2" xfId="50806"/>
    <cellStyle name="Normal 38 8 5 3 3" xfId="39743"/>
    <cellStyle name="Normal 38 8 5 4" xfId="17229"/>
    <cellStyle name="Normal 38 8 5 4 2" xfId="43479"/>
    <cellStyle name="Normal 38 8 5 5" xfId="6090"/>
    <cellStyle name="Normal 38 8 5 5 2" xfId="32416"/>
    <cellStyle name="Normal 38 8 6" xfId="4302"/>
    <cellStyle name="Normal 38 8 6 2" xfId="10005"/>
    <cellStyle name="Normal 38 8 6 2 2" xfId="21069"/>
    <cellStyle name="Normal 38 8 6 2 2 2" xfId="47318"/>
    <cellStyle name="Normal 38 8 6 2 3" xfId="36255"/>
    <cellStyle name="Normal 38 8 6 3" xfId="13608"/>
    <cellStyle name="Normal 38 8 6 3 2" xfId="24672"/>
    <cellStyle name="Normal 38 8 6 3 2 2" xfId="50921"/>
    <cellStyle name="Normal 38 8 6 3 3" xfId="39858"/>
    <cellStyle name="Normal 38 8 6 4" xfId="17344"/>
    <cellStyle name="Normal 38 8 6 4 2" xfId="43594"/>
    <cellStyle name="Normal 38 8 6 5" xfId="6206"/>
    <cellStyle name="Normal 38 8 6 5 2" xfId="32531"/>
    <cellStyle name="Normal 38 8 7" xfId="4303"/>
    <cellStyle name="Normal 38 8 7 2" xfId="10119"/>
    <cellStyle name="Normal 38 8 7 2 2" xfId="21183"/>
    <cellStyle name="Normal 38 8 7 2 2 2" xfId="47432"/>
    <cellStyle name="Normal 38 8 7 2 3" xfId="36369"/>
    <cellStyle name="Normal 38 8 7 3" xfId="13722"/>
    <cellStyle name="Normal 38 8 7 3 2" xfId="24786"/>
    <cellStyle name="Normal 38 8 7 3 2 2" xfId="51035"/>
    <cellStyle name="Normal 38 8 7 3 3" xfId="39972"/>
    <cellStyle name="Normal 38 8 7 4" xfId="17458"/>
    <cellStyle name="Normal 38 8 7 4 2" xfId="43708"/>
    <cellStyle name="Normal 38 8 7 5" xfId="6321"/>
    <cellStyle name="Normal 38 8 7 5 2" xfId="32645"/>
    <cellStyle name="Normal 38 8 8" xfId="4304"/>
    <cellStyle name="Normal 38 8 8 2" xfId="10233"/>
    <cellStyle name="Normal 38 8 8 2 2" xfId="21297"/>
    <cellStyle name="Normal 38 8 8 2 2 2" xfId="47546"/>
    <cellStyle name="Normal 38 8 8 2 3" xfId="36483"/>
    <cellStyle name="Normal 38 8 8 3" xfId="13836"/>
    <cellStyle name="Normal 38 8 8 3 2" xfId="24900"/>
    <cellStyle name="Normal 38 8 8 3 2 2" xfId="51149"/>
    <cellStyle name="Normal 38 8 8 3 3" xfId="40086"/>
    <cellStyle name="Normal 38 8 8 4" xfId="17572"/>
    <cellStyle name="Normal 38 8 8 4 2" xfId="43822"/>
    <cellStyle name="Normal 38 8 8 5" xfId="6436"/>
    <cellStyle name="Normal 38 8 8 5 2" xfId="32759"/>
    <cellStyle name="Normal 38 8 9" xfId="4305"/>
    <cellStyle name="Normal 38 8 9 2" xfId="10347"/>
    <cellStyle name="Normal 38 8 9 2 2" xfId="21411"/>
    <cellStyle name="Normal 38 8 9 2 2 2" xfId="47660"/>
    <cellStyle name="Normal 38 8 9 2 3" xfId="36597"/>
    <cellStyle name="Normal 38 8 9 3" xfId="13950"/>
    <cellStyle name="Normal 38 8 9 3 2" xfId="25014"/>
    <cellStyle name="Normal 38 8 9 3 2 2" xfId="51263"/>
    <cellStyle name="Normal 38 8 9 3 3" xfId="40200"/>
    <cellStyle name="Normal 38 8 9 4" xfId="17686"/>
    <cellStyle name="Normal 38 8 9 4 2" xfId="43936"/>
    <cellStyle name="Normal 38 8 9 5" xfId="6551"/>
    <cellStyle name="Normal 38 8 9 5 2" xfId="32873"/>
    <cellStyle name="Normal 38 9" xfId="275"/>
    <cellStyle name="Normal 38 9 2" xfId="4307"/>
    <cellStyle name="Normal 38 9 2 2" xfId="16471"/>
    <cellStyle name="Normal 38 9 2 2 2" xfId="27535"/>
    <cellStyle name="Normal 38 9 2 2 2 2" xfId="53784"/>
    <cellStyle name="Normal 38 9 2 2 3" xfId="42721"/>
    <cellStyle name="Normal 38 9 2 3" xfId="20207"/>
    <cellStyle name="Normal 38 9 2 3 2" xfId="46457"/>
    <cellStyle name="Normal 38 9 2 4" xfId="9135"/>
    <cellStyle name="Normal 38 9 2 4 2" xfId="35394"/>
    <cellStyle name="Normal 38 9 3" xfId="4306"/>
    <cellStyle name="Normal 38 9 3 2" xfId="20478"/>
    <cellStyle name="Normal 38 9 3 2 2" xfId="46727"/>
    <cellStyle name="Normal 38 9 3 3" xfId="9414"/>
    <cellStyle name="Normal 38 9 3 3 2" xfId="35664"/>
    <cellStyle name="Normal 38 9 4" xfId="13017"/>
    <cellStyle name="Normal 38 9 4 2" xfId="24081"/>
    <cellStyle name="Normal 38 9 4 2 2" xfId="50330"/>
    <cellStyle name="Normal 38 9 4 3" xfId="39267"/>
    <cellStyle name="Normal 38 9 5" xfId="16753"/>
    <cellStyle name="Normal 38 9 5 2" xfId="43003"/>
    <cellStyle name="Normal 38 9 6" xfId="5609"/>
    <cellStyle name="Normal 38 9 6 2" xfId="31940"/>
    <cellStyle name="Normal 38 9 7" xfId="27755"/>
    <cellStyle name="Normal 39" xfId="276"/>
    <cellStyle name="Normal 4" xfId="277"/>
    <cellStyle name="Normal 4 10" xfId="4308"/>
    <cellStyle name="Normal 4 11" xfId="4309"/>
    <cellStyle name="Normal 4 12" xfId="4310"/>
    <cellStyle name="Normal 4 13" xfId="4311"/>
    <cellStyle name="Normal 4 14" xfId="4312"/>
    <cellStyle name="Normal 4 15" xfId="4313"/>
    <cellStyle name="Normal 4 16" xfId="4314"/>
    <cellStyle name="Normal 4 17" xfId="4315"/>
    <cellStyle name="Normal 4 18" xfId="4316"/>
    <cellStyle name="Normal 4 19" xfId="4317"/>
    <cellStyle name="Normal 4 2" xfId="4318"/>
    <cellStyle name="Normal 4 2 2" xfId="9165"/>
    <cellStyle name="Normal 4 20" xfId="4319"/>
    <cellStyle name="Normal 4 21" xfId="4320"/>
    <cellStyle name="Normal 4 22" xfId="4321"/>
    <cellStyle name="Normal 4 23" xfId="4322"/>
    <cellStyle name="Normal 4 24" xfId="4323"/>
    <cellStyle name="Normal 4 25" xfId="4324"/>
    <cellStyle name="Normal 4 26" xfId="4325"/>
    <cellStyle name="Normal 4 27" xfId="4326"/>
    <cellStyle name="Normal 4 28" xfId="4327"/>
    <cellStyle name="Normal 4 29" xfId="4328"/>
    <cellStyle name="Normal 4 3" xfId="4329"/>
    <cellStyle name="Normal 4 30" xfId="4330"/>
    <cellStyle name="Normal 4 31" xfId="4331"/>
    <cellStyle name="Normal 4 32" xfId="4332"/>
    <cellStyle name="Normal 4 33" xfId="4333"/>
    <cellStyle name="Normal 4 34" xfId="4334"/>
    <cellStyle name="Normal 4 35" xfId="4335"/>
    <cellStyle name="Normal 4 36" xfId="4336"/>
    <cellStyle name="Normal 4 37" xfId="4337"/>
    <cellStyle name="Normal 4 38" xfId="4338"/>
    <cellStyle name="Normal 4 39" xfId="4339"/>
    <cellStyle name="Normal 4 4" xfId="4340"/>
    <cellStyle name="Normal 4 40" xfId="4341"/>
    <cellStyle name="Normal 4 41" xfId="4342"/>
    <cellStyle name="Normal 4 42" xfId="4343"/>
    <cellStyle name="Normal 4 43" xfId="4344"/>
    <cellStyle name="Normal 4 44" xfId="4345"/>
    <cellStyle name="Normal 4 45" xfId="4346"/>
    <cellStyle name="Normal 4 46" xfId="4347"/>
    <cellStyle name="Normal 4 47" xfId="4348"/>
    <cellStyle name="Normal 4 48" xfId="4349"/>
    <cellStyle name="Normal 4 49" xfId="4350"/>
    <cellStyle name="Normal 4 5" xfId="4351"/>
    <cellStyle name="Normal 4 50" xfId="4352"/>
    <cellStyle name="Normal 4 51" xfId="4353"/>
    <cellStyle name="Normal 4 52" xfId="4354"/>
    <cellStyle name="Normal 4 53" xfId="4355"/>
    <cellStyle name="Normal 4 54" xfId="4356"/>
    <cellStyle name="Normal 4 55" xfId="4357"/>
    <cellStyle name="Normal 4 56" xfId="4358"/>
    <cellStyle name="Normal 4 57" xfId="4359"/>
    <cellStyle name="Normal 4 58" xfId="4360"/>
    <cellStyle name="Normal 4 59" xfId="53821"/>
    <cellStyle name="Normal 4 6" xfId="4361"/>
    <cellStyle name="Normal 4 7" xfId="4362"/>
    <cellStyle name="Normal 4 8" xfId="4363"/>
    <cellStyle name="Normal 4 9" xfId="4364"/>
    <cellStyle name="Normal 40" xfId="278"/>
    <cellStyle name="Normal 40 10" xfId="4366"/>
    <cellStyle name="Normal 40 10 2" xfId="9567"/>
    <cellStyle name="Normal 40 10 2 2" xfId="20631"/>
    <cellStyle name="Normal 40 10 2 2 2" xfId="46880"/>
    <cellStyle name="Normal 40 10 2 3" xfId="35817"/>
    <cellStyle name="Normal 40 10 3" xfId="13170"/>
    <cellStyle name="Normal 40 10 3 2" xfId="24234"/>
    <cellStyle name="Normal 40 10 3 2 2" xfId="50483"/>
    <cellStyle name="Normal 40 10 3 3" xfId="39420"/>
    <cellStyle name="Normal 40 10 4" xfId="16906"/>
    <cellStyle name="Normal 40 10 4 2" xfId="43156"/>
    <cellStyle name="Normal 40 10 5" xfId="5764"/>
    <cellStyle name="Normal 40 10 5 2" xfId="32093"/>
    <cellStyle name="Normal 40 11" xfId="4367"/>
    <cellStyle name="Normal 40 11 2" xfId="9535"/>
    <cellStyle name="Normal 40 11 2 2" xfId="20599"/>
    <cellStyle name="Normal 40 11 2 2 2" xfId="46848"/>
    <cellStyle name="Normal 40 11 2 3" xfId="35785"/>
    <cellStyle name="Normal 40 11 3" xfId="13138"/>
    <cellStyle name="Normal 40 11 3 2" xfId="24202"/>
    <cellStyle name="Normal 40 11 3 2 2" xfId="50451"/>
    <cellStyle name="Normal 40 11 3 3" xfId="39388"/>
    <cellStyle name="Normal 40 11 4" xfId="16874"/>
    <cellStyle name="Normal 40 11 4 2" xfId="43124"/>
    <cellStyle name="Normal 40 11 5" xfId="5732"/>
    <cellStyle name="Normal 40 11 5 2" xfId="32061"/>
    <cellStyle name="Normal 40 12" xfId="4368"/>
    <cellStyle name="Normal 40 12 2" xfId="9558"/>
    <cellStyle name="Normal 40 12 2 2" xfId="20622"/>
    <cellStyle name="Normal 40 12 2 2 2" xfId="46871"/>
    <cellStyle name="Normal 40 12 2 3" xfId="35808"/>
    <cellStyle name="Normal 40 12 3" xfId="13161"/>
    <cellStyle name="Normal 40 12 3 2" xfId="24225"/>
    <cellStyle name="Normal 40 12 3 2 2" xfId="50474"/>
    <cellStyle name="Normal 40 12 3 3" xfId="39411"/>
    <cellStyle name="Normal 40 12 4" xfId="16897"/>
    <cellStyle name="Normal 40 12 4 2" xfId="43147"/>
    <cellStyle name="Normal 40 12 5" xfId="5755"/>
    <cellStyle name="Normal 40 12 5 2" xfId="32084"/>
    <cellStyle name="Normal 40 13" xfId="4369"/>
    <cellStyle name="Normal 40 13 2" xfId="9544"/>
    <cellStyle name="Normal 40 13 2 2" xfId="20608"/>
    <cellStyle name="Normal 40 13 2 2 2" xfId="46857"/>
    <cellStyle name="Normal 40 13 2 3" xfId="35794"/>
    <cellStyle name="Normal 40 13 3" xfId="13147"/>
    <cellStyle name="Normal 40 13 3 2" xfId="24211"/>
    <cellStyle name="Normal 40 13 3 2 2" xfId="50460"/>
    <cellStyle name="Normal 40 13 3 3" xfId="39397"/>
    <cellStyle name="Normal 40 13 4" xfId="16883"/>
    <cellStyle name="Normal 40 13 4 2" xfId="43133"/>
    <cellStyle name="Normal 40 13 5" xfId="5741"/>
    <cellStyle name="Normal 40 13 5 2" xfId="32070"/>
    <cellStyle name="Normal 40 14" xfId="4370"/>
    <cellStyle name="Normal 40 14 2" xfId="9561"/>
    <cellStyle name="Normal 40 14 2 2" xfId="20625"/>
    <cellStyle name="Normal 40 14 2 2 2" xfId="46874"/>
    <cellStyle name="Normal 40 14 2 3" xfId="35811"/>
    <cellStyle name="Normal 40 14 3" xfId="13164"/>
    <cellStyle name="Normal 40 14 3 2" xfId="24228"/>
    <cellStyle name="Normal 40 14 3 2 2" xfId="50477"/>
    <cellStyle name="Normal 40 14 3 3" xfId="39414"/>
    <cellStyle name="Normal 40 14 4" xfId="16900"/>
    <cellStyle name="Normal 40 14 4 2" xfId="43150"/>
    <cellStyle name="Normal 40 14 5" xfId="5758"/>
    <cellStyle name="Normal 40 14 5 2" xfId="32087"/>
    <cellStyle name="Normal 40 15" xfId="4371"/>
    <cellStyle name="Normal 40 15 2" xfId="9537"/>
    <cellStyle name="Normal 40 15 2 2" xfId="20601"/>
    <cellStyle name="Normal 40 15 2 2 2" xfId="46850"/>
    <cellStyle name="Normal 40 15 2 3" xfId="35787"/>
    <cellStyle name="Normal 40 15 3" xfId="13140"/>
    <cellStyle name="Normal 40 15 3 2" xfId="24204"/>
    <cellStyle name="Normal 40 15 3 2 2" xfId="50453"/>
    <cellStyle name="Normal 40 15 3 3" xfId="39390"/>
    <cellStyle name="Normal 40 15 4" xfId="16876"/>
    <cellStyle name="Normal 40 15 4 2" xfId="43126"/>
    <cellStyle name="Normal 40 15 5" xfId="5734"/>
    <cellStyle name="Normal 40 15 5 2" xfId="32063"/>
    <cellStyle name="Normal 40 16" xfId="4372"/>
    <cellStyle name="Normal 40 16 2" xfId="9555"/>
    <cellStyle name="Normal 40 16 2 2" xfId="20619"/>
    <cellStyle name="Normal 40 16 2 2 2" xfId="46868"/>
    <cellStyle name="Normal 40 16 2 3" xfId="35805"/>
    <cellStyle name="Normal 40 16 3" xfId="13158"/>
    <cellStyle name="Normal 40 16 3 2" xfId="24222"/>
    <cellStyle name="Normal 40 16 3 2 2" xfId="50471"/>
    <cellStyle name="Normal 40 16 3 3" xfId="39408"/>
    <cellStyle name="Normal 40 16 4" xfId="16894"/>
    <cellStyle name="Normal 40 16 4 2" xfId="43144"/>
    <cellStyle name="Normal 40 16 5" xfId="5752"/>
    <cellStyle name="Normal 40 16 5 2" xfId="32081"/>
    <cellStyle name="Normal 40 17" xfId="4373"/>
    <cellStyle name="Normal 40 17 2" xfId="10382"/>
    <cellStyle name="Normal 40 17 2 2" xfId="21446"/>
    <cellStyle name="Normal 40 17 2 2 2" xfId="47695"/>
    <cellStyle name="Normal 40 17 2 3" xfId="36632"/>
    <cellStyle name="Normal 40 17 3" xfId="13985"/>
    <cellStyle name="Normal 40 17 3 2" xfId="25049"/>
    <cellStyle name="Normal 40 17 3 2 2" xfId="51298"/>
    <cellStyle name="Normal 40 17 3 3" xfId="40235"/>
    <cellStyle name="Normal 40 17 4" xfId="17721"/>
    <cellStyle name="Normal 40 17 4 2" xfId="43971"/>
    <cellStyle name="Normal 40 17 5" xfId="6586"/>
    <cellStyle name="Normal 40 17 5 2" xfId="32908"/>
    <cellStyle name="Normal 40 18" xfId="4374"/>
    <cellStyle name="Normal 40 18 2" xfId="10375"/>
    <cellStyle name="Normal 40 18 2 2" xfId="21439"/>
    <cellStyle name="Normal 40 18 2 2 2" xfId="47688"/>
    <cellStyle name="Normal 40 18 2 3" xfId="36625"/>
    <cellStyle name="Normal 40 18 3" xfId="13978"/>
    <cellStyle name="Normal 40 18 3 2" xfId="25042"/>
    <cellStyle name="Normal 40 18 3 2 2" xfId="51291"/>
    <cellStyle name="Normal 40 18 3 3" xfId="40228"/>
    <cellStyle name="Normal 40 18 4" xfId="17714"/>
    <cellStyle name="Normal 40 18 4 2" xfId="43964"/>
    <cellStyle name="Normal 40 18 5" xfId="6579"/>
    <cellStyle name="Normal 40 18 5 2" xfId="32901"/>
    <cellStyle name="Normal 40 19" xfId="4375"/>
    <cellStyle name="Normal 40 19 2" xfId="10669"/>
    <cellStyle name="Normal 40 19 2 2" xfId="21733"/>
    <cellStyle name="Normal 40 19 2 2 2" xfId="47982"/>
    <cellStyle name="Normal 40 19 2 3" xfId="36919"/>
    <cellStyle name="Normal 40 19 3" xfId="14272"/>
    <cellStyle name="Normal 40 19 3 2" xfId="25336"/>
    <cellStyle name="Normal 40 19 3 2 2" xfId="51585"/>
    <cellStyle name="Normal 40 19 3 3" xfId="40522"/>
    <cellStyle name="Normal 40 19 4" xfId="18008"/>
    <cellStyle name="Normal 40 19 4 2" xfId="44258"/>
    <cellStyle name="Normal 40 19 5" xfId="6875"/>
    <cellStyle name="Normal 40 19 5 2" xfId="33195"/>
    <cellStyle name="Normal 40 2" xfId="279"/>
    <cellStyle name="Normal 40 2 10" xfId="4377"/>
    <cellStyle name="Normal 40 2 10 2" xfId="9687"/>
    <cellStyle name="Normal 40 2 10 2 2" xfId="20751"/>
    <cellStyle name="Normal 40 2 10 2 2 2" xfId="47000"/>
    <cellStyle name="Normal 40 2 10 2 3" xfId="35937"/>
    <cellStyle name="Normal 40 2 10 3" xfId="13290"/>
    <cellStyle name="Normal 40 2 10 3 2" xfId="24354"/>
    <cellStyle name="Normal 40 2 10 3 2 2" xfId="50603"/>
    <cellStyle name="Normal 40 2 10 3 3" xfId="39540"/>
    <cellStyle name="Normal 40 2 10 4" xfId="17026"/>
    <cellStyle name="Normal 40 2 10 4 2" xfId="43276"/>
    <cellStyle name="Normal 40 2 10 5" xfId="5885"/>
    <cellStyle name="Normal 40 2 10 5 2" xfId="32213"/>
    <cellStyle name="Normal 40 2 11" xfId="4378"/>
    <cellStyle name="Normal 40 2 11 2" xfId="9802"/>
    <cellStyle name="Normal 40 2 11 2 2" xfId="20866"/>
    <cellStyle name="Normal 40 2 11 2 2 2" xfId="47115"/>
    <cellStyle name="Normal 40 2 11 2 3" xfId="36052"/>
    <cellStyle name="Normal 40 2 11 3" xfId="13405"/>
    <cellStyle name="Normal 40 2 11 3 2" xfId="24469"/>
    <cellStyle name="Normal 40 2 11 3 2 2" xfId="50718"/>
    <cellStyle name="Normal 40 2 11 3 3" xfId="39655"/>
    <cellStyle name="Normal 40 2 11 4" xfId="17141"/>
    <cellStyle name="Normal 40 2 11 4 2" xfId="43391"/>
    <cellStyle name="Normal 40 2 11 5" xfId="6001"/>
    <cellStyle name="Normal 40 2 11 5 2" xfId="32328"/>
    <cellStyle name="Normal 40 2 12" xfId="4379"/>
    <cellStyle name="Normal 40 2 12 2" xfId="9918"/>
    <cellStyle name="Normal 40 2 12 2 2" xfId="20982"/>
    <cellStyle name="Normal 40 2 12 2 2 2" xfId="47231"/>
    <cellStyle name="Normal 40 2 12 2 3" xfId="36168"/>
    <cellStyle name="Normal 40 2 12 3" xfId="13521"/>
    <cellStyle name="Normal 40 2 12 3 2" xfId="24585"/>
    <cellStyle name="Normal 40 2 12 3 2 2" xfId="50834"/>
    <cellStyle name="Normal 40 2 12 3 3" xfId="39771"/>
    <cellStyle name="Normal 40 2 12 4" xfId="17257"/>
    <cellStyle name="Normal 40 2 12 4 2" xfId="43507"/>
    <cellStyle name="Normal 40 2 12 5" xfId="6118"/>
    <cellStyle name="Normal 40 2 12 5 2" xfId="32444"/>
    <cellStyle name="Normal 40 2 13" xfId="4380"/>
    <cellStyle name="Normal 40 2 13 2" xfId="10032"/>
    <cellStyle name="Normal 40 2 13 2 2" xfId="21096"/>
    <cellStyle name="Normal 40 2 13 2 2 2" xfId="47345"/>
    <cellStyle name="Normal 40 2 13 2 3" xfId="36282"/>
    <cellStyle name="Normal 40 2 13 3" xfId="13635"/>
    <cellStyle name="Normal 40 2 13 3 2" xfId="24699"/>
    <cellStyle name="Normal 40 2 13 3 2 2" xfId="50948"/>
    <cellStyle name="Normal 40 2 13 3 3" xfId="39885"/>
    <cellStyle name="Normal 40 2 13 4" xfId="17371"/>
    <cellStyle name="Normal 40 2 13 4 2" xfId="43621"/>
    <cellStyle name="Normal 40 2 13 5" xfId="6233"/>
    <cellStyle name="Normal 40 2 13 5 2" xfId="32558"/>
    <cellStyle name="Normal 40 2 14" xfId="4381"/>
    <cellStyle name="Normal 40 2 14 2" xfId="10146"/>
    <cellStyle name="Normal 40 2 14 2 2" xfId="21210"/>
    <cellStyle name="Normal 40 2 14 2 2 2" xfId="47459"/>
    <cellStyle name="Normal 40 2 14 2 3" xfId="36396"/>
    <cellStyle name="Normal 40 2 14 3" xfId="13749"/>
    <cellStyle name="Normal 40 2 14 3 2" xfId="24813"/>
    <cellStyle name="Normal 40 2 14 3 2 2" xfId="51062"/>
    <cellStyle name="Normal 40 2 14 3 3" xfId="39999"/>
    <cellStyle name="Normal 40 2 14 4" xfId="17485"/>
    <cellStyle name="Normal 40 2 14 4 2" xfId="43735"/>
    <cellStyle name="Normal 40 2 14 5" xfId="6348"/>
    <cellStyle name="Normal 40 2 14 5 2" xfId="32672"/>
    <cellStyle name="Normal 40 2 15" xfId="4382"/>
    <cellStyle name="Normal 40 2 15 2" xfId="10260"/>
    <cellStyle name="Normal 40 2 15 2 2" xfId="21324"/>
    <cellStyle name="Normal 40 2 15 2 2 2" xfId="47573"/>
    <cellStyle name="Normal 40 2 15 2 3" xfId="36510"/>
    <cellStyle name="Normal 40 2 15 3" xfId="13863"/>
    <cellStyle name="Normal 40 2 15 3 2" xfId="24927"/>
    <cellStyle name="Normal 40 2 15 3 2 2" xfId="51176"/>
    <cellStyle name="Normal 40 2 15 3 3" xfId="40113"/>
    <cellStyle name="Normal 40 2 15 4" xfId="17599"/>
    <cellStyle name="Normal 40 2 15 4 2" xfId="43849"/>
    <cellStyle name="Normal 40 2 15 5" xfId="6463"/>
    <cellStyle name="Normal 40 2 15 5 2" xfId="32786"/>
    <cellStyle name="Normal 40 2 16" xfId="4383"/>
    <cellStyle name="Normal 40 2 16 2" xfId="10387"/>
    <cellStyle name="Normal 40 2 16 2 2" xfId="21451"/>
    <cellStyle name="Normal 40 2 16 2 2 2" xfId="47700"/>
    <cellStyle name="Normal 40 2 16 2 3" xfId="36637"/>
    <cellStyle name="Normal 40 2 16 3" xfId="13990"/>
    <cellStyle name="Normal 40 2 16 3 2" xfId="25054"/>
    <cellStyle name="Normal 40 2 16 3 2 2" xfId="51303"/>
    <cellStyle name="Normal 40 2 16 3 3" xfId="40240"/>
    <cellStyle name="Normal 40 2 16 4" xfId="17726"/>
    <cellStyle name="Normal 40 2 16 4 2" xfId="43976"/>
    <cellStyle name="Normal 40 2 16 5" xfId="6591"/>
    <cellStyle name="Normal 40 2 16 5 2" xfId="32913"/>
    <cellStyle name="Normal 40 2 17" xfId="4384"/>
    <cellStyle name="Normal 40 2 17 2" xfId="10502"/>
    <cellStyle name="Normal 40 2 17 2 2" xfId="21566"/>
    <cellStyle name="Normal 40 2 17 2 2 2" xfId="47815"/>
    <cellStyle name="Normal 40 2 17 2 3" xfId="36752"/>
    <cellStyle name="Normal 40 2 17 3" xfId="14105"/>
    <cellStyle name="Normal 40 2 17 3 2" xfId="25169"/>
    <cellStyle name="Normal 40 2 17 3 2 2" xfId="51418"/>
    <cellStyle name="Normal 40 2 17 3 3" xfId="40355"/>
    <cellStyle name="Normal 40 2 17 4" xfId="17841"/>
    <cellStyle name="Normal 40 2 17 4 2" xfId="44091"/>
    <cellStyle name="Normal 40 2 17 5" xfId="6707"/>
    <cellStyle name="Normal 40 2 17 5 2" xfId="33028"/>
    <cellStyle name="Normal 40 2 18" xfId="4385"/>
    <cellStyle name="Normal 40 2 18 2" xfId="10674"/>
    <cellStyle name="Normal 40 2 18 2 2" xfId="21738"/>
    <cellStyle name="Normal 40 2 18 2 2 2" xfId="47987"/>
    <cellStyle name="Normal 40 2 18 2 3" xfId="36924"/>
    <cellStyle name="Normal 40 2 18 3" xfId="14277"/>
    <cellStyle name="Normal 40 2 18 3 2" xfId="25341"/>
    <cellStyle name="Normal 40 2 18 3 2 2" xfId="51590"/>
    <cellStyle name="Normal 40 2 18 3 3" xfId="40527"/>
    <cellStyle name="Normal 40 2 18 4" xfId="18013"/>
    <cellStyle name="Normal 40 2 18 4 2" xfId="44263"/>
    <cellStyle name="Normal 40 2 18 5" xfId="6880"/>
    <cellStyle name="Normal 40 2 18 5 2" xfId="33200"/>
    <cellStyle name="Normal 40 2 19" xfId="4386"/>
    <cellStyle name="Normal 40 2 19 2" xfId="10790"/>
    <cellStyle name="Normal 40 2 19 2 2" xfId="21854"/>
    <cellStyle name="Normal 40 2 19 2 2 2" xfId="48103"/>
    <cellStyle name="Normal 40 2 19 2 3" xfId="37040"/>
    <cellStyle name="Normal 40 2 19 3" xfId="14393"/>
    <cellStyle name="Normal 40 2 19 3 2" xfId="25457"/>
    <cellStyle name="Normal 40 2 19 3 2 2" xfId="51706"/>
    <cellStyle name="Normal 40 2 19 3 3" xfId="40643"/>
    <cellStyle name="Normal 40 2 19 4" xfId="18129"/>
    <cellStyle name="Normal 40 2 19 4 2" xfId="44379"/>
    <cellStyle name="Normal 40 2 19 5" xfId="6997"/>
    <cellStyle name="Normal 40 2 19 5 2" xfId="33316"/>
    <cellStyle name="Normal 40 2 2" xfId="280"/>
    <cellStyle name="Normal 40 2 2 10" xfId="4388"/>
    <cellStyle name="Normal 40 2 2 10 2" xfId="10278"/>
    <cellStyle name="Normal 40 2 2 10 2 2" xfId="21342"/>
    <cellStyle name="Normal 40 2 2 10 2 2 2" xfId="47591"/>
    <cellStyle name="Normal 40 2 2 10 2 3" xfId="36528"/>
    <cellStyle name="Normal 40 2 2 10 3" xfId="13881"/>
    <cellStyle name="Normal 40 2 2 10 3 2" xfId="24945"/>
    <cellStyle name="Normal 40 2 2 10 3 2 2" xfId="51194"/>
    <cellStyle name="Normal 40 2 2 10 3 3" xfId="40131"/>
    <cellStyle name="Normal 40 2 2 10 4" xfId="17617"/>
    <cellStyle name="Normal 40 2 2 10 4 2" xfId="43867"/>
    <cellStyle name="Normal 40 2 2 10 5" xfId="6482"/>
    <cellStyle name="Normal 40 2 2 10 5 2" xfId="32804"/>
    <cellStyle name="Normal 40 2 2 11" xfId="4389"/>
    <cellStyle name="Normal 40 2 2 11 2" xfId="10405"/>
    <cellStyle name="Normal 40 2 2 11 2 2" xfId="21469"/>
    <cellStyle name="Normal 40 2 2 11 2 2 2" xfId="47718"/>
    <cellStyle name="Normal 40 2 2 11 2 3" xfId="36655"/>
    <cellStyle name="Normal 40 2 2 11 3" xfId="14008"/>
    <cellStyle name="Normal 40 2 2 11 3 2" xfId="25072"/>
    <cellStyle name="Normal 40 2 2 11 3 2 2" xfId="51321"/>
    <cellStyle name="Normal 40 2 2 11 3 3" xfId="40258"/>
    <cellStyle name="Normal 40 2 2 11 4" xfId="17744"/>
    <cellStyle name="Normal 40 2 2 11 4 2" xfId="43994"/>
    <cellStyle name="Normal 40 2 2 11 5" xfId="6610"/>
    <cellStyle name="Normal 40 2 2 11 5 2" xfId="32931"/>
    <cellStyle name="Normal 40 2 2 12" xfId="4390"/>
    <cellStyle name="Normal 40 2 2 12 2" xfId="10520"/>
    <cellStyle name="Normal 40 2 2 12 2 2" xfId="21584"/>
    <cellStyle name="Normal 40 2 2 12 2 2 2" xfId="47833"/>
    <cellStyle name="Normal 40 2 2 12 2 3" xfId="36770"/>
    <cellStyle name="Normal 40 2 2 12 3" xfId="14123"/>
    <cellStyle name="Normal 40 2 2 12 3 2" xfId="25187"/>
    <cellStyle name="Normal 40 2 2 12 3 2 2" xfId="51436"/>
    <cellStyle name="Normal 40 2 2 12 3 3" xfId="40373"/>
    <cellStyle name="Normal 40 2 2 12 4" xfId="17859"/>
    <cellStyle name="Normal 40 2 2 12 4 2" xfId="44109"/>
    <cellStyle name="Normal 40 2 2 12 5" xfId="6726"/>
    <cellStyle name="Normal 40 2 2 12 5 2" xfId="33046"/>
    <cellStyle name="Normal 40 2 2 13" xfId="4391"/>
    <cellStyle name="Normal 40 2 2 13 2" xfId="10693"/>
    <cellStyle name="Normal 40 2 2 13 2 2" xfId="21757"/>
    <cellStyle name="Normal 40 2 2 13 2 2 2" xfId="48006"/>
    <cellStyle name="Normal 40 2 2 13 2 3" xfId="36943"/>
    <cellStyle name="Normal 40 2 2 13 3" xfId="14296"/>
    <cellStyle name="Normal 40 2 2 13 3 2" xfId="25360"/>
    <cellStyle name="Normal 40 2 2 13 3 2 2" xfId="51609"/>
    <cellStyle name="Normal 40 2 2 13 3 3" xfId="40546"/>
    <cellStyle name="Normal 40 2 2 13 4" xfId="18032"/>
    <cellStyle name="Normal 40 2 2 13 4 2" xfId="44282"/>
    <cellStyle name="Normal 40 2 2 13 5" xfId="6900"/>
    <cellStyle name="Normal 40 2 2 13 5 2" xfId="33219"/>
    <cellStyle name="Normal 40 2 2 14" xfId="4392"/>
    <cellStyle name="Normal 40 2 2 14 2" xfId="10810"/>
    <cellStyle name="Normal 40 2 2 14 2 2" xfId="21874"/>
    <cellStyle name="Normal 40 2 2 14 2 2 2" xfId="48123"/>
    <cellStyle name="Normal 40 2 2 14 2 3" xfId="37060"/>
    <cellStyle name="Normal 40 2 2 14 3" xfId="14413"/>
    <cellStyle name="Normal 40 2 2 14 3 2" xfId="25477"/>
    <cellStyle name="Normal 40 2 2 14 3 2 2" xfId="51726"/>
    <cellStyle name="Normal 40 2 2 14 3 3" xfId="40663"/>
    <cellStyle name="Normal 40 2 2 14 4" xfId="18149"/>
    <cellStyle name="Normal 40 2 2 14 4 2" xfId="44399"/>
    <cellStyle name="Normal 40 2 2 14 5" xfId="7018"/>
    <cellStyle name="Normal 40 2 2 14 5 2" xfId="33336"/>
    <cellStyle name="Normal 40 2 2 15" xfId="4393"/>
    <cellStyle name="Normal 40 2 2 15 2" xfId="10926"/>
    <cellStyle name="Normal 40 2 2 15 2 2" xfId="21990"/>
    <cellStyle name="Normal 40 2 2 15 2 2 2" xfId="48239"/>
    <cellStyle name="Normal 40 2 2 15 2 3" xfId="37176"/>
    <cellStyle name="Normal 40 2 2 15 3" xfId="14529"/>
    <cellStyle name="Normal 40 2 2 15 3 2" xfId="25593"/>
    <cellStyle name="Normal 40 2 2 15 3 2 2" xfId="51842"/>
    <cellStyle name="Normal 40 2 2 15 3 3" xfId="40779"/>
    <cellStyle name="Normal 40 2 2 15 4" xfId="18265"/>
    <cellStyle name="Normal 40 2 2 15 4 2" xfId="44515"/>
    <cellStyle name="Normal 40 2 2 15 5" xfId="7135"/>
    <cellStyle name="Normal 40 2 2 15 5 2" xfId="33452"/>
    <cellStyle name="Normal 40 2 2 16" xfId="4394"/>
    <cellStyle name="Normal 40 2 2 16 2" xfId="11044"/>
    <cellStyle name="Normal 40 2 2 16 2 2" xfId="22108"/>
    <cellStyle name="Normal 40 2 2 16 2 2 2" xfId="48357"/>
    <cellStyle name="Normal 40 2 2 16 2 3" xfId="37294"/>
    <cellStyle name="Normal 40 2 2 16 3" xfId="14647"/>
    <cellStyle name="Normal 40 2 2 16 3 2" xfId="25711"/>
    <cellStyle name="Normal 40 2 2 16 3 2 2" xfId="51960"/>
    <cellStyle name="Normal 40 2 2 16 3 3" xfId="40897"/>
    <cellStyle name="Normal 40 2 2 16 4" xfId="18383"/>
    <cellStyle name="Normal 40 2 2 16 4 2" xfId="44633"/>
    <cellStyle name="Normal 40 2 2 16 5" xfId="7254"/>
    <cellStyle name="Normal 40 2 2 16 5 2" xfId="33570"/>
    <cellStyle name="Normal 40 2 2 17" xfId="4395"/>
    <cellStyle name="Normal 40 2 2 17 2" xfId="11162"/>
    <cellStyle name="Normal 40 2 2 17 2 2" xfId="22226"/>
    <cellStyle name="Normal 40 2 2 17 2 2 2" xfId="48475"/>
    <cellStyle name="Normal 40 2 2 17 2 3" xfId="37412"/>
    <cellStyle name="Normal 40 2 2 17 3" xfId="14765"/>
    <cellStyle name="Normal 40 2 2 17 3 2" xfId="25829"/>
    <cellStyle name="Normal 40 2 2 17 3 2 2" xfId="52078"/>
    <cellStyle name="Normal 40 2 2 17 3 3" xfId="41015"/>
    <cellStyle name="Normal 40 2 2 17 4" xfId="18501"/>
    <cellStyle name="Normal 40 2 2 17 4 2" xfId="44751"/>
    <cellStyle name="Normal 40 2 2 17 5" xfId="7373"/>
    <cellStyle name="Normal 40 2 2 17 5 2" xfId="33688"/>
    <cellStyle name="Normal 40 2 2 18" xfId="4396"/>
    <cellStyle name="Normal 40 2 2 18 2" xfId="11278"/>
    <cellStyle name="Normal 40 2 2 18 2 2" xfId="22342"/>
    <cellStyle name="Normal 40 2 2 18 2 2 2" xfId="48591"/>
    <cellStyle name="Normal 40 2 2 18 2 3" xfId="37528"/>
    <cellStyle name="Normal 40 2 2 18 3" xfId="14881"/>
    <cellStyle name="Normal 40 2 2 18 3 2" xfId="25945"/>
    <cellStyle name="Normal 40 2 2 18 3 2 2" xfId="52194"/>
    <cellStyle name="Normal 40 2 2 18 3 3" xfId="41131"/>
    <cellStyle name="Normal 40 2 2 18 4" xfId="18617"/>
    <cellStyle name="Normal 40 2 2 18 4 2" xfId="44867"/>
    <cellStyle name="Normal 40 2 2 18 5" xfId="7490"/>
    <cellStyle name="Normal 40 2 2 18 5 2" xfId="33804"/>
    <cellStyle name="Normal 40 2 2 19" xfId="4397"/>
    <cellStyle name="Normal 40 2 2 19 2" xfId="11395"/>
    <cellStyle name="Normal 40 2 2 19 2 2" xfId="22459"/>
    <cellStyle name="Normal 40 2 2 19 2 2 2" xfId="48708"/>
    <cellStyle name="Normal 40 2 2 19 2 3" xfId="37645"/>
    <cellStyle name="Normal 40 2 2 19 3" xfId="14998"/>
    <cellStyle name="Normal 40 2 2 19 3 2" xfId="26062"/>
    <cellStyle name="Normal 40 2 2 19 3 2 2" xfId="52311"/>
    <cellStyle name="Normal 40 2 2 19 3 3" xfId="41248"/>
    <cellStyle name="Normal 40 2 2 19 4" xfId="18734"/>
    <cellStyle name="Normal 40 2 2 19 4 2" xfId="44984"/>
    <cellStyle name="Normal 40 2 2 19 5" xfId="7608"/>
    <cellStyle name="Normal 40 2 2 19 5 2" xfId="33921"/>
    <cellStyle name="Normal 40 2 2 2" xfId="281"/>
    <cellStyle name="Normal 40 2 2 2 10" xfId="4399"/>
    <cellStyle name="Normal 40 2 2 2 10 2" xfId="10488"/>
    <cellStyle name="Normal 40 2 2 2 10 2 2" xfId="21552"/>
    <cellStyle name="Normal 40 2 2 2 10 2 2 2" xfId="47801"/>
    <cellStyle name="Normal 40 2 2 2 10 2 3" xfId="36738"/>
    <cellStyle name="Normal 40 2 2 2 10 3" xfId="14091"/>
    <cellStyle name="Normal 40 2 2 2 10 3 2" xfId="25155"/>
    <cellStyle name="Normal 40 2 2 2 10 3 2 2" xfId="51404"/>
    <cellStyle name="Normal 40 2 2 2 10 3 3" xfId="40341"/>
    <cellStyle name="Normal 40 2 2 2 10 4" xfId="17827"/>
    <cellStyle name="Normal 40 2 2 2 10 4 2" xfId="44077"/>
    <cellStyle name="Normal 40 2 2 2 10 5" xfId="6693"/>
    <cellStyle name="Normal 40 2 2 2 10 5 2" xfId="33014"/>
    <cellStyle name="Normal 40 2 2 2 11" xfId="4400"/>
    <cellStyle name="Normal 40 2 2 2 11 2" xfId="10603"/>
    <cellStyle name="Normal 40 2 2 2 11 2 2" xfId="21667"/>
    <cellStyle name="Normal 40 2 2 2 11 2 2 2" xfId="47916"/>
    <cellStyle name="Normal 40 2 2 2 11 2 3" xfId="36853"/>
    <cellStyle name="Normal 40 2 2 2 11 3" xfId="14206"/>
    <cellStyle name="Normal 40 2 2 2 11 3 2" xfId="25270"/>
    <cellStyle name="Normal 40 2 2 2 11 3 2 2" xfId="51519"/>
    <cellStyle name="Normal 40 2 2 2 11 3 3" xfId="40456"/>
    <cellStyle name="Normal 40 2 2 2 11 4" xfId="17942"/>
    <cellStyle name="Normal 40 2 2 2 11 4 2" xfId="44192"/>
    <cellStyle name="Normal 40 2 2 2 11 5" xfId="6809"/>
    <cellStyle name="Normal 40 2 2 2 11 5 2" xfId="33129"/>
    <cellStyle name="Normal 40 2 2 2 12" xfId="4401"/>
    <cellStyle name="Normal 40 2 2 2 12 2" xfId="10776"/>
    <cellStyle name="Normal 40 2 2 2 12 2 2" xfId="21840"/>
    <cellStyle name="Normal 40 2 2 2 12 2 2 2" xfId="48089"/>
    <cellStyle name="Normal 40 2 2 2 12 2 3" xfId="37026"/>
    <cellStyle name="Normal 40 2 2 2 12 3" xfId="14379"/>
    <cellStyle name="Normal 40 2 2 2 12 3 2" xfId="25443"/>
    <cellStyle name="Normal 40 2 2 2 12 3 2 2" xfId="51692"/>
    <cellStyle name="Normal 40 2 2 2 12 3 3" xfId="40629"/>
    <cellStyle name="Normal 40 2 2 2 12 4" xfId="18115"/>
    <cellStyle name="Normal 40 2 2 2 12 4 2" xfId="44365"/>
    <cellStyle name="Normal 40 2 2 2 12 5" xfId="6983"/>
    <cellStyle name="Normal 40 2 2 2 12 5 2" xfId="33302"/>
    <cellStyle name="Normal 40 2 2 2 13" xfId="4402"/>
    <cellStyle name="Normal 40 2 2 2 13 2" xfId="10893"/>
    <cellStyle name="Normal 40 2 2 2 13 2 2" xfId="21957"/>
    <cellStyle name="Normal 40 2 2 2 13 2 2 2" xfId="48206"/>
    <cellStyle name="Normal 40 2 2 2 13 2 3" xfId="37143"/>
    <cellStyle name="Normal 40 2 2 2 13 3" xfId="14496"/>
    <cellStyle name="Normal 40 2 2 2 13 3 2" xfId="25560"/>
    <cellStyle name="Normal 40 2 2 2 13 3 2 2" xfId="51809"/>
    <cellStyle name="Normal 40 2 2 2 13 3 3" xfId="40746"/>
    <cellStyle name="Normal 40 2 2 2 13 4" xfId="18232"/>
    <cellStyle name="Normal 40 2 2 2 13 4 2" xfId="44482"/>
    <cellStyle name="Normal 40 2 2 2 13 5" xfId="7101"/>
    <cellStyle name="Normal 40 2 2 2 13 5 2" xfId="33419"/>
    <cellStyle name="Normal 40 2 2 2 14" xfId="4403"/>
    <cellStyle name="Normal 40 2 2 2 14 2" xfId="11009"/>
    <cellStyle name="Normal 40 2 2 2 14 2 2" xfId="22073"/>
    <cellStyle name="Normal 40 2 2 2 14 2 2 2" xfId="48322"/>
    <cellStyle name="Normal 40 2 2 2 14 2 3" xfId="37259"/>
    <cellStyle name="Normal 40 2 2 2 14 3" xfId="14612"/>
    <cellStyle name="Normal 40 2 2 2 14 3 2" xfId="25676"/>
    <cellStyle name="Normal 40 2 2 2 14 3 2 2" xfId="51925"/>
    <cellStyle name="Normal 40 2 2 2 14 3 3" xfId="40862"/>
    <cellStyle name="Normal 40 2 2 2 14 4" xfId="18348"/>
    <cellStyle name="Normal 40 2 2 2 14 4 2" xfId="44598"/>
    <cellStyle name="Normal 40 2 2 2 14 5" xfId="7218"/>
    <cellStyle name="Normal 40 2 2 2 14 5 2" xfId="33535"/>
    <cellStyle name="Normal 40 2 2 2 15" xfId="4404"/>
    <cellStyle name="Normal 40 2 2 2 15 2" xfId="11127"/>
    <cellStyle name="Normal 40 2 2 2 15 2 2" xfId="22191"/>
    <cellStyle name="Normal 40 2 2 2 15 2 2 2" xfId="48440"/>
    <cellStyle name="Normal 40 2 2 2 15 2 3" xfId="37377"/>
    <cellStyle name="Normal 40 2 2 2 15 3" xfId="14730"/>
    <cellStyle name="Normal 40 2 2 2 15 3 2" xfId="25794"/>
    <cellStyle name="Normal 40 2 2 2 15 3 2 2" xfId="52043"/>
    <cellStyle name="Normal 40 2 2 2 15 3 3" xfId="40980"/>
    <cellStyle name="Normal 40 2 2 2 15 4" xfId="18466"/>
    <cellStyle name="Normal 40 2 2 2 15 4 2" xfId="44716"/>
    <cellStyle name="Normal 40 2 2 2 15 5" xfId="7337"/>
    <cellStyle name="Normal 40 2 2 2 15 5 2" xfId="33653"/>
    <cellStyle name="Normal 40 2 2 2 16" xfId="4405"/>
    <cellStyle name="Normal 40 2 2 2 16 2" xfId="11245"/>
    <cellStyle name="Normal 40 2 2 2 16 2 2" xfId="22309"/>
    <cellStyle name="Normal 40 2 2 2 16 2 2 2" xfId="48558"/>
    <cellStyle name="Normal 40 2 2 2 16 2 3" xfId="37495"/>
    <cellStyle name="Normal 40 2 2 2 16 3" xfId="14848"/>
    <cellStyle name="Normal 40 2 2 2 16 3 2" xfId="25912"/>
    <cellStyle name="Normal 40 2 2 2 16 3 2 2" xfId="52161"/>
    <cellStyle name="Normal 40 2 2 2 16 3 3" xfId="41098"/>
    <cellStyle name="Normal 40 2 2 2 16 4" xfId="18584"/>
    <cellStyle name="Normal 40 2 2 2 16 4 2" xfId="44834"/>
    <cellStyle name="Normal 40 2 2 2 16 5" xfId="7456"/>
    <cellStyle name="Normal 40 2 2 2 16 5 2" xfId="33771"/>
    <cellStyle name="Normal 40 2 2 2 17" xfId="4406"/>
    <cellStyle name="Normal 40 2 2 2 17 2" xfId="11361"/>
    <cellStyle name="Normal 40 2 2 2 17 2 2" xfId="22425"/>
    <cellStyle name="Normal 40 2 2 2 17 2 2 2" xfId="48674"/>
    <cellStyle name="Normal 40 2 2 2 17 2 3" xfId="37611"/>
    <cellStyle name="Normal 40 2 2 2 17 3" xfId="14964"/>
    <cellStyle name="Normal 40 2 2 2 17 3 2" xfId="26028"/>
    <cellStyle name="Normal 40 2 2 2 17 3 2 2" xfId="52277"/>
    <cellStyle name="Normal 40 2 2 2 17 3 3" xfId="41214"/>
    <cellStyle name="Normal 40 2 2 2 17 4" xfId="18700"/>
    <cellStyle name="Normal 40 2 2 2 17 4 2" xfId="44950"/>
    <cellStyle name="Normal 40 2 2 2 17 5" xfId="7573"/>
    <cellStyle name="Normal 40 2 2 2 17 5 2" xfId="33887"/>
    <cellStyle name="Normal 40 2 2 2 18" xfId="4407"/>
    <cellStyle name="Normal 40 2 2 2 18 2" xfId="11478"/>
    <cellStyle name="Normal 40 2 2 2 18 2 2" xfId="22542"/>
    <cellStyle name="Normal 40 2 2 2 18 2 2 2" xfId="48791"/>
    <cellStyle name="Normal 40 2 2 2 18 2 3" xfId="37728"/>
    <cellStyle name="Normal 40 2 2 2 18 3" xfId="15081"/>
    <cellStyle name="Normal 40 2 2 2 18 3 2" xfId="26145"/>
    <cellStyle name="Normal 40 2 2 2 18 3 2 2" xfId="52394"/>
    <cellStyle name="Normal 40 2 2 2 18 3 3" xfId="41331"/>
    <cellStyle name="Normal 40 2 2 2 18 4" xfId="18817"/>
    <cellStyle name="Normal 40 2 2 2 18 4 2" xfId="45067"/>
    <cellStyle name="Normal 40 2 2 2 18 5" xfId="7691"/>
    <cellStyle name="Normal 40 2 2 2 18 5 2" xfId="34004"/>
    <cellStyle name="Normal 40 2 2 2 19" xfId="4408"/>
    <cellStyle name="Normal 40 2 2 2 19 2" xfId="11597"/>
    <cellStyle name="Normal 40 2 2 2 19 2 2" xfId="22661"/>
    <cellStyle name="Normal 40 2 2 2 19 2 2 2" xfId="48910"/>
    <cellStyle name="Normal 40 2 2 2 19 2 3" xfId="37847"/>
    <cellStyle name="Normal 40 2 2 2 19 3" xfId="15200"/>
    <cellStyle name="Normal 40 2 2 2 19 3 2" xfId="26264"/>
    <cellStyle name="Normal 40 2 2 2 19 3 2 2" xfId="52513"/>
    <cellStyle name="Normal 40 2 2 2 19 3 3" xfId="41450"/>
    <cellStyle name="Normal 40 2 2 2 19 4" xfId="18936"/>
    <cellStyle name="Normal 40 2 2 2 19 4 2" xfId="45186"/>
    <cellStyle name="Normal 40 2 2 2 19 5" xfId="7811"/>
    <cellStyle name="Normal 40 2 2 2 19 5 2" xfId="34123"/>
    <cellStyle name="Normal 40 2 2 2 2" xfId="282"/>
    <cellStyle name="Normal 40 2 2 2 2 2" xfId="4410"/>
    <cellStyle name="Normal 40 2 2 2 2 2 2" xfId="16472"/>
    <cellStyle name="Normal 40 2 2 2 2 2 2 2" xfId="27536"/>
    <cellStyle name="Normal 40 2 2 2 2 2 2 2 2" xfId="53785"/>
    <cellStyle name="Normal 40 2 2 2 2 2 2 3" xfId="42722"/>
    <cellStyle name="Normal 40 2 2 2 2 2 3" xfId="20208"/>
    <cellStyle name="Normal 40 2 2 2 2 2 3 2" xfId="46458"/>
    <cellStyle name="Normal 40 2 2 2 2 2 4" xfId="9136"/>
    <cellStyle name="Normal 40 2 2 2 2 2 4 2" xfId="35395"/>
    <cellStyle name="Normal 40 2 2 2 2 3" xfId="4409"/>
    <cellStyle name="Normal 40 2 2 2 2 3 2" xfId="20562"/>
    <cellStyle name="Normal 40 2 2 2 2 3 2 2" xfId="46811"/>
    <cellStyle name="Normal 40 2 2 2 2 3 3" xfId="9498"/>
    <cellStyle name="Normal 40 2 2 2 2 3 3 2" xfId="35748"/>
    <cellStyle name="Normal 40 2 2 2 2 4" xfId="13101"/>
    <cellStyle name="Normal 40 2 2 2 2 4 2" xfId="24165"/>
    <cellStyle name="Normal 40 2 2 2 2 4 2 2" xfId="50414"/>
    <cellStyle name="Normal 40 2 2 2 2 4 3" xfId="39351"/>
    <cellStyle name="Normal 40 2 2 2 2 5" xfId="16837"/>
    <cellStyle name="Normal 40 2 2 2 2 5 2" xfId="43087"/>
    <cellStyle name="Normal 40 2 2 2 2 6" xfId="5695"/>
    <cellStyle name="Normal 40 2 2 2 2 6 2" xfId="32024"/>
    <cellStyle name="Normal 40 2 2 2 2 7" xfId="27760"/>
    <cellStyle name="Normal 40 2 2 2 20" xfId="4411"/>
    <cellStyle name="Normal 40 2 2 2 20 2" xfId="11711"/>
    <cellStyle name="Normal 40 2 2 2 20 2 2" xfId="22775"/>
    <cellStyle name="Normal 40 2 2 2 20 2 2 2" xfId="49024"/>
    <cellStyle name="Normal 40 2 2 2 20 2 3" xfId="37961"/>
    <cellStyle name="Normal 40 2 2 2 20 3" xfId="15314"/>
    <cellStyle name="Normal 40 2 2 2 20 3 2" xfId="26378"/>
    <cellStyle name="Normal 40 2 2 2 20 3 2 2" xfId="52627"/>
    <cellStyle name="Normal 40 2 2 2 20 3 3" xfId="41564"/>
    <cellStyle name="Normal 40 2 2 2 20 4" xfId="19050"/>
    <cellStyle name="Normal 40 2 2 2 20 4 2" xfId="45300"/>
    <cellStyle name="Normal 40 2 2 2 20 5" xfId="7926"/>
    <cellStyle name="Normal 40 2 2 2 20 5 2" xfId="34237"/>
    <cellStyle name="Normal 40 2 2 2 21" xfId="4412"/>
    <cellStyle name="Normal 40 2 2 2 21 2" xfId="11825"/>
    <cellStyle name="Normal 40 2 2 2 21 2 2" xfId="22889"/>
    <cellStyle name="Normal 40 2 2 2 21 2 2 2" xfId="49138"/>
    <cellStyle name="Normal 40 2 2 2 21 2 3" xfId="38075"/>
    <cellStyle name="Normal 40 2 2 2 21 3" xfId="15428"/>
    <cellStyle name="Normal 40 2 2 2 21 3 2" xfId="26492"/>
    <cellStyle name="Normal 40 2 2 2 21 3 2 2" xfId="52741"/>
    <cellStyle name="Normal 40 2 2 2 21 3 3" xfId="41678"/>
    <cellStyle name="Normal 40 2 2 2 21 4" xfId="19164"/>
    <cellStyle name="Normal 40 2 2 2 21 4 2" xfId="45414"/>
    <cellStyle name="Normal 40 2 2 2 21 5" xfId="8041"/>
    <cellStyle name="Normal 40 2 2 2 21 5 2" xfId="34351"/>
    <cellStyle name="Normal 40 2 2 2 22" xfId="4413"/>
    <cellStyle name="Normal 40 2 2 2 22 2" xfId="11939"/>
    <cellStyle name="Normal 40 2 2 2 22 2 2" xfId="23003"/>
    <cellStyle name="Normal 40 2 2 2 22 2 2 2" xfId="49252"/>
    <cellStyle name="Normal 40 2 2 2 22 2 3" xfId="38189"/>
    <cellStyle name="Normal 40 2 2 2 22 3" xfId="15542"/>
    <cellStyle name="Normal 40 2 2 2 22 3 2" xfId="26606"/>
    <cellStyle name="Normal 40 2 2 2 22 3 2 2" xfId="52855"/>
    <cellStyle name="Normal 40 2 2 2 22 3 3" xfId="41792"/>
    <cellStyle name="Normal 40 2 2 2 22 4" xfId="19278"/>
    <cellStyle name="Normal 40 2 2 2 22 4 2" xfId="45528"/>
    <cellStyle name="Normal 40 2 2 2 22 5" xfId="8156"/>
    <cellStyle name="Normal 40 2 2 2 22 5 2" xfId="34465"/>
    <cellStyle name="Normal 40 2 2 2 23" xfId="4414"/>
    <cellStyle name="Normal 40 2 2 2 23 2" xfId="12053"/>
    <cellStyle name="Normal 40 2 2 2 23 2 2" xfId="23117"/>
    <cellStyle name="Normal 40 2 2 2 23 2 2 2" xfId="49366"/>
    <cellStyle name="Normal 40 2 2 2 23 2 3" xfId="38303"/>
    <cellStyle name="Normal 40 2 2 2 23 3" xfId="15656"/>
    <cellStyle name="Normal 40 2 2 2 23 3 2" xfId="26720"/>
    <cellStyle name="Normal 40 2 2 2 23 3 2 2" xfId="52969"/>
    <cellStyle name="Normal 40 2 2 2 23 3 3" xfId="41906"/>
    <cellStyle name="Normal 40 2 2 2 23 4" xfId="19392"/>
    <cellStyle name="Normal 40 2 2 2 23 4 2" xfId="45642"/>
    <cellStyle name="Normal 40 2 2 2 23 5" xfId="8271"/>
    <cellStyle name="Normal 40 2 2 2 23 5 2" xfId="34579"/>
    <cellStyle name="Normal 40 2 2 2 24" xfId="4415"/>
    <cellStyle name="Normal 40 2 2 2 24 2" xfId="12167"/>
    <cellStyle name="Normal 40 2 2 2 24 2 2" xfId="23231"/>
    <cellStyle name="Normal 40 2 2 2 24 2 2 2" xfId="49480"/>
    <cellStyle name="Normal 40 2 2 2 24 2 3" xfId="38417"/>
    <cellStyle name="Normal 40 2 2 2 24 3" xfId="15770"/>
    <cellStyle name="Normal 40 2 2 2 24 3 2" xfId="26834"/>
    <cellStyle name="Normal 40 2 2 2 24 3 2 2" xfId="53083"/>
    <cellStyle name="Normal 40 2 2 2 24 3 3" xfId="42020"/>
    <cellStyle name="Normal 40 2 2 2 24 4" xfId="19506"/>
    <cellStyle name="Normal 40 2 2 2 24 4 2" xfId="45756"/>
    <cellStyle name="Normal 40 2 2 2 24 5" xfId="8386"/>
    <cellStyle name="Normal 40 2 2 2 24 5 2" xfId="34693"/>
    <cellStyle name="Normal 40 2 2 2 25" xfId="4416"/>
    <cellStyle name="Normal 40 2 2 2 25 2" xfId="12284"/>
    <cellStyle name="Normal 40 2 2 2 25 2 2" xfId="23348"/>
    <cellStyle name="Normal 40 2 2 2 25 2 2 2" xfId="49597"/>
    <cellStyle name="Normal 40 2 2 2 25 2 3" xfId="38534"/>
    <cellStyle name="Normal 40 2 2 2 25 3" xfId="15887"/>
    <cellStyle name="Normal 40 2 2 2 25 3 2" xfId="26951"/>
    <cellStyle name="Normal 40 2 2 2 25 3 2 2" xfId="53200"/>
    <cellStyle name="Normal 40 2 2 2 25 3 3" xfId="42137"/>
    <cellStyle name="Normal 40 2 2 2 25 4" xfId="19623"/>
    <cellStyle name="Normal 40 2 2 2 25 4 2" xfId="45873"/>
    <cellStyle name="Normal 40 2 2 2 25 5" xfId="8504"/>
    <cellStyle name="Normal 40 2 2 2 25 5 2" xfId="34810"/>
    <cellStyle name="Normal 40 2 2 2 26" xfId="4417"/>
    <cellStyle name="Normal 40 2 2 2 26 2" xfId="12403"/>
    <cellStyle name="Normal 40 2 2 2 26 2 2" xfId="23467"/>
    <cellStyle name="Normal 40 2 2 2 26 2 2 2" xfId="49716"/>
    <cellStyle name="Normal 40 2 2 2 26 2 3" xfId="38653"/>
    <cellStyle name="Normal 40 2 2 2 26 3" xfId="16006"/>
    <cellStyle name="Normal 40 2 2 2 26 3 2" xfId="27070"/>
    <cellStyle name="Normal 40 2 2 2 26 3 2 2" xfId="53319"/>
    <cellStyle name="Normal 40 2 2 2 26 3 3" xfId="42256"/>
    <cellStyle name="Normal 40 2 2 2 26 4" xfId="19742"/>
    <cellStyle name="Normal 40 2 2 2 26 4 2" xfId="45992"/>
    <cellStyle name="Normal 40 2 2 2 26 5" xfId="8624"/>
    <cellStyle name="Normal 40 2 2 2 26 5 2" xfId="34929"/>
    <cellStyle name="Normal 40 2 2 2 27" xfId="4418"/>
    <cellStyle name="Normal 40 2 2 2 27 2" xfId="12534"/>
    <cellStyle name="Normal 40 2 2 2 27 2 2" xfId="23598"/>
    <cellStyle name="Normal 40 2 2 2 27 2 2 2" xfId="49847"/>
    <cellStyle name="Normal 40 2 2 2 27 2 3" xfId="38784"/>
    <cellStyle name="Normal 40 2 2 2 27 3" xfId="16137"/>
    <cellStyle name="Normal 40 2 2 2 27 3 2" xfId="27201"/>
    <cellStyle name="Normal 40 2 2 2 27 3 2 2" xfId="53450"/>
    <cellStyle name="Normal 40 2 2 2 27 3 3" xfId="42387"/>
    <cellStyle name="Normal 40 2 2 2 27 4" xfId="19873"/>
    <cellStyle name="Normal 40 2 2 2 27 4 2" xfId="46123"/>
    <cellStyle name="Normal 40 2 2 2 27 5" xfId="8756"/>
    <cellStyle name="Normal 40 2 2 2 27 5 2" xfId="35060"/>
    <cellStyle name="Normal 40 2 2 2 28" xfId="4419"/>
    <cellStyle name="Normal 40 2 2 2 28 2" xfId="12649"/>
    <cellStyle name="Normal 40 2 2 2 28 2 2" xfId="23713"/>
    <cellStyle name="Normal 40 2 2 2 28 2 2 2" xfId="49962"/>
    <cellStyle name="Normal 40 2 2 2 28 2 3" xfId="38899"/>
    <cellStyle name="Normal 40 2 2 2 28 3" xfId="16252"/>
    <cellStyle name="Normal 40 2 2 2 28 3 2" xfId="27316"/>
    <cellStyle name="Normal 40 2 2 2 28 3 2 2" xfId="53565"/>
    <cellStyle name="Normal 40 2 2 2 28 3 3" xfId="42502"/>
    <cellStyle name="Normal 40 2 2 2 28 4" xfId="19988"/>
    <cellStyle name="Normal 40 2 2 2 28 4 2" xfId="46238"/>
    <cellStyle name="Normal 40 2 2 2 28 5" xfId="8872"/>
    <cellStyle name="Normal 40 2 2 2 28 5 2" xfId="35175"/>
    <cellStyle name="Normal 40 2 2 2 29" xfId="4420"/>
    <cellStyle name="Normal 40 2 2 2 29 2" xfId="12763"/>
    <cellStyle name="Normal 40 2 2 2 29 2 2" xfId="23827"/>
    <cellStyle name="Normal 40 2 2 2 29 2 2 2" xfId="50076"/>
    <cellStyle name="Normal 40 2 2 2 29 2 3" xfId="39013"/>
    <cellStyle name="Normal 40 2 2 2 29 3" xfId="16366"/>
    <cellStyle name="Normal 40 2 2 2 29 3 2" xfId="27430"/>
    <cellStyle name="Normal 40 2 2 2 29 3 2 2" xfId="53679"/>
    <cellStyle name="Normal 40 2 2 2 29 3 3" xfId="42616"/>
    <cellStyle name="Normal 40 2 2 2 29 4" xfId="20102"/>
    <cellStyle name="Normal 40 2 2 2 29 4 2" xfId="46352"/>
    <cellStyle name="Normal 40 2 2 2 29 5" xfId="8987"/>
    <cellStyle name="Normal 40 2 2 2 29 5 2" xfId="35289"/>
    <cellStyle name="Normal 40 2 2 2 3" xfId="4421"/>
    <cellStyle name="Normal 40 2 2 2 3 2" xfId="9673"/>
    <cellStyle name="Normal 40 2 2 2 3 2 2" xfId="20737"/>
    <cellStyle name="Normal 40 2 2 2 3 2 2 2" xfId="46986"/>
    <cellStyle name="Normal 40 2 2 2 3 2 3" xfId="35923"/>
    <cellStyle name="Normal 40 2 2 2 3 3" xfId="13276"/>
    <cellStyle name="Normal 40 2 2 2 3 3 2" xfId="24340"/>
    <cellStyle name="Normal 40 2 2 2 3 3 2 2" xfId="50589"/>
    <cellStyle name="Normal 40 2 2 2 3 3 3" xfId="39526"/>
    <cellStyle name="Normal 40 2 2 2 3 4" xfId="17012"/>
    <cellStyle name="Normal 40 2 2 2 3 4 2" xfId="43262"/>
    <cellStyle name="Normal 40 2 2 2 3 5" xfId="5871"/>
    <cellStyle name="Normal 40 2 2 2 3 5 2" xfId="32199"/>
    <cellStyle name="Normal 40 2 2 2 30" xfId="4422"/>
    <cellStyle name="Normal 40 2 2 2 30 2" xfId="9401"/>
    <cellStyle name="Normal 40 2 2 2 30 2 2" xfId="20465"/>
    <cellStyle name="Normal 40 2 2 2 30 2 2 2" xfId="46714"/>
    <cellStyle name="Normal 40 2 2 2 30 2 3" xfId="35651"/>
    <cellStyle name="Normal 40 2 2 2 30 3" xfId="13004"/>
    <cellStyle name="Normal 40 2 2 2 30 3 2" xfId="24068"/>
    <cellStyle name="Normal 40 2 2 2 30 3 2 2" xfId="50317"/>
    <cellStyle name="Normal 40 2 2 2 30 3 3" xfId="39254"/>
    <cellStyle name="Normal 40 2 2 2 30 4" xfId="16740"/>
    <cellStyle name="Normal 40 2 2 2 30 4 2" xfId="42990"/>
    <cellStyle name="Normal 40 2 2 2 30 5" xfId="5596"/>
    <cellStyle name="Normal 40 2 2 2 30 5 2" xfId="31927"/>
    <cellStyle name="Normal 40 2 2 2 31" xfId="4423"/>
    <cellStyle name="Normal 40 2 2 2 31 2" xfId="20345"/>
    <cellStyle name="Normal 40 2 2 2 31 2 2" xfId="46594"/>
    <cellStyle name="Normal 40 2 2 2 31 3" xfId="9281"/>
    <cellStyle name="Normal 40 2 2 2 31 3 2" xfId="35531"/>
    <cellStyle name="Normal 40 2 2 2 32" xfId="4424"/>
    <cellStyle name="Normal 40 2 2 2 32 2" xfId="23948"/>
    <cellStyle name="Normal 40 2 2 2 32 2 2" xfId="50197"/>
    <cellStyle name="Normal 40 2 2 2 32 3" xfId="12884"/>
    <cellStyle name="Normal 40 2 2 2 32 3 2" xfId="39134"/>
    <cellStyle name="Normal 40 2 2 2 33" xfId="4425"/>
    <cellStyle name="Normal 40 2 2 2 33 2" xfId="16620"/>
    <cellStyle name="Normal 40 2 2 2 33 2 2" xfId="42870"/>
    <cellStyle name="Normal 40 2 2 2 34" xfId="4426"/>
    <cellStyle name="Normal 40 2 2 2 35" xfId="4427"/>
    <cellStyle name="Normal 40 2 2 2 36" xfId="4428"/>
    <cellStyle name="Normal 40 2 2 2 37" xfId="4429"/>
    <cellStyle name="Normal 40 2 2 2 38" xfId="4430"/>
    <cellStyle name="Normal 40 2 2 2 39" xfId="4431"/>
    <cellStyle name="Normal 40 2 2 2 4" xfId="4432"/>
    <cellStyle name="Normal 40 2 2 2 4 2" xfId="9789"/>
    <cellStyle name="Normal 40 2 2 2 4 2 2" xfId="20853"/>
    <cellStyle name="Normal 40 2 2 2 4 2 2 2" xfId="47102"/>
    <cellStyle name="Normal 40 2 2 2 4 2 3" xfId="36039"/>
    <cellStyle name="Normal 40 2 2 2 4 3" xfId="13392"/>
    <cellStyle name="Normal 40 2 2 2 4 3 2" xfId="24456"/>
    <cellStyle name="Normal 40 2 2 2 4 3 2 2" xfId="50705"/>
    <cellStyle name="Normal 40 2 2 2 4 3 3" xfId="39642"/>
    <cellStyle name="Normal 40 2 2 2 4 4" xfId="17128"/>
    <cellStyle name="Normal 40 2 2 2 4 4 2" xfId="43378"/>
    <cellStyle name="Normal 40 2 2 2 4 5" xfId="5988"/>
    <cellStyle name="Normal 40 2 2 2 4 5 2" xfId="32315"/>
    <cellStyle name="Normal 40 2 2 2 40" xfId="4433"/>
    <cellStyle name="Normal 40 2 2 2 41" xfId="4398"/>
    <cellStyle name="Normal 40 2 2 2 42" xfId="5475"/>
    <cellStyle name="Normal 40 2 2 2 42 2" xfId="31807"/>
    <cellStyle name="Normal 40 2 2 2 43" xfId="27759"/>
    <cellStyle name="Normal 40 2 2 2 5" xfId="4434"/>
    <cellStyle name="Normal 40 2 2 2 5 2" xfId="9904"/>
    <cellStyle name="Normal 40 2 2 2 5 2 2" xfId="20968"/>
    <cellStyle name="Normal 40 2 2 2 5 2 2 2" xfId="47217"/>
    <cellStyle name="Normal 40 2 2 2 5 2 3" xfId="36154"/>
    <cellStyle name="Normal 40 2 2 2 5 3" xfId="13507"/>
    <cellStyle name="Normal 40 2 2 2 5 3 2" xfId="24571"/>
    <cellStyle name="Normal 40 2 2 2 5 3 2 2" xfId="50820"/>
    <cellStyle name="Normal 40 2 2 2 5 3 3" xfId="39757"/>
    <cellStyle name="Normal 40 2 2 2 5 4" xfId="17243"/>
    <cellStyle name="Normal 40 2 2 2 5 4 2" xfId="43493"/>
    <cellStyle name="Normal 40 2 2 2 5 5" xfId="6104"/>
    <cellStyle name="Normal 40 2 2 2 5 5 2" xfId="32430"/>
    <cellStyle name="Normal 40 2 2 2 6" xfId="4435"/>
    <cellStyle name="Normal 40 2 2 2 6 2" xfId="10019"/>
    <cellStyle name="Normal 40 2 2 2 6 2 2" xfId="21083"/>
    <cellStyle name="Normal 40 2 2 2 6 2 2 2" xfId="47332"/>
    <cellStyle name="Normal 40 2 2 2 6 2 3" xfId="36269"/>
    <cellStyle name="Normal 40 2 2 2 6 3" xfId="13622"/>
    <cellStyle name="Normal 40 2 2 2 6 3 2" xfId="24686"/>
    <cellStyle name="Normal 40 2 2 2 6 3 2 2" xfId="50935"/>
    <cellStyle name="Normal 40 2 2 2 6 3 3" xfId="39872"/>
    <cellStyle name="Normal 40 2 2 2 6 4" xfId="17358"/>
    <cellStyle name="Normal 40 2 2 2 6 4 2" xfId="43608"/>
    <cellStyle name="Normal 40 2 2 2 6 5" xfId="6220"/>
    <cellStyle name="Normal 40 2 2 2 6 5 2" xfId="32545"/>
    <cellStyle name="Normal 40 2 2 2 7" xfId="4436"/>
    <cellStyle name="Normal 40 2 2 2 7 2" xfId="10133"/>
    <cellStyle name="Normal 40 2 2 2 7 2 2" xfId="21197"/>
    <cellStyle name="Normal 40 2 2 2 7 2 2 2" xfId="47446"/>
    <cellStyle name="Normal 40 2 2 2 7 2 3" xfId="36383"/>
    <cellStyle name="Normal 40 2 2 2 7 3" xfId="13736"/>
    <cellStyle name="Normal 40 2 2 2 7 3 2" xfId="24800"/>
    <cellStyle name="Normal 40 2 2 2 7 3 2 2" xfId="51049"/>
    <cellStyle name="Normal 40 2 2 2 7 3 3" xfId="39986"/>
    <cellStyle name="Normal 40 2 2 2 7 4" xfId="17472"/>
    <cellStyle name="Normal 40 2 2 2 7 4 2" xfId="43722"/>
    <cellStyle name="Normal 40 2 2 2 7 5" xfId="6335"/>
    <cellStyle name="Normal 40 2 2 2 7 5 2" xfId="32659"/>
    <cellStyle name="Normal 40 2 2 2 8" xfId="4437"/>
    <cellStyle name="Normal 40 2 2 2 8 2" xfId="10247"/>
    <cellStyle name="Normal 40 2 2 2 8 2 2" xfId="21311"/>
    <cellStyle name="Normal 40 2 2 2 8 2 2 2" xfId="47560"/>
    <cellStyle name="Normal 40 2 2 2 8 2 3" xfId="36497"/>
    <cellStyle name="Normal 40 2 2 2 8 3" xfId="13850"/>
    <cellStyle name="Normal 40 2 2 2 8 3 2" xfId="24914"/>
    <cellStyle name="Normal 40 2 2 2 8 3 2 2" xfId="51163"/>
    <cellStyle name="Normal 40 2 2 2 8 3 3" xfId="40100"/>
    <cellStyle name="Normal 40 2 2 2 8 4" xfId="17586"/>
    <cellStyle name="Normal 40 2 2 2 8 4 2" xfId="43836"/>
    <cellStyle name="Normal 40 2 2 2 8 5" xfId="6450"/>
    <cellStyle name="Normal 40 2 2 2 8 5 2" xfId="32773"/>
    <cellStyle name="Normal 40 2 2 2 9" xfId="4438"/>
    <cellStyle name="Normal 40 2 2 2 9 2" xfId="10361"/>
    <cellStyle name="Normal 40 2 2 2 9 2 2" xfId="21425"/>
    <cellStyle name="Normal 40 2 2 2 9 2 2 2" xfId="47674"/>
    <cellStyle name="Normal 40 2 2 2 9 2 3" xfId="36611"/>
    <cellStyle name="Normal 40 2 2 2 9 3" xfId="13964"/>
    <cellStyle name="Normal 40 2 2 2 9 3 2" xfId="25028"/>
    <cellStyle name="Normal 40 2 2 2 9 3 2 2" xfId="51277"/>
    <cellStyle name="Normal 40 2 2 2 9 3 3" xfId="40214"/>
    <cellStyle name="Normal 40 2 2 2 9 4" xfId="17700"/>
    <cellStyle name="Normal 40 2 2 2 9 4 2" xfId="43950"/>
    <cellStyle name="Normal 40 2 2 2 9 5" xfId="6565"/>
    <cellStyle name="Normal 40 2 2 2 9 5 2" xfId="32887"/>
    <cellStyle name="Normal 40 2 2 20" xfId="4439"/>
    <cellStyle name="Normal 40 2 2 20 2" xfId="11514"/>
    <cellStyle name="Normal 40 2 2 20 2 2" xfId="22578"/>
    <cellStyle name="Normal 40 2 2 20 2 2 2" xfId="48827"/>
    <cellStyle name="Normal 40 2 2 20 2 3" xfId="37764"/>
    <cellStyle name="Normal 40 2 2 20 3" xfId="15117"/>
    <cellStyle name="Normal 40 2 2 20 3 2" xfId="26181"/>
    <cellStyle name="Normal 40 2 2 20 3 2 2" xfId="52430"/>
    <cellStyle name="Normal 40 2 2 20 3 3" xfId="41367"/>
    <cellStyle name="Normal 40 2 2 20 4" xfId="18853"/>
    <cellStyle name="Normal 40 2 2 20 4 2" xfId="45103"/>
    <cellStyle name="Normal 40 2 2 20 5" xfId="7728"/>
    <cellStyle name="Normal 40 2 2 20 5 2" xfId="34040"/>
    <cellStyle name="Normal 40 2 2 21" xfId="4440"/>
    <cellStyle name="Normal 40 2 2 21 2" xfId="11628"/>
    <cellStyle name="Normal 40 2 2 21 2 2" xfId="22692"/>
    <cellStyle name="Normal 40 2 2 21 2 2 2" xfId="48941"/>
    <cellStyle name="Normal 40 2 2 21 2 3" xfId="37878"/>
    <cellStyle name="Normal 40 2 2 21 3" xfId="15231"/>
    <cellStyle name="Normal 40 2 2 21 3 2" xfId="26295"/>
    <cellStyle name="Normal 40 2 2 21 3 2 2" xfId="52544"/>
    <cellStyle name="Normal 40 2 2 21 3 3" xfId="41481"/>
    <cellStyle name="Normal 40 2 2 21 4" xfId="18967"/>
    <cellStyle name="Normal 40 2 2 21 4 2" xfId="45217"/>
    <cellStyle name="Normal 40 2 2 21 5" xfId="7843"/>
    <cellStyle name="Normal 40 2 2 21 5 2" xfId="34154"/>
    <cellStyle name="Normal 40 2 2 22" xfId="4441"/>
    <cellStyle name="Normal 40 2 2 22 2" xfId="11742"/>
    <cellStyle name="Normal 40 2 2 22 2 2" xfId="22806"/>
    <cellStyle name="Normal 40 2 2 22 2 2 2" xfId="49055"/>
    <cellStyle name="Normal 40 2 2 22 2 3" xfId="37992"/>
    <cellStyle name="Normal 40 2 2 22 3" xfId="15345"/>
    <cellStyle name="Normal 40 2 2 22 3 2" xfId="26409"/>
    <cellStyle name="Normal 40 2 2 22 3 2 2" xfId="52658"/>
    <cellStyle name="Normal 40 2 2 22 3 3" xfId="41595"/>
    <cellStyle name="Normal 40 2 2 22 4" xfId="19081"/>
    <cellStyle name="Normal 40 2 2 22 4 2" xfId="45331"/>
    <cellStyle name="Normal 40 2 2 22 5" xfId="7958"/>
    <cellStyle name="Normal 40 2 2 22 5 2" xfId="34268"/>
    <cellStyle name="Normal 40 2 2 23" xfId="4442"/>
    <cellStyle name="Normal 40 2 2 23 2" xfId="11856"/>
    <cellStyle name="Normal 40 2 2 23 2 2" xfId="22920"/>
    <cellStyle name="Normal 40 2 2 23 2 2 2" xfId="49169"/>
    <cellStyle name="Normal 40 2 2 23 2 3" xfId="38106"/>
    <cellStyle name="Normal 40 2 2 23 3" xfId="15459"/>
    <cellStyle name="Normal 40 2 2 23 3 2" xfId="26523"/>
    <cellStyle name="Normal 40 2 2 23 3 2 2" xfId="52772"/>
    <cellStyle name="Normal 40 2 2 23 3 3" xfId="41709"/>
    <cellStyle name="Normal 40 2 2 23 4" xfId="19195"/>
    <cellStyle name="Normal 40 2 2 23 4 2" xfId="45445"/>
    <cellStyle name="Normal 40 2 2 23 5" xfId="8073"/>
    <cellStyle name="Normal 40 2 2 23 5 2" xfId="34382"/>
    <cellStyle name="Normal 40 2 2 24" xfId="4443"/>
    <cellStyle name="Normal 40 2 2 24 2" xfId="11970"/>
    <cellStyle name="Normal 40 2 2 24 2 2" xfId="23034"/>
    <cellStyle name="Normal 40 2 2 24 2 2 2" xfId="49283"/>
    <cellStyle name="Normal 40 2 2 24 2 3" xfId="38220"/>
    <cellStyle name="Normal 40 2 2 24 3" xfId="15573"/>
    <cellStyle name="Normal 40 2 2 24 3 2" xfId="26637"/>
    <cellStyle name="Normal 40 2 2 24 3 2 2" xfId="52886"/>
    <cellStyle name="Normal 40 2 2 24 3 3" xfId="41823"/>
    <cellStyle name="Normal 40 2 2 24 4" xfId="19309"/>
    <cellStyle name="Normal 40 2 2 24 4 2" xfId="45559"/>
    <cellStyle name="Normal 40 2 2 24 5" xfId="8188"/>
    <cellStyle name="Normal 40 2 2 24 5 2" xfId="34496"/>
    <cellStyle name="Normal 40 2 2 25" xfId="4444"/>
    <cellStyle name="Normal 40 2 2 25 2" xfId="12084"/>
    <cellStyle name="Normal 40 2 2 25 2 2" xfId="23148"/>
    <cellStyle name="Normal 40 2 2 25 2 2 2" xfId="49397"/>
    <cellStyle name="Normal 40 2 2 25 2 3" xfId="38334"/>
    <cellStyle name="Normal 40 2 2 25 3" xfId="15687"/>
    <cellStyle name="Normal 40 2 2 25 3 2" xfId="26751"/>
    <cellStyle name="Normal 40 2 2 25 3 2 2" xfId="53000"/>
    <cellStyle name="Normal 40 2 2 25 3 3" xfId="41937"/>
    <cellStyle name="Normal 40 2 2 25 4" xfId="19423"/>
    <cellStyle name="Normal 40 2 2 25 4 2" xfId="45673"/>
    <cellStyle name="Normal 40 2 2 25 5" xfId="8303"/>
    <cellStyle name="Normal 40 2 2 25 5 2" xfId="34610"/>
    <cellStyle name="Normal 40 2 2 26" xfId="4445"/>
    <cellStyle name="Normal 40 2 2 26 2" xfId="12201"/>
    <cellStyle name="Normal 40 2 2 26 2 2" xfId="23265"/>
    <cellStyle name="Normal 40 2 2 26 2 2 2" xfId="49514"/>
    <cellStyle name="Normal 40 2 2 26 2 3" xfId="38451"/>
    <cellStyle name="Normal 40 2 2 26 3" xfId="15804"/>
    <cellStyle name="Normal 40 2 2 26 3 2" xfId="26868"/>
    <cellStyle name="Normal 40 2 2 26 3 2 2" xfId="53117"/>
    <cellStyle name="Normal 40 2 2 26 3 3" xfId="42054"/>
    <cellStyle name="Normal 40 2 2 26 4" xfId="19540"/>
    <cellStyle name="Normal 40 2 2 26 4 2" xfId="45790"/>
    <cellStyle name="Normal 40 2 2 26 5" xfId="8421"/>
    <cellStyle name="Normal 40 2 2 26 5 2" xfId="34727"/>
    <cellStyle name="Normal 40 2 2 27" xfId="4446"/>
    <cellStyle name="Normal 40 2 2 27 2" xfId="12320"/>
    <cellStyle name="Normal 40 2 2 27 2 2" xfId="23384"/>
    <cellStyle name="Normal 40 2 2 27 2 2 2" xfId="49633"/>
    <cellStyle name="Normal 40 2 2 27 2 3" xfId="38570"/>
    <cellStyle name="Normal 40 2 2 27 3" xfId="15923"/>
    <cellStyle name="Normal 40 2 2 27 3 2" xfId="26987"/>
    <cellStyle name="Normal 40 2 2 27 3 2 2" xfId="53236"/>
    <cellStyle name="Normal 40 2 2 27 3 3" xfId="42173"/>
    <cellStyle name="Normal 40 2 2 27 4" xfId="19659"/>
    <cellStyle name="Normal 40 2 2 27 4 2" xfId="45909"/>
    <cellStyle name="Normal 40 2 2 27 5" xfId="8541"/>
    <cellStyle name="Normal 40 2 2 27 5 2" xfId="34846"/>
    <cellStyle name="Normal 40 2 2 28" xfId="4447"/>
    <cellStyle name="Normal 40 2 2 28 2" xfId="12451"/>
    <cellStyle name="Normal 40 2 2 28 2 2" xfId="23515"/>
    <cellStyle name="Normal 40 2 2 28 2 2 2" xfId="49764"/>
    <cellStyle name="Normal 40 2 2 28 2 3" xfId="38701"/>
    <cellStyle name="Normal 40 2 2 28 3" xfId="16054"/>
    <cellStyle name="Normal 40 2 2 28 3 2" xfId="27118"/>
    <cellStyle name="Normal 40 2 2 28 3 2 2" xfId="53367"/>
    <cellStyle name="Normal 40 2 2 28 3 3" xfId="42304"/>
    <cellStyle name="Normal 40 2 2 28 4" xfId="19790"/>
    <cellStyle name="Normal 40 2 2 28 4 2" xfId="46040"/>
    <cellStyle name="Normal 40 2 2 28 5" xfId="8673"/>
    <cellStyle name="Normal 40 2 2 28 5 2" xfId="34977"/>
    <cellStyle name="Normal 40 2 2 29" xfId="4448"/>
    <cellStyle name="Normal 40 2 2 29 2" xfId="12566"/>
    <cellStyle name="Normal 40 2 2 29 2 2" xfId="23630"/>
    <cellStyle name="Normal 40 2 2 29 2 2 2" xfId="49879"/>
    <cellStyle name="Normal 40 2 2 29 2 3" xfId="38816"/>
    <cellStyle name="Normal 40 2 2 29 3" xfId="16169"/>
    <cellStyle name="Normal 40 2 2 29 3 2" xfId="27233"/>
    <cellStyle name="Normal 40 2 2 29 3 2 2" xfId="53482"/>
    <cellStyle name="Normal 40 2 2 29 3 3" xfId="42419"/>
    <cellStyle name="Normal 40 2 2 29 4" xfId="19905"/>
    <cellStyle name="Normal 40 2 2 29 4 2" xfId="46155"/>
    <cellStyle name="Normal 40 2 2 29 5" xfId="8789"/>
    <cellStyle name="Normal 40 2 2 29 5 2" xfId="35092"/>
    <cellStyle name="Normal 40 2 2 3" xfId="283"/>
    <cellStyle name="Normal 40 2 2 3 2" xfId="4450"/>
    <cellStyle name="Normal 40 2 2 3 2 2" xfId="16473"/>
    <cellStyle name="Normal 40 2 2 3 2 2 2" xfId="27537"/>
    <cellStyle name="Normal 40 2 2 3 2 2 2 2" xfId="53786"/>
    <cellStyle name="Normal 40 2 2 3 2 2 3" xfId="42723"/>
    <cellStyle name="Normal 40 2 2 3 2 3" xfId="20209"/>
    <cellStyle name="Normal 40 2 2 3 2 3 2" xfId="46459"/>
    <cellStyle name="Normal 40 2 2 3 2 4" xfId="9137"/>
    <cellStyle name="Normal 40 2 2 3 2 4 2" xfId="35396"/>
    <cellStyle name="Normal 40 2 2 3 3" xfId="4449"/>
    <cellStyle name="Normal 40 2 2 3 3 2" xfId="20494"/>
    <cellStyle name="Normal 40 2 2 3 3 2 2" xfId="46743"/>
    <cellStyle name="Normal 40 2 2 3 3 3" xfId="9430"/>
    <cellStyle name="Normal 40 2 2 3 3 3 2" xfId="35680"/>
    <cellStyle name="Normal 40 2 2 3 4" xfId="13033"/>
    <cellStyle name="Normal 40 2 2 3 4 2" xfId="24097"/>
    <cellStyle name="Normal 40 2 2 3 4 2 2" xfId="50346"/>
    <cellStyle name="Normal 40 2 2 3 4 3" xfId="39283"/>
    <cellStyle name="Normal 40 2 2 3 5" xfId="16769"/>
    <cellStyle name="Normal 40 2 2 3 5 2" xfId="43019"/>
    <cellStyle name="Normal 40 2 2 3 6" xfId="5625"/>
    <cellStyle name="Normal 40 2 2 3 6 2" xfId="31956"/>
    <cellStyle name="Normal 40 2 2 3 7" xfId="27761"/>
    <cellStyle name="Normal 40 2 2 30" xfId="4451"/>
    <cellStyle name="Normal 40 2 2 30 2" xfId="12680"/>
    <cellStyle name="Normal 40 2 2 30 2 2" xfId="23744"/>
    <cellStyle name="Normal 40 2 2 30 2 2 2" xfId="49993"/>
    <cellStyle name="Normal 40 2 2 30 2 3" xfId="38930"/>
    <cellStyle name="Normal 40 2 2 30 3" xfId="16283"/>
    <cellStyle name="Normal 40 2 2 30 3 2" xfId="27347"/>
    <cellStyle name="Normal 40 2 2 30 3 2 2" xfId="53596"/>
    <cellStyle name="Normal 40 2 2 30 3 3" xfId="42533"/>
    <cellStyle name="Normal 40 2 2 30 4" xfId="20019"/>
    <cellStyle name="Normal 40 2 2 30 4 2" xfId="46269"/>
    <cellStyle name="Normal 40 2 2 30 5" xfId="8904"/>
    <cellStyle name="Normal 40 2 2 30 5 2" xfId="35206"/>
    <cellStyle name="Normal 40 2 2 31" xfId="4452"/>
    <cellStyle name="Normal 40 2 2 31 2" xfId="9318"/>
    <cellStyle name="Normal 40 2 2 31 2 2" xfId="20382"/>
    <cellStyle name="Normal 40 2 2 31 2 2 2" xfId="46631"/>
    <cellStyle name="Normal 40 2 2 31 2 3" xfId="35568"/>
    <cellStyle name="Normal 40 2 2 31 3" xfId="12921"/>
    <cellStyle name="Normal 40 2 2 31 3 2" xfId="23985"/>
    <cellStyle name="Normal 40 2 2 31 3 2 2" xfId="50234"/>
    <cellStyle name="Normal 40 2 2 31 3 3" xfId="39171"/>
    <cellStyle name="Normal 40 2 2 31 4" xfId="16657"/>
    <cellStyle name="Normal 40 2 2 31 4 2" xfId="42907"/>
    <cellStyle name="Normal 40 2 2 31 5" xfId="5513"/>
    <cellStyle name="Normal 40 2 2 31 5 2" xfId="31844"/>
    <cellStyle name="Normal 40 2 2 32" xfId="4453"/>
    <cellStyle name="Normal 40 2 2 32 2" xfId="20262"/>
    <cellStyle name="Normal 40 2 2 32 2 2" xfId="46511"/>
    <cellStyle name="Normal 40 2 2 32 3" xfId="9198"/>
    <cellStyle name="Normal 40 2 2 32 3 2" xfId="35448"/>
    <cellStyle name="Normal 40 2 2 33" xfId="4454"/>
    <cellStyle name="Normal 40 2 2 33 2" xfId="23865"/>
    <cellStyle name="Normal 40 2 2 33 2 2" xfId="50114"/>
    <cellStyle name="Normal 40 2 2 33 3" xfId="12801"/>
    <cellStyle name="Normal 40 2 2 33 3 2" xfId="39051"/>
    <cellStyle name="Normal 40 2 2 34" xfId="4455"/>
    <cellStyle name="Normal 40 2 2 34 2" xfId="16537"/>
    <cellStyle name="Normal 40 2 2 34 2 2" xfId="42787"/>
    <cellStyle name="Normal 40 2 2 35" xfId="4456"/>
    <cellStyle name="Normal 40 2 2 36" xfId="4457"/>
    <cellStyle name="Normal 40 2 2 37" xfId="4458"/>
    <cellStyle name="Normal 40 2 2 38" xfId="4459"/>
    <cellStyle name="Normal 40 2 2 39" xfId="4460"/>
    <cellStyle name="Normal 40 2 2 4" xfId="4461"/>
    <cellStyle name="Normal 40 2 2 4 2" xfId="9590"/>
    <cellStyle name="Normal 40 2 2 4 2 2" xfId="20654"/>
    <cellStyle name="Normal 40 2 2 4 2 2 2" xfId="46903"/>
    <cellStyle name="Normal 40 2 2 4 2 3" xfId="35840"/>
    <cellStyle name="Normal 40 2 2 4 3" xfId="13193"/>
    <cellStyle name="Normal 40 2 2 4 3 2" xfId="24257"/>
    <cellStyle name="Normal 40 2 2 4 3 2 2" xfId="50506"/>
    <cellStyle name="Normal 40 2 2 4 3 3" xfId="39443"/>
    <cellStyle name="Normal 40 2 2 4 4" xfId="16929"/>
    <cellStyle name="Normal 40 2 2 4 4 2" xfId="43179"/>
    <cellStyle name="Normal 40 2 2 4 5" xfId="5788"/>
    <cellStyle name="Normal 40 2 2 4 5 2" xfId="32116"/>
    <cellStyle name="Normal 40 2 2 40" xfId="4462"/>
    <cellStyle name="Normal 40 2 2 41" xfId="4463"/>
    <cellStyle name="Normal 40 2 2 42" xfId="4387"/>
    <cellStyle name="Normal 40 2 2 43" xfId="5392"/>
    <cellStyle name="Normal 40 2 2 43 2" xfId="31724"/>
    <cellStyle name="Normal 40 2 2 44" xfId="27758"/>
    <cellStyle name="Normal 40 2 2 5" xfId="4464"/>
    <cellStyle name="Normal 40 2 2 5 2" xfId="9706"/>
    <cellStyle name="Normal 40 2 2 5 2 2" xfId="20770"/>
    <cellStyle name="Normal 40 2 2 5 2 2 2" xfId="47019"/>
    <cellStyle name="Normal 40 2 2 5 2 3" xfId="35956"/>
    <cellStyle name="Normal 40 2 2 5 3" xfId="13309"/>
    <cellStyle name="Normal 40 2 2 5 3 2" xfId="24373"/>
    <cellStyle name="Normal 40 2 2 5 3 2 2" xfId="50622"/>
    <cellStyle name="Normal 40 2 2 5 3 3" xfId="39559"/>
    <cellStyle name="Normal 40 2 2 5 4" xfId="17045"/>
    <cellStyle name="Normal 40 2 2 5 4 2" xfId="43295"/>
    <cellStyle name="Normal 40 2 2 5 5" xfId="5905"/>
    <cellStyle name="Normal 40 2 2 5 5 2" xfId="32232"/>
    <cellStyle name="Normal 40 2 2 6" xfId="4465"/>
    <cellStyle name="Normal 40 2 2 6 2" xfId="9821"/>
    <cellStyle name="Normal 40 2 2 6 2 2" xfId="20885"/>
    <cellStyle name="Normal 40 2 2 6 2 2 2" xfId="47134"/>
    <cellStyle name="Normal 40 2 2 6 2 3" xfId="36071"/>
    <cellStyle name="Normal 40 2 2 6 3" xfId="13424"/>
    <cellStyle name="Normal 40 2 2 6 3 2" xfId="24488"/>
    <cellStyle name="Normal 40 2 2 6 3 2 2" xfId="50737"/>
    <cellStyle name="Normal 40 2 2 6 3 3" xfId="39674"/>
    <cellStyle name="Normal 40 2 2 6 4" xfId="17160"/>
    <cellStyle name="Normal 40 2 2 6 4 2" xfId="43410"/>
    <cellStyle name="Normal 40 2 2 6 5" xfId="6021"/>
    <cellStyle name="Normal 40 2 2 6 5 2" xfId="32347"/>
    <cellStyle name="Normal 40 2 2 7" xfId="4466"/>
    <cellStyle name="Normal 40 2 2 7 2" xfId="9936"/>
    <cellStyle name="Normal 40 2 2 7 2 2" xfId="21000"/>
    <cellStyle name="Normal 40 2 2 7 2 2 2" xfId="47249"/>
    <cellStyle name="Normal 40 2 2 7 2 3" xfId="36186"/>
    <cellStyle name="Normal 40 2 2 7 3" xfId="13539"/>
    <cellStyle name="Normal 40 2 2 7 3 2" xfId="24603"/>
    <cellStyle name="Normal 40 2 2 7 3 2 2" xfId="50852"/>
    <cellStyle name="Normal 40 2 2 7 3 3" xfId="39789"/>
    <cellStyle name="Normal 40 2 2 7 4" xfId="17275"/>
    <cellStyle name="Normal 40 2 2 7 4 2" xfId="43525"/>
    <cellStyle name="Normal 40 2 2 7 5" xfId="6137"/>
    <cellStyle name="Normal 40 2 2 7 5 2" xfId="32462"/>
    <cellStyle name="Normal 40 2 2 8" xfId="4467"/>
    <cellStyle name="Normal 40 2 2 8 2" xfId="10050"/>
    <cellStyle name="Normal 40 2 2 8 2 2" xfId="21114"/>
    <cellStyle name="Normal 40 2 2 8 2 2 2" xfId="47363"/>
    <cellStyle name="Normal 40 2 2 8 2 3" xfId="36300"/>
    <cellStyle name="Normal 40 2 2 8 3" xfId="13653"/>
    <cellStyle name="Normal 40 2 2 8 3 2" xfId="24717"/>
    <cellStyle name="Normal 40 2 2 8 3 2 2" xfId="50966"/>
    <cellStyle name="Normal 40 2 2 8 3 3" xfId="39903"/>
    <cellStyle name="Normal 40 2 2 8 4" xfId="17389"/>
    <cellStyle name="Normal 40 2 2 8 4 2" xfId="43639"/>
    <cellStyle name="Normal 40 2 2 8 5" xfId="6252"/>
    <cellStyle name="Normal 40 2 2 8 5 2" xfId="32576"/>
    <cellStyle name="Normal 40 2 2 9" xfId="4468"/>
    <cellStyle name="Normal 40 2 2 9 2" xfId="10164"/>
    <cellStyle name="Normal 40 2 2 9 2 2" xfId="21228"/>
    <cellStyle name="Normal 40 2 2 9 2 2 2" xfId="47477"/>
    <cellStyle name="Normal 40 2 2 9 2 3" xfId="36414"/>
    <cellStyle name="Normal 40 2 2 9 3" xfId="13767"/>
    <cellStyle name="Normal 40 2 2 9 3 2" xfId="24831"/>
    <cellStyle name="Normal 40 2 2 9 3 2 2" xfId="51080"/>
    <cellStyle name="Normal 40 2 2 9 3 3" xfId="40017"/>
    <cellStyle name="Normal 40 2 2 9 4" xfId="17503"/>
    <cellStyle name="Normal 40 2 2 9 4 2" xfId="43753"/>
    <cellStyle name="Normal 40 2 2 9 5" xfId="6367"/>
    <cellStyle name="Normal 40 2 2 9 5 2" xfId="32690"/>
    <cellStyle name="Normal 40 2 20" xfId="4469"/>
    <cellStyle name="Normal 40 2 20 2" xfId="10907"/>
    <cellStyle name="Normal 40 2 20 2 2" xfId="21971"/>
    <cellStyle name="Normal 40 2 20 2 2 2" xfId="48220"/>
    <cellStyle name="Normal 40 2 20 2 3" xfId="37157"/>
    <cellStyle name="Normal 40 2 20 3" xfId="14510"/>
    <cellStyle name="Normal 40 2 20 3 2" xfId="25574"/>
    <cellStyle name="Normal 40 2 20 3 2 2" xfId="51823"/>
    <cellStyle name="Normal 40 2 20 3 3" xfId="40760"/>
    <cellStyle name="Normal 40 2 20 4" xfId="18246"/>
    <cellStyle name="Normal 40 2 20 4 2" xfId="44496"/>
    <cellStyle name="Normal 40 2 20 5" xfId="7115"/>
    <cellStyle name="Normal 40 2 20 5 2" xfId="33433"/>
    <cellStyle name="Normal 40 2 21" xfId="4470"/>
    <cellStyle name="Normal 40 2 21 2" xfId="11024"/>
    <cellStyle name="Normal 40 2 21 2 2" xfId="22088"/>
    <cellStyle name="Normal 40 2 21 2 2 2" xfId="48337"/>
    <cellStyle name="Normal 40 2 21 2 3" xfId="37274"/>
    <cellStyle name="Normal 40 2 21 3" xfId="14627"/>
    <cellStyle name="Normal 40 2 21 3 2" xfId="25691"/>
    <cellStyle name="Normal 40 2 21 3 2 2" xfId="51940"/>
    <cellStyle name="Normal 40 2 21 3 3" xfId="40877"/>
    <cellStyle name="Normal 40 2 21 4" xfId="18363"/>
    <cellStyle name="Normal 40 2 21 4 2" xfId="44613"/>
    <cellStyle name="Normal 40 2 21 5" xfId="7233"/>
    <cellStyle name="Normal 40 2 21 5 2" xfId="33550"/>
    <cellStyle name="Normal 40 2 22" xfId="4471"/>
    <cellStyle name="Normal 40 2 22 2" xfId="11141"/>
    <cellStyle name="Normal 40 2 22 2 2" xfId="22205"/>
    <cellStyle name="Normal 40 2 22 2 2 2" xfId="48454"/>
    <cellStyle name="Normal 40 2 22 2 3" xfId="37391"/>
    <cellStyle name="Normal 40 2 22 3" xfId="14744"/>
    <cellStyle name="Normal 40 2 22 3 2" xfId="25808"/>
    <cellStyle name="Normal 40 2 22 3 2 2" xfId="52057"/>
    <cellStyle name="Normal 40 2 22 3 3" xfId="40994"/>
    <cellStyle name="Normal 40 2 22 4" xfId="18480"/>
    <cellStyle name="Normal 40 2 22 4 2" xfId="44730"/>
    <cellStyle name="Normal 40 2 22 5" xfId="7351"/>
    <cellStyle name="Normal 40 2 22 5 2" xfId="33667"/>
    <cellStyle name="Normal 40 2 23" xfId="4472"/>
    <cellStyle name="Normal 40 2 23 2" xfId="11259"/>
    <cellStyle name="Normal 40 2 23 2 2" xfId="22323"/>
    <cellStyle name="Normal 40 2 23 2 2 2" xfId="48572"/>
    <cellStyle name="Normal 40 2 23 2 3" xfId="37509"/>
    <cellStyle name="Normal 40 2 23 3" xfId="14862"/>
    <cellStyle name="Normal 40 2 23 3 2" xfId="25926"/>
    <cellStyle name="Normal 40 2 23 3 2 2" xfId="52175"/>
    <cellStyle name="Normal 40 2 23 3 3" xfId="41112"/>
    <cellStyle name="Normal 40 2 23 4" xfId="18598"/>
    <cellStyle name="Normal 40 2 23 4 2" xfId="44848"/>
    <cellStyle name="Normal 40 2 23 5" xfId="7470"/>
    <cellStyle name="Normal 40 2 23 5 2" xfId="33785"/>
    <cellStyle name="Normal 40 2 24" xfId="4473"/>
    <cellStyle name="Normal 40 2 24 2" xfId="11376"/>
    <cellStyle name="Normal 40 2 24 2 2" xfId="22440"/>
    <cellStyle name="Normal 40 2 24 2 2 2" xfId="48689"/>
    <cellStyle name="Normal 40 2 24 2 3" xfId="37626"/>
    <cellStyle name="Normal 40 2 24 3" xfId="14979"/>
    <cellStyle name="Normal 40 2 24 3 2" xfId="26043"/>
    <cellStyle name="Normal 40 2 24 3 2 2" xfId="52292"/>
    <cellStyle name="Normal 40 2 24 3 3" xfId="41229"/>
    <cellStyle name="Normal 40 2 24 4" xfId="18715"/>
    <cellStyle name="Normal 40 2 24 4 2" xfId="44965"/>
    <cellStyle name="Normal 40 2 24 5" xfId="7588"/>
    <cellStyle name="Normal 40 2 24 5 2" xfId="33902"/>
    <cellStyle name="Normal 40 2 25" xfId="4474"/>
    <cellStyle name="Normal 40 2 25 2" xfId="11496"/>
    <cellStyle name="Normal 40 2 25 2 2" xfId="22560"/>
    <cellStyle name="Normal 40 2 25 2 2 2" xfId="48809"/>
    <cellStyle name="Normal 40 2 25 2 3" xfId="37746"/>
    <cellStyle name="Normal 40 2 25 3" xfId="15099"/>
    <cellStyle name="Normal 40 2 25 3 2" xfId="26163"/>
    <cellStyle name="Normal 40 2 25 3 2 2" xfId="52412"/>
    <cellStyle name="Normal 40 2 25 3 3" xfId="41349"/>
    <cellStyle name="Normal 40 2 25 4" xfId="18835"/>
    <cellStyle name="Normal 40 2 25 4 2" xfId="45085"/>
    <cellStyle name="Normal 40 2 25 5" xfId="7709"/>
    <cellStyle name="Normal 40 2 25 5 2" xfId="34022"/>
    <cellStyle name="Normal 40 2 26" xfId="4475"/>
    <cellStyle name="Normal 40 2 26 2" xfId="11610"/>
    <cellStyle name="Normal 40 2 26 2 2" xfId="22674"/>
    <cellStyle name="Normal 40 2 26 2 2 2" xfId="48923"/>
    <cellStyle name="Normal 40 2 26 2 3" xfId="37860"/>
    <cellStyle name="Normal 40 2 26 3" xfId="15213"/>
    <cellStyle name="Normal 40 2 26 3 2" xfId="26277"/>
    <cellStyle name="Normal 40 2 26 3 2 2" xfId="52526"/>
    <cellStyle name="Normal 40 2 26 3 3" xfId="41463"/>
    <cellStyle name="Normal 40 2 26 4" xfId="18949"/>
    <cellStyle name="Normal 40 2 26 4 2" xfId="45199"/>
    <cellStyle name="Normal 40 2 26 5" xfId="7824"/>
    <cellStyle name="Normal 40 2 26 5 2" xfId="34136"/>
    <cellStyle name="Normal 40 2 27" xfId="4476"/>
    <cellStyle name="Normal 40 2 27 2" xfId="11724"/>
    <cellStyle name="Normal 40 2 27 2 2" xfId="22788"/>
    <cellStyle name="Normal 40 2 27 2 2 2" xfId="49037"/>
    <cellStyle name="Normal 40 2 27 2 3" xfId="37974"/>
    <cellStyle name="Normal 40 2 27 3" xfId="15327"/>
    <cellStyle name="Normal 40 2 27 3 2" xfId="26391"/>
    <cellStyle name="Normal 40 2 27 3 2 2" xfId="52640"/>
    <cellStyle name="Normal 40 2 27 3 3" xfId="41577"/>
    <cellStyle name="Normal 40 2 27 4" xfId="19063"/>
    <cellStyle name="Normal 40 2 27 4 2" xfId="45313"/>
    <cellStyle name="Normal 40 2 27 5" xfId="7939"/>
    <cellStyle name="Normal 40 2 27 5 2" xfId="34250"/>
    <cellStyle name="Normal 40 2 28" xfId="4477"/>
    <cellStyle name="Normal 40 2 28 2" xfId="11838"/>
    <cellStyle name="Normal 40 2 28 2 2" xfId="22902"/>
    <cellStyle name="Normal 40 2 28 2 2 2" xfId="49151"/>
    <cellStyle name="Normal 40 2 28 2 3" xfId="38088"/>
    <cellStyle name="Normal 40 2 28 3" xfId="15441"/>
    <cellStyle name="Normal 40 2 28 3 2" xfId="26505"/>
    <cellStyle name="Normal 40 2 28 3 2 2" xfId="52754"/>
    <cellStyle name="Normal 40 2 28 3 3" xfId="41691"/>
    <cellStyle name="Normal 40 2 28 4" xfId="19177"/>
    <cellStyle name="Normal 40 2 28 4 2" xfId="45427"/>
    <cellStyle name="Normal 40 2 28 5" xfId="8054"/>
    <cellStyle name="Normal 40 2 28 5 2" xfId="34364"/>
    <cellStyle name="Normal 40 2 29" xfId="4478"/>
    <cellStyle name="Normal 40 2 29 2" xfId="11952"/>
    <cellStyle name="Normal 40 2 29 2 2" xfId="23016"/>
    <cellStyle name="Normal 40 2 29 2 2 2" xfId="49265"/>
    <cellStyle name="Normal 40 2 29 2 3" xfId="38202"/>
    <cellStyle name="Normal 40 2 29 3" xfId="15555"/>
    <cellStyle name="Normal 40 2 29 3 2" xfId="26619"/>
    <cellStyle name="Normal 40 2 29 3 2 2" xfId="52868"/>
    <cellStyle name="Normal 40 2 29 3 3" xfId="41805"/>
    <cellStyle name="Normal 40 2 29 4" xfId="19291"/>
    <cellStyle name="Normal 40 2 29 4 2" xfId="45541"/>
    <cellStyle name="Normal 40 2 29 5" xfId="8169"/>
    <cellStyle name="Normal 40 2 29 5 2" xfId="34478"/>
    <cellStyle name="Normal 40 2 3" xfId="284"/>
    <cellStyle name="Normal 40 2 3 10" xfId="4480"/>
    <cellStyle name="Normal 40 2 3 10 2" xfId="10285"/>
    <cellStyle name="Normal 40 2 3 10 2 2" xfId="21349"/>
    <cellStyle name="Normal 40 2 3 10 2 2 2" xfId="47598"/>
    <cellStyle name="Normal 40 2 3 10 2 3" xfId="36535"/>
    <cellStyle name="Normal 40 2 3 10 3" xfId="13888"/>
    <cellStyle name="Normal 40 2 3 10 3 2" xfId="24952"/>
    <cellStyle name="Normal 40 2 3 10 3 2 2" xfId="51201"/>
    <cellStyle name="Normal 40 2 3 10 3 3" xfId="40138"/>
    <cellStyle name="Normal 40 2 3 10 4" xfId="17624"/>
    <cellStyle name="Normal 40 2 3 10 4 2" xfId="43874"/>
    <cellStyle name="Normal 40 2 3 10 5" xfId="6489"/>
    <cellStyle name="Normal 40 2 3 10 5 2" xfId="32811"/>
    <cellStyle name="Normal 40 2 3 11" xfId="4481"/>
    <cellStyle name="Normal 40 2 3 11 2" xfId="10412"/>
    <cellStyle name="Normal 40 2 3 11 2 2" xfId="21476"/>
    <cellStyle name="Normal 40 2 3 11 2 2 2" xfId="47725"/>
    <cellStyle name="Normal 40 2 3 11 2 3" xfId="36662"/>
    <cellStyle name="Normal 40 2 3 11 3" xfId="14015"/>
    <cellStyle name="Normal 40 2 3 11 3 2" xfId="25079"/>
    <cellStyle name="Normal 40 2 3 11 3 2 2" xfId="51328"/>
    <cellStyle name="Normal 40 2 3 11 3 3" xfId="40265"/>
    <cellStyle name="Normal 40 2 3 11 4" xfId="17751"/>
    <cellStyle name="Normal 40 2 3 11 4 2" xfId="44001"/>
    <cellStyle name="Normal 40 2 3 11 5" xfId="6617"/>
    <cellStyle name="Normal 40 2 3 11 5 2" xfId="32938"/>
    <cellStyle name="Normal 40 2 3 12" xfId="4482"/>
    <cellStyle name="Normal 40 2 3 12 2" xfId="10527"/>
    <cellStyle name="Normal 40 2 3 12 2 2" xfId="21591"/>
    <cellStyle name="Normal 40 2 3 12 2 2 2" xfId="47840"/>
    <cellStyle name="Normal 40 2 3 12 2 3" xfId="36777"/>
    <cellStyle name="Normal 40 2 3 12 3" xfId="14130"/>
    <cellStyle name="Normal 40 2 3 12 3 2" xfId="25194"/>
    <cellStyle name="Normal 40 2 3 12 3 2 2" xfId="51443"/>
    <cellStyle name="Normal 40 2 3 12 3 3" xfId="40380"/>
    <cellStyle name="Normal 40 2 3 12 4" xfId="17866"/>
    <cellStyle name="Normal 40 2 3 12 4 2" xfId="44116"/>
    <cellStyle name="Normal 40 2 3 12 5" xfId="6733"/>
    <cellStyle name="Normal 40 2 3 12 5 2" xfId="33053"/>
    <cellStyle name="Normal 40 2 3 13" xfId="4483"/>
    <cellStyle name="Normal 40 2 3 13 2" xfId="10700"/>
    <cellStyle name="Normal 40 2 3 13 2 2" xfId="21764"/>
    <cellStyle name="Normal 40 2 3 13 2 2 2" xfId="48013"/>
    <cellStyle name="Normal 40 2 3 13 2 3" xfId="36950"/>
    <cellStyle name="Normal 40 2 3 13 3" xfId="14303"/>
    <cellStyle name="Normal 40 2 3 13 3 2" xfId="25367"/>
    <cellStyle name="Normal 40 2 3 13 3 2 2" xfId="51616"/>
    <cellStyle name="Normal 40 2 3 13 3 3" xfId="40553"/>
    <cellStyle name="Normal 40 2 3 13 4" xfId="18039"/>
    <cellStyle name="Normal 40 2 3 13 4 2" xfId="44289"/>
    <cellStyle name="Normal 40 2 3 13 5" xfId="6907"/>
    <cellStyle name="Normal 40 2 3 13 5 2" xfId="33226"/>
    <cellStyle name="Normal 40 2 3 14" xfId="4484"/>
    <cellStyle name="Normal 40 2 3 14 2" xfId="10817"/>
    <cellStyle name="Normal 40 2 3 14 2 2" xfId="21881"/>
    <cellStyle name="Normal 40 2 3 14 2 2 2" xfId="48130"/>
    <cellStyle name="Normal 40 2 3 14 2 3" xfId="37067"/>
    <cellStyle name="Normal 40 2 3 14 3" xfId="14420"/>
    <cellStyle name="Normal 40 2 3 14 3 2" xfId="25484"/>
    <cellStyle name="Normal 40 2 3 14 3 2 2" xfId="51733"/>
    <cellStyle name="Normal 40 2 3 14 3 3" xfId="40670"/>
    <cellStyle name="Normal 40 2 3 14 4" xfId="18156"/>
    <cellStyle name="Normal 40 2 3 14 4 2" xfId="44406"/>
    <cellStyle name="Normal 40 2 3 14 5" xfId="7025"/>
    <cellStyle name="Normal 40 2 3 14 5 2" xfId="33343"/>
    <cellStyle name="Normal 40 2 3 15" xfId="4485"/>
    <cellStyle name="Normal 40 2 3 15 2" xfId="10933"/>
    <cellStyle name="Normal 40 2 3 15 2 2" xfId="21997"/>
    <cellStyle name="Normal 40 2 3 15 2 2 2" xfId="48246"/>
    <cellStyle name="Normal 40 2 3 15 2 3" xfId="37183"/>
    <cellStyle name="Normal 40 2 3 15 3" xfId="14536"/>
    <cellStyle name="Normal 40 2 3 15 3 2" xfId="25600"/>
    <cellStyle name="Normal 40 2 3 15 3 2 2" xfId="51849"/>
    <cellStyle name="Normal 40 2 3 15 3 3" xfId="40786"/>
    <cellStyle name="Normal 40 2 3 15 4" xfId="18272"/>
    <cellStyle name="Normal 40 2 3 15 4 2" xfId="44522"/>
    <cellStyle name="Normal 40 2 3 15 5" xfId="7142"/>
    <cellStyle name="Normal 40 2 3 15 5 2" xfId="33459"/>
    <cellStyle name="Normal 40 2 3 16" xfId="4486"/>
    <cellStyle name="Normal 40 2 3 16 2" xfId="11051"/>
    <cellStyle name="Normal 40 2 3 16 2 2" xfId="22115"/>
    <cellStyle name="Normal 40 2 3 16 2 2 2" xfId="48364"/>
    <cellStyle name="Normal 40 2 3 16 2 3" xfId="37301"/>
    <cellStyle name="Normal 40 2 3 16 3" xfId="14654"/>
    <cellStyle name="Normal 40 2 3 16 3 2" xfId="25718"/>
    <cellStyle name="Normal 40 2 3 16 3 2 2" xfId="51967"/>
    <cellStyle name="Normal 40 2 3 16 3 3" xfId="40904"/>
    <cellStyle name="Normal 40 2 3 16 4" xfId="18390"/>
    <cellStyle name="Normal 40 2 3 16 4 2" xfId="44640"/>
    <cellStyle name="Normal 40 2 3 16 5" xfId="7261"/>
    <cellStyle name="Normal 40 2 3 16 5 2" xfId="33577"/>
    <cellStyle name="Normal 40 2 3 17" xfId="4487"/>
    <cellStyle name="Normal 40 2 3 17 2" xfId="11169"/>
    <cellStyle name="Normal 40 2 3 17 2 2" xfId="22233"/>
    <cellStyle name="Normal 40 2 3 17 2 2 2" xfId="48482"/>
    <cellStyle name="Normal 40 2 3 17 2 3" xfId="37419"/>
    <cellStyle name="Normal 40 2 3 17 3" xfId="14772"/>
    <cellStyle name="Normal 40 2 3 17 3 2" xfId="25836"/>
    <cellStyle name="Normal 40 2 3 17 3 2 2" xfId="52085"/>
    <cellStyle name="Normal 40 2 3 17 3 3" xfId="41022"/>
    <cellStyle name="Normal 40 2 3 17 4" xfId="18508"/>
    <cellStyle name="Normal 40 2 3 17 4 2" xfId="44758"/>
    <cellStyle name="Normal 40 2 3 17 5" xfId="7380"/>
    <cellStyle name="Normal 40 2 3 17 5 2" xfId="33695"/>
    <cellStyle name="Normal 40 2 3 18" xfId="4488"/>
    <cellStyle name="Normal 40 2 3 18 2" xfId="11285"/>
    <cellStyle name="Normal 40 2 3 18 2 2" xfId="22349"/>
    <cellStyle name="Normal 40 2 3 18 2 2 2" xfId="48598"/>
    <cellStyle name="Normal 40 2 3 18 2 3" xfId="37535"/>
    <cellStyle name="Normal 40 2 3 18 3" xfId="14888"/>
    <cellStyle name="Normal 40 2 3 18 3 2" xfId="25952"/>
    <cellStyle name="Normal 40 2 3 18 3 2 2" xfId="52201"/>
    <cellStyle name="Normal 40 2 3 18 3 3" xfId="41138"/>
    <cellStyle name="Normal 40 2 3 18 4" xfId="18624"/>
    <cellStyle name="Normal 40 2 3 18 4 2" xfId="44874"/>
    <cellStyle name="Normal 40 2 3 18 5" xfId="7497"/>
    <cellStyle name="Normal 40 2 3 18 5 2" xfId="33811"/>
    <cellStyle name="Normal 40 2 3 19" xfId="4489"/>
    <cellStyle name="Normal 40 2 3 19 2" xfId="11402"/>
    <cellStyle name="Normal 40 2 3 19 2 2" xfId="22466"/>
    <cellStyle name="Normal 40 2 3 19 2 2 2" xfId="48715"/>
    <cellStyle name="Normal 40 2 3 19 2 3" xfId="37652"/>
    <cellStyle name="Normal 40 2 3 19 3" xfId="15005"/>
    <cellStyle name="Normal 40 2 3 19 3 2" xfId="26069"/>
    <cellStyle name="Normal 40 2 3 19 3 2 2" xfId="52318"/>
    <cellStyle name="Normal 40 2 3 19 3 3" xfId="41255"/>
    <cellStyle name="Normal 40 2 3 19 4" xfId="18741"/>
    <cellStyle name="Normal 40 2 3 19 4 2" xfId="44991"/>
    <cellStyle name="Normal 40 2 3 19 5" xfId="7615"/>
    <cellStyle name="Normal 40 2 3 19 5 2" xfId="33928"/>
    <cellStyle name="Normal 40 2 3 2" xfId="285"/>
    <cellStyle name="Normal 40 2 3 2 10" xfId="4491"/>
    <cellStyle name="Normal 40 2 3 2 10 2" xfId="10489"/>
    <cellStyle name="Normal 40 2 3 2 10 2 2" xfId="21553"/>
    <cellStyle name="Normal 40 2 3 2 10 2 2 2" xfId="47802"/>
    <cellStyle name="Normal 40 2 3 2 10 2 3" xfId="36739"/>
    <cellStyle name="Normal 40 2 3 2 10 3" xfId="14092"/>
    <cellStyle name="Normal 40 2 3 2 10 3 2" xfId="25156"/>
    <cellStyle name="Normal 40 2 3 2 10 3 2 2" xfId="51405"/>
    <cellStyle name="Normal 40 2 3 2 10 3 3" xfId="40342"/>
    <cellStyle name="Normal 40 2 3 2 10 4" xfId="17828"/>
    <cellStyle name="Normal 40 2 3 2 10 4 2" xfId="44078"/>
    <cellStyle name="Normal 40 2 3 2 10 5" xfId="6694"/>
    <cellStyle name="Normal 40 2 3 2 10 5 2" xfId="33015"/>
    <cellStyle name="Normal 40 2 3 2 11" xfId="4492"/>
    <cellStyle name="Normal 40 2 3 2 11 2" xfId="10604"/>
    <cellStyle name="Normal 40 2 3 2 11 2 2" xfId="21668"/>
    <cellStyle name="Normal 40 2 3 2 11 2 2 2" xfId="47917"/>
    <cellStyle name="Normal 40 2 3 2 11 2 3" xfId="36854"/>
    <cellStyle name="Normal 40 2 3 2 11 3" xfId="14207"/>
    <cellStyle name="Normal 40 2 3 2 11 3 2" xfId="25271"/>
    <cellStyle name="Normal 40 2 3 2 11 3 2 2" xfId="51520"/>
    <cellStyle name="Normal 40 2 3 2 11 3 3" xfId="40457"/>
    <cellStyle name="Normal 40 2 3 2 11 4" xfId="17943"/>
    <cellStyle name="Normal 40 2 3 2 11 4 2" xfId="44193"/>
    <cellStyle name="Normal 40 2 3 2 11 5" xfId="6810"/>
    <cellStyle name="Normal 40 2 3 2 11 5 2" xfId="33130"/>
    <cellStyle name="Normal 40 2 3 2 12" xfId="4493"/>
    <cellStyle name="Normal 40 2 3 2 12 2" xfId="10777"/>
    <cellStyle name="Normal 40 2 3 2 12 2 2" xfId="21841"/>
    <cellStyle name="Normal 40 2 3 2 12 2 2 2" xfId="48090"/>
    <cellStyle name="Normal 40 2 3 2 12 2 3" xfId="37027"/>
    <cellStyle name="Normal 40 2 3 2 12 3" xfId="14380"/>
    <cellStyle name="Normal 40 2 3 2 12 3 2" xfId="25444"/>
    <cellStyle name="Normal 40 2 3 2 12 3 2 2" xfId="51693"/>
    <cellStyle name="Normal 40 2 3 2 12 3 3" xfId="40630"/>
    <cellStyle name="Normal 40 2 3 2 12 4" xfId="18116"/>
    <cellStyle name="Normal 40 2 3 2 12 4 2" xfId="44366"/>
    <cellStyle name="Normal 40 2 3 2 12 5" xfId="6984"/>
    <cellStyle name="Normal 40 2 3 2 12 5 2" xfId="33303"/>
    <cellStyle name="Normal 40 2 3 2 13" xfId="4494"/>
    <cellStyle name="Normal 40 2 3 2 13 2" xfId="10894"/>
    <cellStyle name="Normal 40 2 3 2 13 2 2" xfId="21958"/>
    <cellStyle name="Normal 40 2 3 2 13 2 2 2" xfId="48207"/>
    <cellStyle name="Normal 40 2 3 2 13 2 3" xfId="37144"/>
    <cellStyle name="Normal 40 2 3 2 13 3" xfId="14497"/>
    <cellStyle name="Normal 40 2 3 2 13 3 2" xfId="25561"/>
    <cellStyle name="Normal 40 2 3 2 13 3 2 2" xfId="51810"/>
    <cellStyle name="Normal 40 2 3 2 13 3 3" xfId="40747"/>
    <cellStyle name="Normal 40 2 3 2 13 4" xfId="18233"/>
    <cellStyle name="Normal 40 2 3 2 13 4 2" xfId="44483"/>
    <cellStyle name="Normal 40 2 3 2 13 5" xfId="7102"/>
    <cellStyle name="Normal 40 2 3 2 13 5 2" xfId="33420"/>
    <cellStyle name="Normal 40 2 3 2 14" xfId="4495"/>
    <cellStyle name="Normal 40 2 3 2 14 2" xfId="11010"/>
    <cellStyle name="Normal 40 2 3 2 14 2 2" xfId="22074"/>
    <cellStyle name="Normal 40 2 3 2 14 2 2 2" xfId="48323"/>
    <cellStyle name="Normal 40 2 3 2 14 2 3" xfId="37260"/>
    <cellStyle name="Normal 40 2 3 2 14 3" xfId="14613"/>
    <cellStyle name="Normal 40 2 3 2 14 3 2" xfId="25677"/>
    <cellStyle name="Normal 40 2 3 2 14 3 2 2" xfId="51926"/>
    <cellStyle name="Normal 40 2 3 2 14 3 3" xfId="40863"/>
    <cellStyle name="Normal 40 2 3 2 14 4" xfId="18349"/>
    <cellStyle name="Normal 40 2 3 2 14 4 2" xfId="44599"/>
    <cellStyle name="Normal 40 2 3 2 14 5" xfId="7219"/>
    <cellStyle name="Normal 40 2 3 2 14 5 2" xfId="33536"/>
    <cellStyle name="Normal 40 2 3 2 15" xfId="4496"/>
    <cellStyle name="Normal 40 2 3 2 15 2" xfId="11128"/>
    <cellStyle name="Normal 40 2 3 2 15 2 2" xfId="22192"/>
    <cellStyle name="Normal 40 2 3 2 15 2 2 2" xfId="48441"/>
    <cellStyle name="Normal 40 2 3 2 15 2 3" xfId="37378"/>
    <cellStyle name="Normal 40 2 3 2 15 3" xfId="14731"/>
    <cellStyle name="Normal 40 2 3 2 15 3 2" xfId="25795"/>
    <cellStyle name="Normal 40 2 3 2 15 3 2 2" xfId="52044"/>
    <cellStyle name="Normal 40 2 3 2 15 3 3" xfId="40981"/>
    <cellStyle name="Normal 40 2 3 2 15 4" xfId="18467"/>
    <cellStyle name="Normal 40 2 3 2 15 4 2" xfId="44717"/>
    <cellStyle name="Normal 40 2 3 2 15 5" xfId="7338"/>
    <cellStyle name="Normal 40 2 3 2 15 5 2" xfId="33654"/>
    <cellStyle name="Normal 40 2 3 2 16" xfId="4497"/>
    <cellStyle name="Normal 40 2 3 2 16 2" xfId="11246"/>
    <cellStyle name="Normal 40 2 3 2 16 2 2" xfId="22310"/>
    <cellStyle name="Normal 40 2 3 2 16 2 2 2" xfId="48559"/>
    <cellStyle name="Normal 40 2 3 2 16 2 3" xfId="37496"/>
    <cellStyle name="Normal 40 2 3 2 16 3" xfId="14849"/>
    <cellStyle name="Normal 40 2 3 2 16 3 2" xfId="25913"/>
    <cellStyle name="Normal 40 2 3 2 16 3 2 2" xfId="52162"/>
    <cellStyle name="Normal 40 2 3 2 16 3 3" xfId="41099"/>
    <cellStyle name="Normal 40 2 3 2 16 4" xfId="18585"/>
    <cellStyle name="Normal 40 2 3 2 16 4 2" xfId="44835"/>
    <cellStyle name="Normal 40 2 3 2 16 5" xfId="7457"/>
    <cellStyle name="Normal 40 2 3 2 16 5 2" xfId="33772"/>
    <cellStyle name="Normal 40 2 3 2 17" xfId="4498"/>
    <cellStyle name="Normal 40 2 3 2 17 2" xfId="11362"/>
    <cellStyle name="Normal 40 2 3 2 17 2 2" xfId="22426"/>
    <cellStyle name="Normal 40 2 3 2 17 2 2 2" xfId="48675"/>
    <cellStyle name="Normal 40 2 3 2 17 2 3" xfId="37612"/>
    <cellStyle name="Normal 40 2 3 2 17 3" xfId="14965"/>
    <cellStyle name="Normal 40 2 3 2 17 3 2" xfId="26029"/>
    <cellStyle name="Normal 40 2 3 2 17 3 2 2" xfId="52278"/>
    <cellStyle name="Normal 40 2 3 2 17 3 3" xfId="41215"/>
    <cellStyle name="Normal 40 2 3 2 17 4" xfId="18701"/>
    <cellStyle name="Normal 40 2 3 2 17 4 2" xfId="44951"/>
    <cellStyle name="Normal 40 2 3 2 17 5" xfId="7574"/>
    <cellStyle name="Normal 40 2 3 2 17 5 2" xfId="33888"/>
    <cellStyle name="Normal 40 2 3 2 18" xfId="4499"/>
    <cellStyle name="Normal 40 2 3 2 18 2" xfId="11479"/>
    <cellStyle name="Normal 40 2 3 2 18 2 2" xfId="22543"/>
    <cellStyle name="Normal 40 2 3 2 18 2 2 2" xfId="48792"/>
    <cellStyle name="Normal 40 2 3 2 18 2 3" xfId="37729"/>
    <cellStyle name="Normal 40 2 3 2 18 3" xfId="15082"/>
    <cellStyle name="Normal 40 2 3 2 18 3 2" xfId="26146"/>
    <cellStyle name="Normal 40 2 3 2 18 3 2 2" xfId="52395"/>
    <cellStyle name="Normal 40 2 3 2 18 3 3" xfId="41332"/>
    <cellStyle name="Normal 40 2 3 2 18 4" xfId="18818"/>
    <cellStyle name="Normal 40 2 3 2 18 4 2" xfId="45068"/>
    <cellStyle name="Normal 40 2 3 2 18 5" xfId="7692"/>
    <cellStyle name="Normal 40 2 3 2 18 5 2" xfId="34005"/>
    <cellStyle name="Normal 40 2 3 2 19" xfId="4500"/>
    <cellStyle name="Normal 40 2 3 2 19 2" xfId="11598"/>
    <cellStyle name="Normal 40 2 3 2 19 2 2" xfId="22662"/>
    <cellStyle name="Normal 40 2 3 2 19 2 2 2" xfId="48911"/>
    <cellStyle name="Normal 40 2 3 2 19 2 3" xfId="37848"/>
    <cellStyle name="Normal 40 2 3 2 19 3" xfId="15201"/>
    <cellStyle name="Normal 40 2 3 2 19 3 2" xfId="26265"/>
    <cellStyle name="Normal 40 2 3 2 19 3 2 2" xfId="52514"/>
    <cellStyle name="Normal 40 2 3 2 19 3 3" xfId="41451"/>
    <cellStyle name="Normal 40 2 3 2 19 4" xfId="18937"/>
    <cellStyle name="Normal 40 2 3 2 19 4 2" xfId="45187"/>
    <cellStyle name="Normal 40 2 3 2 19 5" xfId="7812"/>
    <cellStyle name="Normal 40 2 3 2 19 5 2" xfId="34124"/>
    <cellStyle name="Normal 40 2 3 2 2" xfId="286"/>
    <cellStyle name="Normal 40 2 3 2 2 2" xfId="4502"/>
    <cellStyle name="Normal 40 2 3 2 2 2 2" xfId="16474"/>
    <cellStyle name="Normal 40 2 3 2 2 2 2 2" xfId="27538"/>
    <cellStyle name="Normal 40 2 3 2 2 2 2 2 2" xfId="53787"/>
    <cellStyle name="Normal 40 2 3 2 2 2 2 3" xfId="42724"/>
    <cellStyle name="Normal 40 2 3 2 2 2 3" xfId="20210"/>
    <cellStyle name="Normal 40 2 3 2 2 2 3 2" xfId="46460"/>
    <cellStyle name="Normal 40 2 3 2 2 2 4" xfId="9138"/>
    <cellStyle name="Normal 40 2 3 2 2 2 4 2" xfId="35397"/>
    <cellStyle name="Normal 40 2 3 2 2 3" xfId="4501"/>
    <cellStyle name="Normal 40 2 3 2 2 3 2" xfId="20569"/>
    <cellStyle name="Normal 40 2 3 2 2 3 2 2" xfId="46818"/>
    <cellStyle name="Normal 40 2 3 2 2 3 3" xfId="9505"/>
    <cellStyle name="Normal 40 2 3 2 2 3 3 2" xfId="35755"/>
    <cellStyle name="Normal 40 2 3 2 2 4" xfId="13108"/>
    <cellStyle name="Normal 40 2 3 2 2 4 2" xfId="24172"/>
    <cellStyle name="Normal 40 2 3 2 2 4 2 2" xfId="50421"/>
    <cellStyle name="Normal 40 2 3 2 2 4 3" xfId="39358"/>
    <cellStyle name="Normal 40 2 3 2 2 5" xfId="16844"/>
    <cellStyle name="Normal 40 2 3 2 2 5 2" xfId="43094"/>
    <cellStyle name="Normal 40 2 3 2 2 6" xfId="5702"/>
    <cellStyle name="Normal 40 2 3 2 2 6 2" xfId="32031"/>
    <cellStyle name="Normal 40 2 3 2 2 7" xfId="27764"/>
    <cellStyle name="Normal 40 2 3 2 20" xfId="4503"/>
    <cellStyle name="Normal 40 2 3 2 20 2" xfId="11712"/>
    <cellStyle name="Normal 40 2 3 2 20 2 2" xfId="22776"/>
    <cellStyle name="Normal 40 2 3 2 20 2 2 2" xfId="49025"/>
    <cellStyle name="Normal 40 2 3 2 20 2 3" xfId="37962"/>
    <cellStyle name="Normal 40 2 3 2 20 3" xfId="15315"/>
    <cellStyle name="Normal 40 2 3 2 20 3 2" xfId="26379"/>
    <cellStyle name="Normal 40 2 3 2 20 3 2 2" xfId="52628"/>
    <cellStyle name="Normal 40 2 3 2 20 3 3" xfId="41565"/>
    <cellStyle name="Normal 40 2 3 2 20 4" xfId="19051"/>
    <cellStyle name="Normal 40 2 3 2 20 4 2" xfId="45301"/>
    <cellStyle name="Normal 40 2 3 2 20 5" xfId="7927"/>
    <cellStyle name="Normal 40 2 3 2 20 5 2" xfId="34238"/>
    <cellStyle name="Normal 40 2 3 2 21" xfId="4504"/>
    <cellStyle name="Normal 40 2 3 2 21 2" xfId="11826"/>
    <cellStyle name="Normal 40 2 3 2 21 2 2" xfId="22890"/>
    <cellStyle name="Normal 40 2 3 2 21 2 2 2" xfId="49139"/>
    <cellStyle name="Normal 40 2 3 2 21 2 3" xfId="38076"/>
    <cellStyle name="Normal 40 2 3 2 21 3" xfId="15429"/>
    <cellStyle name="Normal 40 2 3 2 21 3 2" xfId="26493"/>
    <cellStyle name="Normal 40 2 3 2 21 3 2 2" xfId="52742"/>
    <cellStyle name="Normal 40 2 3 2 21 3 3" xfId="41679"/>
    <cellStyle name="Normal 40 2 3 2 21 4" xfId="19165"/>
    <cellStyle name="Normal 40 2 3 2 21 4 2" xfId="45415"/>
    <cellStyle name="Normal 40 2 3 2 21 5" xfId="8042"/>
    <cellStyle name="Normal 40 2 3 2 21 5 2" xfId="34352"/>
    <cellStyle name="Normal 40 2 3 2 22" xfId="4505"/>
    <cellStyle name="Normal 40 2 3 2 22 2" xfId="11940"/>
    <cellStyle name="Normal 40 2 3 2 22 2 2" xfId="23004"/>
    <cellStyle name="Normal 40 2 3 2 22 2 2 2" xfId="49253"/>
    <cellStyle name="Normal 40 2 3 2 22 2 3" xfId="38190"/>
    <cellStyle name="Normal 40 2 3 2 22 3" xfId="15543"/>
    <cellStyle name="Normal 40 2 3 2 22 3 2" xfId="26607"/>
    <cellStyle name="Normal 40 2 3 2 22 3 2 2" xfId="52856"/>
    <cellStyle name="Normal 40 2 3 2 22 3 3" xfId="41793"/>
    <cellStyle name="Normal 40 2 3 2 22 4" xfId="19279"/>
    <cellStyle name="Normal 40 2 3 2 22 4 2" xfId="45529"/>
    <cellStyle name="Normal 40 2 3 2 22 5" xfId="8157"/>
    <cellStyle name="Normal 40 2 3 2 22 5 2" xfId="34466"/>
    <cellStyle name="Normal 40 2 3 2 23" xfId="4506"/>
    <cellStyle name="Normal 40 2 3 2 23 2" xfId="12054"/>
    <cellStyle name="Normal 40 2 3 2 23 2 2" xfId="23118"/>
    <cellStyle name="Normal 40 2 3 2 23 2 2 2" xfId="49367"/>
    <cellStyle name="Normal 40 2 3 2 23 2 3" xfId="38304"/>
    <cellStyle name="Normal 40 2 3 2 23 3" xfId="15657"/>
    <cellStyle name="Normal 40 2 3 2 23 3 2" xfId="26721"/>
    <cellStyle name="Normal 40 2 3 2 23 3 2 2" xfId="52970"/>
    <cellStyle name="Normal 40 2 3 2 23 3 3" xfId="41907"/>
    <cellStyle name="Normal 40 2 3 2 23 4" xfId="19393"/>
    <cellStyle name="Normal 40 2 3 2 23 4 2" xfId="45643"/>
    <cellStyle name="Normal 40 2 3 2 23 5" xfId="8272"/>
    <cellStyle name="Normal 40 2 3 2 23 5 2" xfId="34580"/>
    <cellStyle name="Normal 40 2 3 2 24" xfId="4507"/>
    <cellStyle name="Normal 40 2 3 2 24 2" xfId="12168"/>
    <cellStyle name="Normal 40 2 3 2 24 2 2" xfId="23232"/>
    <cellStyle name="Normal 40 2 3 2 24 2 2 2" xfId="49481"/>
    <cellStyle name="Normal 40 2 3 2 24 2 3" xfId="38418"/>
    <cellStyle name="Normal 40 2 3 2 24 3" xfId="15771"/>
    <cellStyle name="Normal 40 2 3 2 24 3 2" xfId="26835"/>
    <cellStyle name="Normal 40 2 3 2 24 3 2 2" xfId="53084"/>
    <cellStyle name="Normal 40 2 3 2 24 3 3" xfId="42021"/>
    <cellStyle name="Normal 40 2 3 2 24 4" xfId="19507"/>
    <cellStyle name="Normal 40 2 3 2 24 4 2" xfId="45757"/>
    <cellStyle name="Normal 40 2 3 2 24 5" xfId="8387"/>
    <cellStyle name="Normal 40 2 3 2 24 5 2" xfId="34694"/>
    <cellStyle name="Normal 40 2 3 2 25" xfId="4508"/>
    <cellStyle name="Normal 40 2 3 2 25 2" xfId="12285"/>
    <cellStyle name="Normal 40 2 3 2 25 2 2" xfId="23349"/>
    <cellStyle name="Normal 40 2 3 2 25 2 2 2" xfId="49598"/>
    <cellStyle name="Normal 40 2 3 2 25 2 3" xfId="38535"/>
    <cellStyle name="Normal 40 2 3 2 25 3" xfId="15888"/>
    <cellStyle name="Normal 40 2 3 2 25 3 2" xfId="26952"/>
    <cellStyle name="Normal 40 2 3 2 25 3 2 2" xfId="53201"/>
    <cellStyle name="Normal 40 2 3 2 25 3 3" xfId="42138"/>
    <cellStyle name="Normal 40 2 3 2 25 4" xfId="19624"/>
    <cellStyle name="Normal 40 2 3 2 25 4 2" xfId="45874"/>
    <cellStyle name="Normal 40 2 3 2 25 5" xfId="8505"/>
    <cellStyle name="Normal 40 2 3 2 25 5 2" xfId="34811"/>
    <cellStyle name="Normal 40 2 3 2 26" xfId="4509"/>
    <cellStyle name="Normal 40 2 3 2 26 2" xfId="12404"/>
    <cellStyle name="Normal 40 2 3 2 26 2 2" xfId="23468"/>
    <cellStyle name="Normal 40 2 3 2 26 2 2 2" xfId="49717"/>
    <cellStyle name="Normal 40 2 3 2 26 2 3" xfId="38654"/>
    <cellStyle name="Normal 40 2 3 2 26 3" xfId="16007"/>
    <cellStyle name="Normal 40 2 3 2 26 3 2" xfId="27071"/>
    <cellStyle name="Normal 40 2 3 2 26 3 2 2" xfId="53320"/>
    <cellStyle name="Normal 40 2 3 2 26 3 3" xfId="42257"/>
    <cellStyle name="Normal 40 2 3 2 26 4" xfId="19743"/>
    <cellStyle name="Normal 40 2 3 2 26 4 2" xfId="45993"/>
    <cellStyle name="Normal 40 2 3 2 26 5" xfId="8625"/>
    <cellStyle name="Normal 40 2 3 2 26 5 2" xfId="34930"/>
    <cellStyle name="Normal 40 2 3 2 27" xfId="4510"/>
    <cellStyle name="Normal 40 2 3 2 27 2" xfId="12535"/>
    <cellStyle name="Normal 40 2 3 2 27 2 2" xfId="23599"/>
    <cellStyle name="Normal 40 2 3 2 27 2 2 2" xfId="49848"/>
    <cellStyle name="Normal 40 2 3 2 27 2 3" xfId="38785"/>
    <cellStyle name="Normal 40 2 3 2 27 3" xfId="16138"/>
    <cellStyle name="Normal 40 2 3 2 27 3 2" xfId="27202"/>
    <cellStyle name="Normal 40 2 3 2 27 3 2 2" xfId="53451"/>
    <cellStyle name="Normal 40 2 3 2 27 3 3" xfId="42388"/>
    <cellStyle name="Normal 40 2 3 2 27 4" xfId="19874"/>
    <cellStyle name="Normal 40 2 3 2 27 4 2" xfId="46124"/>
    <cellStyle name="Normal 40 2 3 2 27 5" xfId="8757"/>
    <cellStyle name="Normal 40 2 3 2 27 5 2" xfId="35061"/>
    <cellStyle name="Normal 40 2 3 2 28" xfId="4511"/>
    <cellStyle name="Normal 40 2 3 2 28 2" xfId="12650"/>
    <cellStyle name="Normal 40 2 3 2 28 2 2" xfId="23714"/>
    <cellStyle name="Normal 40 2 3 2 28 2 2 2" xfId="49963"/>
    <cellStyle name="Normal 40 2 3 2 28 2 3" xfId="38900"/>
    <cellStyle name="Normal 40 2 3 2 28 3" xfId="16253"/>
    <cellStyle name="Normal 40 2 3 2 28 3 2" xfId="27317"/>
    <cellStyle name="Normal 40 2 3 2 28 3 2 2" xfId="53566"/>
    <cellStyle name="Normal 40 2 3 2 28 3 3" xfId="42503"/>
    <cellStyle name="Normal 40 2 3 2 28 4" xfId="19989"/>
    <cellStyle name="Normal 40 2 3 2 28 4 2" xfId="46239"/>
    <cellStyle name="Normal 40 2 3 2 28 5" xfId="8873"/>
    <cellStyle name="Normal 40 2 3 2 28 5 2" xfId="35176"/>
    <cellStyle name="Normal 40 2 3 2 29" xfId="4512"/>
    <cellStyle name="Normal 40 2 3 2 29 2" xfId="12764"/>
    <cellStyle name="Normal 40 2 3 2 29 2 2" xfId="23828"/>
    <cellStyle name="Normal 40 2 3 2 29 2 2 2" xfId="50077"/>
    <cellStyle name="Normal 40 2 3 2 29 2 3" xfId="39014"/>
    <cellStyle name="Normal 40 2 3 2 29 3" xfId="16367"/>
    <cellStyle name="Normal 40 2 3 2 29 3 2" xfId="27431"/>
    <cellStyle name="Normal 40 2 3 2 29 3 2 2" xfId="53680"/>
    <cellStyle name="Normal 40 2 3 2 29 3 3" xfId="42617"/>
    <cellStyle name="Normal 40 2 3 2 29 4" xfId="20103"/>
    <cellStyle name="Normal 40 2 3 2 29 4 2" xfId="46353"/>
    <cellStyle name="Normal 40 2 3 2 29 5" xfId="8988"/>
    <cellStyle name="Normal 40 2 3 2 29 5 2" xfId="35290"/>
    <cellStyle name="Normal 40 2 3 2 3" xfId="4513"/>
    <cellStyle name="Normal 40 2 3 2 3 2" xfId="9674"/>
    <cellStyle name="Normal 40 2 3 2 3 2 2" xfId="20738"/>
    <cellStyle name="Normal 40 2 3 2 3 2 2 2" xfId="46987"/>
    <cellStyle name="Normal 40 2 3 2 3 2 3" xfId="35924"/>
    <cellStyle name="Normal 40 2 3 2 3 3" xfId="13277"/>
    <cellStyle name="Normal 40 2 3 2 3 3 2" xfId="24341"/>
    <cellStyle name="Normal 40 2 3 2 3 3 2 2" xfId="50590"/>
    <cellStyle name="Normal 40 2 3 2 3 3 3" xfId="39527"/>
    <cellStyle name="Normal 40 2 3 2 3 4" xfId="17013"/>
    <cellStyle name="Normal 40 2 3 2 3 4 2" xfId="43263"/>
    <cellStyle name="Normal 40 2 3 2 3 5" xfId="5872"/>
    <cellStyle name="Normal 40 2 3 2 3 5 2" xfId="32200"/>
    <cellStyle name="Normal 40 2 3 2 30" xfId="4514"/>
    <cellStyle name="Normal 40 2 3 2 30 2" xfId="9402"/>
    <cellStyle name="Normal 40 2 3 2 30 2 2" xfId="20466"/>
    <cellStyle name="Normal 40 2 3 2 30 2 2 2" xfId="46715"/>
    <cellStyle name="Normal 40 2 3 2 30 2 3" xfId="35652"/>
    <cellStyle name="Normal 40 2 3 2 30 3" xfId="13005"/>
    <cellStyle name="Normal 40 2 3 2 30 3 2" xfId="24069"/>
    <cellStyle name="Normal 40 2 3 2 30 3 2 2" xfId="50318"/>
    <cellStyle name="Normal 40 2 3 2 30 3 3" xfId="39255"/>
    <cellStyle name="Normal 40 2 3 2 30 4" xfId="16741"/>
    <cellStyle name="Normal 40 2 3 2 30 4 2" xfId="42991"/>
    <cellStyle name="Normal 40 2 3 2 30 5" xfId="5597"/>
    <cellStyle name="Normal 40 2 3 2 30 5 2" xfId="31928"/>
    <cellStyle name="Normal 40 2 3 2 31" xfId="4515"/>
    <cellStyle name="Normal 40 2 3 2 31 2" xfId="20346"/>
    <cellStyle name="Normal 40 2 3 2 31 2 2" xfId="46595"/>
    <cellStyle name="Normal 40 2 3 2 31 3" xfId="9282"/>
    <cellStyle name="Normal 40 2 3 2 31 3 2" xfId="35532"/>
    <cellStyle name="Normal 40 2 3 2 32" xfId="4516"/>
    <cellStyle name="Normal 40 2 3 2 32 2" xfId="23949"/>
    <cellStyle name="Normal 40 2 3 2 32 2 2" xfId="50198"/>
    <cellStyle name="Normal 40 2 3 2 32 3" xfId="12885"/>
    <cellStyle name="Normal 40 2 3 2 32 3 2" xfId="39135"/>
    <cellStyle name="Normal 40 2 3 2 33" xfId="4517"/>
    <cellStyle name="Normal 40 2 3 2 33 2" xfId="16621"/>
    <cellStyle name="Normal 40 2 3 2 33 2 2" xfId="42871"/>
    <cellStyle name="Normal 40 2 3 2 34" xfId="4518"/>
    <cellStyle name="Normal 40 2 3 2 35" xfId="4519"/>
    <cellStyle name="Normal 40 2 3 2 36" xfId="4520"/>
    <cellStyle name="Normal 40 2 3 2 37" xfId="4521"/>
    <cellStyle name="Normal 40 2 3 2 38" xfId="4522"/>
    <cellStyle name="Normal 40 2 3 2 39" xfId="4523"/>
    <cellStyle name="Normal 40 2 3 2 4" xfId="4524"/>
    <cellStyle name="Normal 40 2 3 2 4 2" xfId="9790"/>
    <cellStyle name="Normal 40 2 3 2 4 2 2" xfId="20854"/>
    <cellStyle name="Normal 40 2 3 2 4 2 2 2" xfId="47103"/>
    <cellStyle name="Normal 40 2 3 2 4 2 3" xfId="36040"/>
    <cellStyle name="Normal 40 2 3 2 4 3" xfId="13393"/>
    <cellStyle name="Normal 40 2 3 2 4 3 2" xfId="24457"/>
    <cellStyle name="Normal 40 2 3 2 4 3 2 2" xfId="50706"/>
    <cellStyle name="Normal 40 2 3 2 4 3 3" xfId="39643"/>
    <cellStyle name="Normal 40 2 3 2 4 4" xfId="17129"/>
    <cellStyle name="Normal 40 2 3 2 4 4 2" xfId="43379"/>
    <cellStyle name="Normal 40 2 3 2 4 5" xfId="5989"/>
    <cellStyle name="Normal 40 2 3 2 4 5 2" xfId="32316"/>
    <cellStyle name="Normal 40 2 3 2 40" xfId="4525"/>
    <cellStyle name="Normal 40 2 3 2 41" xfId="4490"/>
    <cellStyle name="Normal 40 2 3 2 42" xfId="5476"/>
    <cellStyle name="Normal 40 2 3 2 42 2" xfId="31808"/>
    <cellStyle name="Normal 40 2 3 2 43" xfId="27763"/>
    <cellStyle name="Normal 40 2 3 2 5" xfId="4526"/>
    <cellStyle name="Normal 40 2 3 2 5 2" xfId="9905"/>
    <cellStyle name="Normal 40 2 3 2 5 2 2" xfId="20969"/>
    <cellStyle name="Normal 40 2 3 2 5 2 2 2" xfId="47218"/>
    <cellStyle name="Normal 40 2 3 2 5 2 3" xfId="36155"/>
    <cellStyle name="Normal 40 2 3 2 5 3" xfId="13508"/>
    <cellStyle name="Normal 40 2 3 2 5 3 2" xfId="24572"/>
    <cellStyle name="Normal 40 2 3 2 5 3 2 2" xfId="50821"/>
    <cellStyle name="Normal 40 2 3 2 5 3 3" xfId="39758"/>
    <cellStyle name="Normal 40 2 3 2 5 4" xfId="17244"/>
    <cellStyle name="Normal 40 2 3 2 5 4 2" xfId="43494"/>
    <cellStyle name="Normal 40 2 3 2 5 5" xfId="6105"/>
    <cellStyle name="Normal 40 2 3 2 5 5 2" xfId="32431"/>
    <cellStyle name="Normal 40 2 3 2 6" xfId="4527"/>
    <cellStyle name="Normal 40 2 3 2 6 2" xfId="10020"/>
    <cellStyle name="Normal 40 2 3 2 6 2 2" xfId="21084"/>
    <cellStyle name="Normal 40 2 3 2 6 2 2 2" xfId="47333"/>
    <cellStyle name="Normal 40 2 3 2 6 2 3" xfId="36270"/>
    <cellStyle name="Normal 40 2 3 2 6 3" xfId="13623"/>
    <cellStyle name="Normal 40 2 3 2 6 3 2" xfId="24687"/>
    <cellStyle name="Normal 40 2 3 2 6 3 2 2" xfId="50936"/>
    <cellStyle name="Normal 40 2 3 2 6 3 3" xfId="39873"/>
    <cellStyle name="Normal 40 2 3 2 6 4" xfId="17359"/>
    <cellStyle name="Normal 40 2 3 2 6 4 2" xfId="43609"/>
    <cellStyle name="Normal 40 2 3 2 6 5" xfId="6221"/>
    <cellStyle name="Normal 40 2 3 2 6 5 2" xfId="32546"/>
    <cellStyle name="Normal 40 2 3 2 7" xfId="4528"/>
    <cellStyle name="Normal 40 2 3 2 7 2" xfId="10134"/>
    <cellStyle name="Normal 40 2 3 2 7 2 2" xfId="21198"/>
    <cellStyle name="Normal 40 2 3 2 7 2 2 2" xfId="47447"/>
    <cellStyle name="Normal 40 2 3 2 7 2 3" xfId="36384"/>
    <cellStyle name="Normal 40 2 3 2 7 3" xfId="13737"/>
    <cellStyle name="Normal 40 2 3 2 7 3 2" xfId="24801"/>
    <cellStyle name="Normal 40 2 3 2 7 3 2 2" xfId="51050"/>
    <cellStyle name="Normal 40 2 3 2 7 3 3" xfId="39987"/>
    <cellStyle name="Normal 40 2 3 2 7 4" xfId="17473"/>
    <cellStyle name="Normal 40 2 3 2 7 4 2" xfId="43723"/>
    <cellStyle name="Normal 40 2 3 2 7 5" xfId="6336"/>
    <cellStyle name="Normal 40 2 3 2 7 5 2" xfId="32660"/>
    <cellStyle name="Normal 40 2 3 2 8" xfId="4529"/>
    <cellStyle name="Normal 40 2 3 2 8 2" xfId="10248"/>
    <cellStyle name="Normal 40 2 3 2 8 2 2" xfId="21312"/>
    <cellStyle name="Normal 40 2 3 2 8 2 2 2" xfId="47561"/>
    <cellStyle name="Normal 40 2 3 2 8 2 3" xfId="36498"/>
    <cellStyle name="Normal 40 2 3 2 8 3" xfId="13851"/>
    <cellStyle name="Normal 40 2 3 2 8 3 2" xfId="24915"/>
    <cellStyle name="Normal 40 2 3 2 8 3 2 2" xfId="51164"/>
    <cellStyle name="Normal 40 2 3 2 8 3 3" xfId="40101"/>
    <cellStyle name="Normal 40 2 3 2 8 4" xfId="17587"/>
    <cellStyle name="Normal 40 2 3 2 8 4 2" xfId="43837"/>
    <cellStyle name="Normal 40 2 3 2 8 5" xfId="6451"/>
    <cellStyle name="Normal 40 2 3 2 8 5 2" xfId="32774"/>
    <cellStyle name="Normal 40 2 3 2 9" xfId="4530"/>
    <cellStyle name="Normal 40 2 3 2 9 2" xfId="10362"/>
    <cellStyle name="Normal 40 2 3 2 9 2 2" xfId="21426"/>
    <cellStyle name="Normal 40 2 3 2 9 2 2 2" xfId="47675"/>
    <cellStyle name="Normal 40 2 3 2 9 2 3" xfId="36612"/>
    <cellStyle name="Normal 40 2 3 2 9 3" xfId="13965"/>
    <cellStyle name="Normal 40 2 3 2 9 3 2" xfId="25029"/>
    <cellStyle name="Normal 40 2 3 2 9 3 2 2" xfId="51278"/>
    <cellStyle name="Normal 40 2 3 2 9 3 3" xfId="40215"/>
    <cellStyle name="Normal 40 2 3 2 9 4" xfId="17701"/>
    <cellStyle name="Normal 40 2 3 2 9 4 2" xfId="43951"/>
    <cellStyle name="Normal 40 2 3 2 9 5" xfId="6566"/>
    <cellStyle name="Normal 40 2 3 2 9 5 2" xfId="32888"/>
    <cellStyle name="Normal 40 2 3 20" xfId="4531"/>
    <cellStyle name="Normal 40 2 3 20 2" xfId="11521"/>
    <cellStyle name="Normal 40 2 3 20 2 2" xfId="22585"/>
    <cellStyle name="Normal 40 2 3 20 2 2 2" xfId="48834"/>
    <cellStyle name="Normal 40 2 3 20 2 3" xfId="37771"/>
    <cellStyle name="Normal 40 2 3 20 3" xfId="15124"/>
    <cellStyle name="Normal 40 2 3 20 3 2" xfId="26188"/>
    <cellStyle name="Normal 40 2 3 20 3 2 2" xfId="52437"/>
    <cellStyle name="Normal 40 2 3 20 3 3" xfId="41374"/>
    <cellStyle name="Normal 40 2 3 20 4" xfId="18860"/>
    <cellStyle name="Normal 40 2 3 20 4 2" xfId="45110"/>
    <cellStyle name="Normal 40 2 3 20 5" xfId="7735"/>
    <cellStyle name="Normal 40 2 3 20 5 2" xfId="34047"/>
    <cellStyle name="Normal 40 2 3 21" xfId="4532"/>
    <cellStyle name="Normal 40 2 3 21 2" xfId="11635"/>
    <cellStyle name="Normal 40 2 3 21 2 2" xfId="22699"/>
    <cellStyle name="Normal 40 2 3 21 2 2 2" xfId="48948"/>
    <cellStyle name="Normal 40 2 3 21 2 3" xfId="37885"/>
    <cellStyle name="Normal 40 2 3 21 3" xfId="15238"/>
    <cellStyle name="Normal 40 2 3 21 3 2" xfId="26302"/>
    <cellStyle name="Normal 40 2 3 21 3 2 2" xfId="52551"/>
    <cellStyle name="Normal 40 2 3 21 3 3" xfId="41488"/>
    <cellStyle name="Normal 40 2 3 21 4" xfId="18974"/>
    <cellStyle name="Normal 40 2 3 21 4 2" xfId="45224"/>
    <cellStyle name="Normal 40 2 3 21 5" xfId="7850"/>
    <cellStyle name="Normal 40 2 3 21 5 2" xfId="34161"/>
    <cellStyle name="Normal 40 2 3 22" xfId="4533"/>
    <cellStyle name="Normal 40 2 3 22 2" xfId="11749"/>
    <cellStyle name="Normal 40 2 3 22 2 2" xfId="22813"/>
    <cellStyle name="Normal 40 2 3 22 2 2 2" xfId="49062"/>
    <cellStyle name="Normal 40 2 3 22 2 3" xfId="37999"/>
    <cellStyle name="Normal 40 2 3 22 3" xfId="15352"/>
    <cellStyle name="Normal 40 2 3 22 3 2" xfId="26416"/>
    <cellStyle name="Normal 40 2 3 22 3 2 2" xfId="52665"/>
    <cellStyle name="Normal 40 2 3 22 3 3" xfId="41602"/>
    <cellStyle name="Normal 40 2 3 22 4" xfId="19088"/>
    <cellStyle name="Normal 40 2 3 22 4 2" xfId="45338"/>
    <cellStyle name="Normal 40 2 3 22 5" xfId="7965"/>
    <cellStyle name="Normal 40 2 3 22 5 2" xfId="34275"/>
    <cellStyle name="Normal 40 2 3 23" xfId="4534"/>
    <cellStyle name="Normal 40 2 3 23 2" xfId="11863"/>
    <cellStyle name="Normal 40 2 3 23 2 2" xfId="22927"/>
    <cellStyle name="Normal 40 2 3 23 2 2 2" xfId="49176"/>
    <cellStyle name="Normal 40 2 3 23 2 3" xfId="38113"/>
    <cellStyle name="Normal 40 2 3 23 3" xfId="15466"/>
    <cellStyle name="Normal 40 2 3 23 3 2" xfId="26530"/>
    <cellStyle name="Normal 40 2 3 23 3 2 2" xfId="52779"/>
    <cellStyle name="Normal 40 2 3 23 3 3" xfId="41716"/>
    <cellStyle name="Normal 40 2 3 23 4" xfId="19202"/>
    <cellStyle name="Normal 40 2 3 23 4 2" xfId="45452"/>
    <cellStyle name="Normal 40 2 3 23 5" xfId="8080"/>
    <cellStyle name="Normal 40 2 3 23 5 2" xfId="34389"/>
    <cellStyle name="Normal 40 2 3 24" xfId="4535"/>
    <cellStyle name="Normal 40 2 3 24 2" xfId="11977"/>
    <cellStyle name="Normal 40 2 3 24 2 2" xfId="23041"/>
    <cellStyle name="Normal 40 2 3 24 2 2 2" xfId="49290"/>
    <cellStyle name="Normal 40 2 3 24 2 3" xfId="38227"/>
    <cellStyle name="Normal 40 2 3 24 3" xfId="15580"/>
    <cellStyle name="Normal 40 2 3 24 3 2" xfId="26644"/>
    <cellStyle name="Normal 40 2 3 24 3 2 2" xfId="52893"/>
    <cellStyle name="Normal 40 2 3 24 3 3" xfId="41830"/>
    <cellStyle name="Normal 40 2 3 24 4" xfId="19316"/>
    <cellStyle name="Normal 40 2 3 24 4 2" xfId="45566"/>
    <cellStyle name="Normal 40 2 3 24 5" xfId="8195"/>
    <cellStyle name="Normal 40 2 3 24 5 2" xfId="34503"/>
    <cellStyle name="Normal 40 2 3 25" xfId="4536"/>
    <cellStyle name="Normal 40 2 3 25 2" xfId="12091"/>
    <cellStyle name="Normal 40 2 3 25 2 2" xfId="23155"/>
    <cellStyle name="Normal 40 2 3 25 2 2 2" xfId="49404"/>
    <cellStyle name="Normal 40 2 3 25 2 3" xfId="38341"/>
    <cellStyle name="Normal 40 2 3 25 3" xfId="15694"/>
    <cellStyle name="Normal 40 2 3 25 3 2" xfId="26758"/>
    <cellStyle name="Normal 40 2 3 25 3 2 2" xfId="53007"/>
    <cellStyle name="Normal 40 2 3 25 3 3" xfId="41944"/>
    <cellStyle name="Normal 40 2 3 25 4" xfId="19430"/>
    <cellStyle name="Normal 40 2 3 25 4 2" xfId="45680"/>
    <cellStyle name="Normal 40 2 3 25 5" xfId="8310"/>
    <cellStyle name="Normal 40 2 3 25 5 2" xfId="34617"/>
    <cellStyle name="Normal 40 2 3 26" xfId="4537"/>
    <cellStyle name="Normal 40 2 3 26 2" xfId="12208"/>
    <cellStyle name="Normal 40 2 3 26 2 2" xfId="23272"/>
    <cellStyle name="Normal 40 2 3 26 2 2 2" xfId="49521"/>
    <cellStyle name="Normal 40 2 3 26 2 3" xfId="38458"/>
    <cellStyle name="Normal 40 2 3 26 3" xfId="15811"/>
    <cellStyle name="Normal 40 2 3 26 3 2" xfId="26875"/>
    <cellStyle name="Normal 40 2 3 26 3 2 2" xfId="53124"/>
    <cellStyle name="Normal 40 2 3 26 3 3" xfId="42061"/>
    <cellStyle name="Normal 40 2 3 26 4" xfId="19547"/>
    <cellStyle name="Normal 40 2 3 26 4 2" xfId="45797"/>
    <cellStyle name="Normal 40 2 3 26 5" xfId="8428"/>
    <cellStyle name="Normal 40 2 3 26 5 2" xfId="34734"/>
    <cellStyle name="Normal 40 2 3 27" xfId="4538"/>
    <cellStyle name="Normal 40 2 3 27 2" xfId="12327"/>
    <cellStyle name="Normal 40 2 3 27 2 2" xfId="23391"/>
    <cellStyle name="Normal 40 2 3 27 2 2 2" xfId="49640"/>
    <cellStyle name="Normal 40 2 3 27 2 3" xfId="38577"/>
    <cellStyle name="Normal 40 2 3 27 3" xfId="15930"/>
    <cellStyle name="Normal 40 2 3 27 3 2" xfId="26994"/>
    <cellStyle name="Normal 40 2 3 27 3 2 2" xfId="53243"/>
    <cellStyle name="Normal 40 2 3 27 3 3" xfId="42180"/>
    <cellStyle name="Normal 40 2 3 27 4" xfId="19666"/>
    <cellStyle name="Normal 40 2 3 27 4 2" xfId="45916"/>
    <cellStyle name="Normal 40 2 3 27 5" xfId="8548"/>
    <cellStyle name="Normal 40 2 3 27 5 2" xfId="34853"/>
    <cellStyle name="Normal 40 2 3 28" xfId="4539"/>
    <cellStyle name="Normal 40 2 3 28 2" xfId="12458"/>
    <cellStyle name="Normal 40 2 3 28 2 2" xfId="23522"/>
    <cellStyle name="Normal 40 2 3 28 2 2 2" xfId="49771"/>
    <cellStyle name="Normal 40 2 3 28 2 3" xfId="38708"/>
    <cellStyle name="Normal 40 2 3 28 3" xfId="16061"/>
    <cellStyle name="Normal 40 2 3 28 3 2" xfId="27125"/>
    <cellStyle name="Normal 40 2 3 28 3 2 2" xfId="53374"/>
    <cellStyle name="Normal 40 2 3 28 3 3" xfId="42311"/>
    <cellStyle name="Normal 40 2 3 28 4" xfId="19797"/>
    <cellStyle name="Normal 40 2 3 28 4 2" xfId="46047"/>
    <cellStyle name="Normal 40 2 3 28 5" xfId="8680"/>
    <cellStyle name="Normal 40 2 3 28 5 2" xfId="34984"/>
    <cellStyle name="Normal 40 2 3 29" xfId="4540"/>
    <cellStyle name="Normal 40 2 3 29 2" xfId="12573"/>
    <cellStyle name="Normal 40 2 3 29 2 2" xfId="23637"/>
    <cellStyle name="Normal 40 2 3 29 2 2 2" xfId="49886"/>
    <cellStyle name="Normal 40 2 3 29 2 3" xfId="38823"/>
    <cellStyle name="Normal 40 2 3 29 3" xfId="16176"/>
    <cellStyle name="Normal 40 2 3 29 3 2" xfId="27240"/>
    <cellStyle name="Normal 40 2 3 29 3 2 2" xfId="53489"/>
    <cellStyle name="Normal 40 2 3 29 3 3" xfId="42426"/>
    <cellStyle name="Normal 40 2 3 29 4" xfId="19912"/>
    <cellStyle name="Normal 40 2 3 29 4 2" xfId="46162"/>
    <cellStyle name="Normal 40 2 3 29 5" xfId="8796"/>
    <cellStyle name="Normal 40 2 3 29 5 2" xfId="35099"/>
    <cellStyle name="Normal 40 2 3 3" xfId="287"/>
    <cellStyle name="Normal 40 2 3 3 2" xfId="4542"/>
    <cellStyle name="Normal 40 2 3 3 2 2" xfId="16475"/>
    <cellStyle name="Normal 40 2 3 3 2 2 2" xfId="27539"/>
    <cellStyle name="Normal 40 2 3 3 2 2 2 2" xfId="53788"/>
    <cellStyle name="Normal 40 2 3 3 2 2 3" xfId="42725"/>
    <cellStyle name="Normal 40 2 3 3 2 3" xfId="20211"/>
    <cellStyle name="Normal 40 2 3 3 2 3 2" xfId="46461"/>
    <cellStyle name="Normal 40 2 3 3 2 4" xfId="9139"/>
    <cellStyle name="Normal 40 2 3 3 2 4 2" xfId="35398"/>
    <cellStyle name="Normal 40 2 3 3 3" xfId="4541"/>
    <cellStyle name="Normal 40 2 3 3 3 2" xfId="20509"/>
    <cellStyle name="Normal 40 2 3 3 3 2 2" xfId="46758"/>
    <cellStyle name="Normal 40 2 3 3 3 3" xfId="9445"/>
    <cellStyle name="Normal 40 2 3 3 3 3 2" xfId="35695"/>
    <cellStyle name="Normal 40 2 3 3 4" xfId="13048"/>
    <cellStyle name="Normal 40 2 3 3 4 2" xfId="24112"/>
    <cellStyle name="Normal 40 2 3 3 4 2 2" xfId="50361"/>
    <cellStyle name="Normal 40 2 3 3 4 3" xfId="39298"/>
    <cellStyle name="Normal 40 2 3 3 5" xfId="16784"/>
    <cellStyle name="Normal 40 2 3 3 5 2" xfId="43034"/>
    <cellStyle name="Normal 40 2 3 3 6" xfId="5641"/>
    <cellStyle name="Normal 40 2 3 3 6 2" xfId="31971"/>
    <cellStyle name="Normal 40 2 3 3 7" xfId="27765"/>
    <cellStyle name="Normal 40 2 3 30" xfId="4543"/>
    <cellStyle name="Normal 40 2 3 30 2" xfId="12687"/>
    <cellStyle name="Normal 40 2 3 30 2 2" xfId="23751"/>
    <cellStyle name="Normal 40 2 3 30 2 2 2" xfId="50000"/>
    <cellStyle name="Normal 40 2 3 30 2 3" xfId="38937"/>
    <cellStyle name="Normal 40 2 3 30 3" xfId="16290"/>
    <cellStyle name="Normal 40 2 3 30 3 2" xfId="27354"/>
    <cellStyle name="Normal 40 2 3 30 3 2 2" xfId="53603"/>
    <cellStyle name="Normal 40 2 3 30 3 3" xfId="42540"/>
    <cellStyle name="Normal 40 2 3 30 4" xfId="20026"/>
    <cellStyle name="Normal 40 2 3 30 4 2" xfId="46276"/>
    <cellStyle name="Normal 40 2 3 30 5" xfId="8911"/>
    <cellStyle name="Normal 40 2 3 30 5 2" xfId="35213"/>
    <cellStyle name="Normal 40 2 3 31" xfId="4544"/>
    <cellStyle name="Normal 40 2 3 31 2" xfId="9325"/>
    <cellStyle name="Normal 40 2 3 31 2 2" xfId="20389"/>
    <cellStyle name="Normal 40 2 3 31 2 2 2" xfId="46638"/>
    <cellStyle name="Normal 40 2 3 31 2 3" xfId="35575"/>
    <cellStyle name="Normal 40 2 3 31 3" xfId="12928"/>
    <cellStyle name="Normal 40 2 3 31 3 2" xfId="23992"/>
    <cellStyle name="Normal 40 2 3 31 3 2 2" xfId="50241"/>
    <cellStyle name="Normal 40 2 3 31 3 3" xfId="39178"/>
    <cellStyle name="Normal 40 2 3 31 4" xfId="16664"/>
    <cellStyle name="Normal 40 2 3 31 4 2" xfId="42914"/>
    <cellStyle name="Normal 40 2 3 31 5" xfId="5520"/>
    <cellStyle name="Normal 40 2 3 31 5 2" xfId="31851"/>
    <cellStyle name="Normal 40 2 3 32" xfId="4545"/>
    <cellStyle name="Normal 40 2 3 32 2" xfId="20269"/>
    <cellStyle name="Normal 40 2 3 32 2 2" xfId="46518"/>
    <cellStyle name="Normal 40 2 3 32 3" xfId="9205"/>
    <cellStyle name="Normal 40 2 3 32 3 2" xfId="35455"/>
    <cellStyle name="Normal 40 2 3 33" xfId="4546"/>
    <cellStyle name="Normal 40 2 3 33 2" xfId="23872"/>
    <cellStyle name="Normal 40 2 3 33 2 2" xfId="50121"/>
    <cellStyle name="Normal 40 2 3 33 3" xfId="12808"/>
    <cellStyle name="Normal 40 2 3 33 3 2" xfId="39058"/>
    <cellStyle name="Normal 40 2 3 34" xfId="4547"/>
    <cellStyle name="Normal 40 2 3 34 2" xfId="16544"/>
    <cellStyle name="Normal 40 2 3 34 2 2" xfId="42794"/>
    <cellStyle name="Normal 40 2 3 35" xfId="4548"/>
    <cellStyle name="Normal 40 2 3 36" xfId="4549"/>
    <cellStyle name="Normal 40 2 3 37" xfId="4550"/>
    <cellStyle name="Normal 40 2 3 38" xfId="4551"/>
    <cellStyle name="Normal 40 2 3 39" xfId="4552"/>
    <cellStyle name="Normal 40 2 3 4" xfId="4553"/>
    <cellStyle name="Normal 40 2 3 4 2" xfId="9597"/>
    <cellStyle name="Normal 40 2 3 4 2 2" xfId="20661"/>
    <cellStyle name="Normal 40 2 3 4 2 2 2" xfId="46910"/>
    <cellStyle name="Normal 40 2 3 4 2 3" xfId="35847"/>
    <cellStyle name="Normal 40 2 3 4 3" xfId="13200"/>
    <cellStyle name="Normal 40 2 3 4 3 2" xfId="24264"/>
    <cellStyle name="Normal 40 2 3 4 3 2 2" xfId="50513"/>
    <cellStyle name="Normal 40 2 3 4 3 3" xfId="39450"/>
    <cellStyle name="Normal 40 2 3 4 4" xfId="16936"/>
    <cellStyle name="Normal 40 2 3 4 4 2" xfId="43186"/>
    <cellStyle name="Normal 40 2 3 4 5" xfId="5795"/>
    <cellStyle name="Normal 40 2 3 4 5 2" xfId="32123"/>
    <cellStyle name="Normal 40 2 3 40" xfId="4554"/>
    <cellStyle name="Normal 40 2 3 41" xfId="4555"/>
    <cellStyle name="Normal 40 2 3 42" xfId="4479"/>
    <cellStyle name="Normal 40 2 3 43" xfId="5399"/>
    <cellStyle name="Normal 40 2 3 43 2" xfId="31731"/>
    <cellStyle name="Normal 40 2 3 44" xfId="27762"/>
    <cellStyle name="Normal 40 2 3 5" xfId="4556"/>
    <cellStyle name="Normal 40 2 3 5 2" xfId="9713"/>
    <cellStyle name="Normal 40 2 3 5 2 2" xfId="20777"/>
    <cellStyle name="Normal 40 2 3 5 2 2 2" xfId="47026"/>
    <cellStyle name="Normal 40 2 3 5 2 3" xfId="35963"/>
    <cellStyle name="Normal 40 2 3 5 3" xfId="13316"/>
    <cellStyle name="Normal 40 2 3 5 3 2" xfId="24380"/>
    <cellStyle name="Normal 40 2 3 5 3 2 2" xfId="50629"/>
    <cellStyle name="Normal 40 2 3 5 3 3" xfId="39566"/>
    <cellStyle name="Normal 40 2 3 5 4" xfId="17052"/>
    <cellStyle name="Normal 40 2 3 5 4 2" xfId="43302"/>
    <cellStyle name="Normal 40 2 3 5 5" xfId="5912"/>
    <cellStyle name="Normal 40 2 3 5 5 2" xfId="32239"/>
    <cellStyle name="Normal 40 2 3 6" xfId="4557"/>
    <cellStyle name="Normal 40 2 3 6 2" xfId="9828"/>
    <cellStyle name="Normal 40 2 3 6 2 2" xfId="20892"/>
    <cellStyle name="Normal 40 2 3 6 2 2 2" xfId="47141"/>
    <cellStyle name="Normal 40 2 3 6 2 3" xfId="36078"/>
    <cellStyle name="Normal 40 2 3 6 3" xfId="13431"/>
    <cellStyle name="Normal 40 2 3 6 3 2" xfId="24495"/>
    <cellStyle name="Normal 40 2 3 6 3 2 2" xfId="50744"/>
    <cellStyle name="Normal 40 2 3 6 3 3" xfId="39681"/>
    <cellStyle name="Normal 40 2 3 6 4" xfId="17167"/>
    <cellStyle name="Normal 40 2 3 6 4 2" xfId="43417"/>
    <cellStyle name="Normal 40 2 3 6 5" xfId="6028"/>
    <cellStyle name="Normal 40 2 3 6 5 2" xfId="32354"/>
    <cellStyle name="Normal 40 2 3 7" xfId="4558"/>
    <cellStyle name="Normal 40 2 3 7 2" xfId="9943"/>
    <cellStyle name="Normal 40 2 3 7 2 2" xfId="21007"/>
    <cellStyle name="Normal 40 2 3 7 2 2 2" xfId="47256"/>
    <cellStyle name="Normal 40 2 3 7 2 3" xfId="36193"/>
    <cellStyle name="Normal 40 2 3 7 3" xfId="13546"/>
    <cellStyle name="Normal 40 2 3 7 3 2" xfId="24610"/>
    <cellStyle name="Normal 40 2 3 7 3 2 2" xfId="50859"/>
    <cellStyle name="Normal 40 2 3 7 3 3" xfId="39796"/>
    <cellStyle name="Normal 40 2 3 7 4" xfId="17282"/>
    <cellStyle name="Normal 40 2 3 7 4 2" xfId="43532"/>
    <cellStyle name="Normal 40 2 3 7 5" xfId="6144"/>
    <cellStyle name="Normal 40 2 3 7 5 2" xfId="32469"/>
    <cellStyle name="Normal 40 2 3 8" xfId="4559"/>
    <cellStyle name="Normal 40 2 3 8 2" xfId="10057"/>
    <cellStyle name="Normal 40 2 3 8 2 2" xfId="21121"/>
    <cellStyle name="Normal 40 2 3 8 2 2 2" xfId="47370"/>
    <cellStyle name="Normal 40 2 3 8 2 3" xfId="36307"/>
    <cellStyle name="Normal 40 2 3 8 3" xfId="13660"/>
    <cellStyle name="Normal 40 2 3 8 3 2" xfId="24724"/>
    <cellStyle name="Normal 40 2 3 8 3 2 2" xfId="50973"/>
    <cellStyle name="Normal 40 2 3 8 3 3" xfId="39910"/>
    <cellStyle name="Normal 40 2 3 8 4" xfId="17396"/>
    <cellStyle name="Normal 40 2 3 8 4 2" xfId="43646"/>
    <cellStyle name="Normal 40 2 3 8 5" xfId="6259"/>
    <cellStyle name="Normal 40 2 3 8 5 2" xfId="32583"/>
    <cellStyle name="Normal 40 2 3 9" xfId="4560"/>
    <cellStyle name="Normal 40 2 3 9 2" xfId="10171"/>
    <cellStyle name="Normal 40 2 3 9 2 2" xfId="21235"/>
    <cellStyle name="Normal 40 2 3 9 2 2 2" xfId="47484"/>
    <cellStyle name="Normal 40 2 3 9 2 3" xfId="36421"/>
    <cellStyle name="Normal 40 2 3 9 3" xfId="13774"/>
    <cellStyle name="Normal 40 2 3 9 3 2" xfId="24838"/>
    <cellStyle name="Normal 40 2 3 9 3 2 2" xfId="51087"/>
    <cellStyle name="Normal 40 2 3 9 3 3" xfId="40024"/>
    <cellStyle name="Normal 40 2 3 9 4" xfId="17510"/>
    <cellStyle name="Normal 40 2 3 9 4 2" xfId="43760"/>
    <cellStyle name="Normal 40 2 3 9 5" xfId="6374"/>
    <cellStyle name="Normal 40 2 3 9 5 2" xfId="32697"/>
    <cellStyle name="Normal 40 2 30" xfId="4561"/>
    <cellStyle name="Normal 40 2 30 2" xfId="12066"/>
    <cellStyle name="Normal 40 2 30 2 2" xfId="23130"/>
    <cellStyle name="Normal 40 2 30 2 2 2" xfId="49379"/>
    <cellStyle name="Normal 40 2 30 2 3" xfId="38316"/>
    <cellStyle name="Normal 40 2 30 3" xfId="15669"/>
    <cellStyle name="Normal 40 2 30 3 2" xfId="26733"/>
    <cellStyle name="Normal 40 2 30 3 2 2" xfId="52982"/>
    <cellStyle name="Normal 40 2 30 3 3" xfId="41919"/>
    <cellStyle name="Normal 40 2 30 4" xfId="19405"/>
    <cellStyle name="Normal 40 2 30 4 2" xfId="45655"/>
    <cellStyle name="Normal 40 2 30 5" xfId="8284"/>
    <cellStyle name="Normal 40 2 30 5 2" xfId="34592"/>
    <cellStyle name="Normal 40 2 31" xfId="4562"/>
    <cellStyle name="Normal 40 2 31 2" xfId="12183"/>
    <cellStyle name="Normal 40 2 31 2 2" xfId="23247"/>
    <cellStyle name="Normal 40 2 31 2 2 2" xfId="49496"/>
    <cellStyle name="Normal 40 2 31 2 3" xfId="38433"/>
    <cellStyle name="Normal 40 2 31 3" xfId="15786"/>
    <cellStyle name="Normal 40 2 31 3 2" xfId="26850"/>
    <cellStyle name="Normal 40 2 31 3 2 2" xfId="53099"/>
    <cellStyle name="Normal 40 2 31 3 3" xfId="42036"/>
    <cellStyle name="Normal 40 2 31 4" xfId="19522"/>
    <cellStyle name="Normal 40 2 31 4 2" xfId="45772"/>
    <cellStyle name="Normal 40 2 31 5" xfId="8402"/>
    <cellStyle name="Normal 40 2 31 5 2" xfId="34709"/>
    <cellStyle name="Normal 40 2 32" xfId="4563"/>
    <cellStyle name="Normal 40 2 32 2" xfId="12302"/>
    <cellStyle name="Normal 40 2 32 2 2" xfId="23366"/>
    <cellStyle name="Normal 40 2 32 2 2 2" xfId="49615"/>
    <cellStyle name="Normal 40 2 32 2 3" xfId="38552"/>
    <cellStyle name="Normal 40 2 32 3" xfId="15905"/>
    <cellStyle name="Normal 40 2 32 3 2" xfId="26969"/>
    <cellStyle name="Normal 40 2 32 3 2 2" xfId="53218"/>
    <cellStyle name="Normal 40 2 32 3 3" xfId="42155"/>
    <cellStyle name="Normal 40 2 32 4" xfId="19641"/>
    <cellStyle name="Normal 40 2 32 4 2" xfId="45891"/>
    <cellStyle name="Normal 40 2 32 5" xfId="8522"/>
    <cellStyle name="Normal 40 2 32 5 2" xfId="34828"/>
    <cellStyle name="Normal 40 2 33" xfId="4564"/>
    <cellStyle name="Normal 40 2 33 2" xfId="12433"/>
    <cellStyle name="Normal 40 2 33 2 2" xfId="23497"/>
    <cellStyle name="Normal 40 2 33 2 2 2" xfId="49746"/>
    <cellStyle name="Normal 40 2 33 2 3" xfId="38683"/>
    <cellStyle name="Normal 40 2 33 3" xfId="16036"/>
    <cellStyle name="Normal 40 2 33 3 2" xfId="27100"/>
    <cellStyle name="Normal 40 2 33 3 2 2" xfId="53349"/>
    <cellStyle name="Normal 40 2 33 3 3" xfId="42286"/>
    <cellStyle name="Normal 40 2 33 4" xfId="19772"/>
    <cellStyle name="Normal 40 2 33 4 2" xfId="46022"/>
    <cellStyle name="Normal 40 2 33 5" xfId="8654"/>
    <cellStyle name="Normal 40 2 33 5 2" xfId="34959"/>
    <cellStyle name="Normal 40 2 34" xfId="4565"/>
    <cellStyle name="Normal 40 2 34 2" xfId="12548"/>
    <cellStyle name="Normal 40 2 34 2 2" xfId="23612"/>
    <cellStyle name="Normal 40 2 34 2 2 2" xfId="49861"/>
    <cellStyle name="Normal 40 2 34 2 3" xfId="38798"/>
    <cellStyle name="Normal 40 2 34 3" xfId="16151"/>
    <cellStyle name="Normal 40 2 34 3 2" xfId="27215"/>
    <cellStyle name="Normal 40 2 34 3 2 2" xfId="53464"/>
    <cellStyle name="Normal 40 2 34 3 3" xfId="42401"/>
    <cellStyle name="Normal 40 2 34 4" xfId="19887"/>
    <cellStyle name="Normal 40 2 34 4 2" xfId="46137"/>
    <cellStyle name="Normal 40 2 34 5" xfId="8770"/>
    <cellStyle name="Normal 40 2 34 5 2" xfId="35074"/>
    <cellStyle name="Normal 40 2 35" xfId="4566"/>
    <cellStyle name="Normal 40 2 35 2" xfId="12662"/>
    <cellStyle name="Normal 40 2 35 2 2" xfId="23726"/>
    <cellStyle name="Normal 40 2 35 2 2 2" xfId="49975"/>
    <cellStyle name="Normal 40 2 35 2 3" xfId="38912"/>
    <cellStyle name="Normal 40 2 35 3" xfId="16265"/>
    <cellStyle name="Normal 40 2 35 3 2" xfId="27329"/>
    <cellStyle name="Normal 40 2 35 3 2 2" xfId="53578"/>
    <cellStyle name="Normal 40 2 35 3 3" xfId="42515"/>
    <cellStyle name="Normal 40 2 35 4" xfId="20001"/>
    <cellStyle name="Normal 40 2 35 4 2" xfId="46251"/>
    <cellStyle name="Normal 40 2 35 5" xfId="8885"/>
    <cellStyle name="Normal 40 2 35 5 2" xfId="35188"/>
    <cellStyle name="Normal 40 2 36" xfId="4567"/>
    <cellStyle name="Normal 40 2 36 2" xfId="9300"/>
    <cellStyle name="Normal 40 2 36 2 2" xfId="20364"/>
    <cellStyle name="Normal 40 2 36 2 2 2" xfId="46613"/>
    <cellStyle name="Normal 40 2 36 2 3" xfId="35550"/>
    <cellStyle name="Normal 40 2 36 3" xfId="12903"/>
    <cellStyle name="Normal 40 2 36 3 2" xfId="23967"/>
    <cellStyle name="Normal 40 2 36 3 2 2" xfId="50216"/>
    <cellStyle name="Normal 40 2 36 3 3" xfId="39153"/>
    <cellStyle name="Normal 40 2 36 4" xfId="16639"/>
    <cellStyle name="Normal 40 2 36 4 2" xfId="42889"/>
    <cellStyle name="Normal 40 2 36 5" xfId="5495"/>
    <cellStyle name="Normal 40 2 36 5 2" xfId="31826"/>
    <cellStyle name="Normal 40 2 37" xfId="4568"/>
    <cellStyle name="Normal 40 2 37 2" xfId="20244"/>
    <cellStyle name="Normal 40 2 37 2 2" xfId="46493"/>
    <cellStyle name="Normal 40 2 37 3" xfId="9180"/>
    <cellStyle name="Normal 40 2 37 3 2" xfId="35430"/>
    <cellStyle name="Normal 40 2 38" xfId="4569"/>
    <cellStyle name="Normal 40 2 38 2" xfId="23847"/>
    <cellStyle name="Normal 40 2 38 2 2" xfId="50096"/>
    <cellStyle name="Normal 40 2 38 3" xfId="12783"/>
    <cellStyle name="Normal 40 2 38 3 2" xfId="39033"/>
    <cellStyle name="Normal 40 2 39" xfId="4570"/>
    <cellStyle name="Normal 40 2 39 2" xfId="16508"/>
    <cellStyle name="Normal 40 2 39 2 2" xfId="42758"/>
    <cellStyle name="Normal 40 2 4" xfId="288"/>
    <cellStyle name="Normal 40 2 4 10" xfId="4572"/>
    <cellStyle name="Normal 40 2 4 10 2" xfId="10292"/>
    <cellStyle name="Normal 40 2 4 10 2 2" xfId="21356"/>
    <cellStyle name="Normal 40 2 4 10 2 2 2" xfId="47605"/>
    <cellStyle name="Normal 40 2 4 10 2 3" xfId="36542"/>
    <cellStyle name="Normal 40 2 4 10 3" xfId="13895"/>
    <cellStyle name="Normal 40 2 4 10 3 2" xfId="24959"/>
    <cellStyle name="Normal 40 2 4 10 3 2 2" xfId="51208"/>
    <cellStyle name="Normal 40 2 4 10 3 3" xfId="40145"/>
    <cellStyle name="Normal 40 2 4 10 4" xfId="17631"/>
    <cellStyle name="Normal 40 2 4 10 4 2" xfId="43881"/>
    <cellStyle name="Normal 40 2 4 10 5" xfId="6496"/>
    <cellStyle name="Normal 40 2 4 10 5 2" xfId="32818"/>
    <cellStyle name="Normal 40 2 4 11" xfId="4573"/>
    <cellStyle name="Normal 40 2 4 11 2" xfId="10419"/>
    <cellStyle name="Normal 40 2 4 11 2 2" xfId="21483"/>
    <cellStyle name="Normal 40 2 4 11 2 2 2" xfId="47732"/>
    <cellStyle name="Normal 40 2 4 11 2 3" xfId="36669"/>
    <cellStyle name="Normal 40 2 4 11 3" xfId="14022"/>
    <cellStyle name="Normal 40 2 4 11 3 2" xfId="25086"/>
    <cellStyle name="Normal 40 2 4 11 3 2 2" xfId="51335"/>
    <cellStyle name="Normal 40 2 4 11 3 3" xfId="40272"/>
    <cellStyle name="Normal 40 2 4 11 4" xfId="17758"/>
    <cellStyle name="Normal 40 2 4 11 4 2" xfId="44008"/>
    <cellStyle name="Normal 40 2 4 11 5" xfId="6624"/>
    <cellStyle name="Normal 40 2 4 11 5 2" xfId="32945"/>
    <cellStyle name="Normal 40 2 4 12" xfId="4574"/>
    <cellStyle name="Normal 40 2 4 12 2" xfId="10534"/>
    <cellStyle name="Normal 40 2 4 12 2 2" xfId="21598"/>
    <cellStyle name="Normal 40 2 4 12 2 2 2" xfId="47847"/>
    <cellStyle name="Normal 40 2 4 12 2 3" xfId="36784"/>
    <cellStyle name="Normal 40 2 4 12 3" xfId="14137"/>
    <cellStyle name="Normal 40 2 4 12 3 2" xfId="25201"/>
    <cellStyle name="Normal 40 2 4 12 3 2 2" xfId="51450"/>
    <cellStyle name="Normal 40 2 4 12 3 3" xfId="40387"/>
    <cellStyle name="Normal 40 2 4 12 4" xfId="17873"/>
    <cellStyle name="Normal 40 2 4 12 4 2" xfId="44123"/>
    <cellStyle name="Normal 40 2 4 12 5" xfId="6740"/>
    <cellStyle name="Normal 40 2 4 12 5 2" xfId="33060"/>
    <cellStyle name="Normal 40 2 4 13" xfId="4575"/>
    <cellStyle name="Normal 40 2 4 13 2" xfId="10707"/>
    <cellStyle name="Normal 40 2 4 13 2 2" xfId="21771"/>
    <cellStyle name="Normal 40 2 4 13 2 2 2" xfId="48020"/>
    <cellStyle name="Normal 40 2 4 13 2 3" xfId="36957"/>
    <cellStyle name="Normal 40 2 4 13 3" xfId="14310"/>
    <cellStyle name="Normal 40 2 4 13 3 2" xfId="25374"/>
    <cellStyle name="Normal 40 2 4 13 3 2 2" xfId="51623"/>
    <cellStyle name="Normal 40 2 4 13 3 3" xfId="40560"/>
    <cellStyle name="Normal 40 2 4 13 4" xfId="18046"/>
    <cellStyle name="Normal 40 2 4 13 4 2" xfId="44296"/>
    <cellStyle name="Normal 40 2 4 13 5" xfId="6914"/>
    <cellStyle name="Normal 40 2 4 13 5 2" xfId="33233"/>
    <cellStyle name="Normal 40 2 4 14" xfId="4576"/>
    <cellStyle name="Normal 40 2 4 14 2" xfId="10824"/>
    <cellStyle name="Normal 40 2 4 14 2 2" xfId="21888"/>
    <cellStyle name="Normal 40 2 4 14 2 2 2" xfId="48137"/>
    <cellStyle name="Normal 40 2 4 14 2 3" xfId="37074"/>
    <cellStyle name="Normal 40 2 4 14 3" xfId="14427"/>
    <cellStyle name="Normal 40 2 4 14 3 2" xfId="25491"/>
    <cellStyle name="Normal 40 2 4 14 3 2 2" xfId="51740"/>
    <cellStyle name="Normal 40 2 4 14 3 3" xfId="40677"/>
    <cellStyle name="Normal 40 2 4 14 4" xfId="18163"/>
    <cellStyle name="Normal 40 2 4 14 4 2" xfId="44413"/>
    <cellStyle name="Normal 40 2 4 14 5" xfId="7032"/>
    <cellStyle name="Normal 40 2 4 14 5 2" xfId="33350"/>
    <cellStyle name="Normal 40 2 4 15" xfId="4577"/>
    <cellStyle name="Normal 40 2 4 15 2" xfId="10940"/>
    <cellStyle name="Normal 40 2 4 15 2 2" xfId="22004"/>
    <cellStyle name="Normal 40 2 4 15 2 2 2" xfId="48253"/>
    <cellStyle name="Normal 40 2 4 15 2 3" xfId="37190"/>
    <cellStyle name="Normal 40 2 4 15 3" xfId="14543"/>
    <cellStyle name="Normal 40 2 4 15 3 2" xfId="25607"/>
    <cellStyle name="Normal 40 2 4 15 3 2 2" xfId="51856"/>
    <cellStyle name="Normal 40 2 4 15 3 3" xfId="40793"/>
    <cellStyle name="Normal 40 2 4 15 4" xfId="18279"/>
    <cellStyle name="Normal 40 2 4 15 4 2" xfId="44529"/>
    <cellStyle name="Normal 40 2 4 15 5" xfId="7149"/>
    <cellStyle name="Normal 40 2 4 15 5 2" xfId="33466"/>
    <cellStyle name="Normal 40 2 4 16" xfId="4578"/>
    <cellStyle name="Normal 40 2 4 16 2" xfId="11058"/>
    <cellStyle name="Normal 40 2 4 16 2 2" xfId="22122"/>
    <cellStyle name="Normal 40 2 4 16 2 2 2" xfId="48371"/>
    <cellStyle name="Normal 40 2 4 16 2 3" xfId="37308"/>
    <cellStyle name="Normal 40 2 4 16 3" xfId="14661"/>
    <cellStyle name="Normal 40 2 4 16 3 2" xfId="25725"/>
    <cellStyle name="Normal 40 2 4 16 3 2 2" xfId="51974"/>
    <cellStyle name="Normal 40 2 4 16 3 3" xfId="40911"/>
    <cellStyle name="Normal 40 2 4 16 4" xfId="18397"/>
    <cellStyle name="Normal 40 2 4 16 4 2" xfId="44647"/>
    <cellStyle name="Normal 40 2 4 16 5" xfId="7268"/>
    <cellStyle name="Normal 40 2 4 16 5 2" xfId="33584"/>
    <cellStyle name="Normal 40 2 4 17" xfId="4579"/>
    <cellStyle name="Normal 40 2 4 17 2" xfId="11176"/>
    <cellStyle name="Normal 40 2 4 17 2 2" xfId="22240"/>
    <cellStyle name="Normal 40 2 4 17 2 2 2" xfId="48489"/>
    <cellStyle name="Normal 40 2 4 17 2 3" xfId="37426"/>
    <cellStyle name="Normal 40 2 4 17 3" xfId="14779"/>
    <cellStyle name="Normal 40 2 4 17 3 2" xfId="25843"/>
    <cellStyle name="Normal 40 2 4 17 3 2 2" xfId="52092"/>
    <cellStyle name="Normal 40 2 4 17 3 3" xfId="41029"/>
    <cellStyle name="Normal 40 2 4 17 4" xfId="18515"/>
    <cellStyle name="Normal 40 2 4 17 4 2" xfId="44765"/>
    <cellStyle name="Normal 40 2 4 17 5" xfId="7387"/>
    <cellStyle name="Normal 40 2 4 17 5 2" xfId="33702"/>
    <cellStyle name="Normal 40 2 4 18" xfId="4580"/>
    <cellStyle name="Normal 40 2 4 18 2" xfId="11292"/>
    <cellStyle name="Normal 40 2 4 18 2 2" xfId="22356"/>
    <cellStyle name="Normal 40 2 4 18 2 2 2" xfId="48605"/>
    <cellStyle name="Normal 40 2 4 18 2 3" xfId="37542"/>
    <cellStyle name="Normal 40 2 4 18 3" xfId="14895"/>
    <cellStyle name="Normal 40 2 4 18 3 2" xfId="25959"/>
    <cellStyle name="Normal 40 2 4 18 3 2 2" xfId="52208"/>
    <cellStyle name="Normal 40 2 4 18 3 3" xfId="41145"/>
    <cellStyle name="Normal 40 2 4 18 4" xfId="18631"/>
    <cellStyle name="Normal 40 2 4 18 4 2" xfId="44881"/>
    <cellStyle name="Normal 40 2 4 18 5" xfId="7504"/>
    <cellStyle name="Normal 40 2 4 18 5 2" xfId="33818"/>
    <cellStyle name="Normal 40 2 4 19" xfId="4581"/>
    <cellStyle name="Normal 40 2 4 19 2" xfId="11409"/>
    <cellStyle name="Normal 40 2 4 19 2 2" xfId="22473"/>
    <cellStyle name="Normal 40 2 4 19 2 2 2" xfId="48722"/>
    <cellStyle name="Normal 40 2 4 19 2 3" xfId="37659"/>
    <cellStyle name="Normal 40 2 4 19 3" xfId="15012"/>
    <cellStyle name="Normal 40 2 4 19 3 2" xfId="26076"/>
    <cellStyle name="Normal 40 2 4 19 3 2 2" xfId="52325"/>
    <cellStyle name="Normal 40 2 4 19 3 3" xfId="41262"/>
    <cellStyle name="Normal 40 2 4 19 4" xfId="18748"/>
    <cellStyle name="Normal 40 2 4 19 4 2" xfId="44998"/>
    <cellStyle name="Normal 40 2 4 19 5" xfId="7622"/>
    <cellStyle name="Normal 40 2 4 19 5 2" xfId="33935"/>
    <cellStyle name="Normal 40 2 4 2" xfId="289"/>
    <cellStyle name="Normal 40 2 4 2 10" xfId="4583"/>
    <cellStyle name="Normal 40 2 4 2 10 2" xfId="10490"/>
    <cellStyle name="Normal 40 2 4 2 10 2 2" xfId="21554"/>
    <cellStyle name="Normal 40 2 4 2 10 2 2 2" xfId="47803"/>
    <cellStyle name="Normal 40 2 4 2 10 2 3" xfId="36740"/>
    <cellStyle name="Normal 40 2 4 2 10 3" xfId="14093"/>
    <cellStyle name="Normal 40 2 4 2 10 3 2" xfId="25157"/>
    <cellStyle name="Normal 40 2 4 2 10 3 2 2" xfId="51406"/>
    <cellStyle name="Normal 40 2 4 2 10 3 3" xfId="40343"/>
    <cellStyle name="Normal 40 2 4 2 10 4" xfId="17829"/>
    <cellStyle name="Normal 40 2 4 2 10 4 2" xfId="44079"/>
    <cellStyle name="Normal 40 2 4 2 10 5" xfId="6695"/>
    <cellStyle name="Normal 40 2 4 2 10 5 2" xfId="33016"/>
    <cellStyle name="Normal 40 2 4 2 11" xfId="4584"/>
    <cellStyle name="Normal 40 2 4 2 11 2" xfId="10605"/>
    <cellStyle name="Normal 40 2 4 2 11 2 2" xfId="21669"/>
    <cellStyle name="Normal 40 2 4 2 11 2 2 2" xfId="47918"/>
    <cellStyle name="Normal 40 2 4 2 11 2 3" xfId="36855"/>
    <cellStyle name="Normal 40 2 4 2 11 3" xfId="14208"/>
    <cellStyle name="Normal 40 2 4 2 11 3 2" xfId="25272"/>
    <cellStyle name="Normal 40 2 4 2 11 3 2 2" xfId="51521"/>
    <cellStyle name="Normal 40 2 4 2 11 3 3" xfId="40458"/>
    <cellStyle name="Normal 40 2 4 2 11 4" xfId="17944"/>
    <cellStyle name="Normal 40 2 4 2 11 4 2" xfId="44194"/>
    <cellStyle name="Normal 40 2 4 2 11 5" xfId="6811"/>
    <cellStyle name="Normal 40 2 4 2 11 5 2" xfId="33131"/>
    <cellStyle name="Normal 40 2 4 2 12" xfId="4585"/>
    <cellStyle name="Normal 40 2 4 2 12 2" xfId="10778"/>
    <cellStyle name="Normal 40 2 4 2 12 2 2" xfId="21842"/>
    <cellStyle name="Normal 40 2 4 2 12 2 2 2" xfId="48091"/>
    <cellStyle name="Normal 40 2 4 2 12 2 3" xfId="37028"/>
    <cellStyle name="Normal 40 2 4 2 12 3" xfId="14381"/>
    <cellStyle name="Normal 40 2 4 2 12 3 2" xfId="25445"/>
    <cellStyle name="Normal 40 2 4 2 12 3 2 2" xfId="51694"/>
    <cellStyle name="Normal 40 2 4 2 12 3 3" xfId="40631"/>
    <cellStyle name="Normal 40 2 4 2 12 4" xfId="18117"/>
    <cellStyle name="Normal 40 2 4 2 12 4 2" xfId="44367"/>
    <cellStyle name="Normal 40 2 4 2 12 5" xfId="6985"/>
    <cellStyle name="Normal 40 2 4 2 12 5 2" xfId="33304"/>
    <cellStyle name="Normal 40 2 4 2 13" xfId="4586"/>
    <cellStyle name="Normal 40 2 4 2 13 2" xfId="10895"/>
    <cellStyle name="Normal 40 2 4 2 13 2 2" xfId="21959"/>
    <cellStyle name="Normal 40 2 4 2 13 2 2 2" xfId="48208"/>
    <cellStyle name="Normal 40 2 4 2 13 2 3" xfId="37145"/>
    <cellStyle name="Normal 40 2 4 2 13 3" xfId="14498"/>
    <cellStyle name="Normal 40 2 4 2 13 3 2" xfId="25562"/>
    <cellStyle name="Normal 40 2 4 2 13 3 2 2" xfId="51811"/>
    <cellStyle name="Normal 40 2 4 2 13 3 3" xfId="40748"/>
    <cellStyle name="Normal 40 2 4 2 13 4" xfId="18234"/>
    <cellStyle name="Normal 40 2 4 2 13 4 2" xfId="44484"/>
    <cellStyle name="Normal 40 2 4 2 13 5" xfId="7103"/>
    <cellStyle name="Normal 40 2 4 2 13 5 2" xfId="33421"/>
    <cellStyle name="Normal 40 2 4 2 14" xfId="4587"/>
    <cellStyle name="Normal 40 2 4 2 14 2" xfId="11011"/>
    <cellStyle name="Normal 40 2 4 2 14 2 2" xfId="22075"/>
    <cellStyle name="Normal 40 2 4 2 14 2 2 2" xfId="48324"/>
    <cellStyle name="Normal 40 2 4 2 14 2 3" xfId="37261"/>
    <cellStyle name="Normal 40 2 4 2 14 3" xfId="14614"/>
    <cellStyle name="Normal 40 2 4 2 14 3 2" xfId="25678"/>
    <cellStyle name="Normal 40 2 4 2 14 3 2 2" xfId="51927"/>
    <cellStyle name="Normal 40 2 4 2 14 3 3" xfId="40864"/>
    <cellStyle name="Normal 40 2 4 2 14 4" xfId="18350"/>
    <cellStyle name="Normal 40 2 4 2 14 4 2" xfId="44600"/>
    <cellStyle name="Normal 40 2 4 2 14 5" xfId="7220"/>
    <cellStyle name="Normal 40 2 4 2 14 5 2" xfId="33537"/>
    <cellStyle name="Normal 40 2 4 2 15" xfId="4588"/>
    <cellStyle name="Normal 40 2 4 2 15 2" xfId="11129"/>
    <cellStyle name="Normal 40 2 4 2 15 2 2" xfId="22193"/>
    <cellStyle name="Normal 40 2 4 2 15 2 2 2" xfId="48442"/>
    <cellStyle name="Normal 40 2 4 2 15 2 3" xfId="37379"/>
    <cellStyle name="Normal 40 2 4 2 15 3" xfId="14732"/>
    <cellStyle name="Normal 40 2 4 2 15 3 2" xfId="25796"/>
    <cellStyle name="Normal 40 2 4 2 15 3 2 2" xfId="52045"/>
    <cellStyle name="Normal 40 2 4 2 15 3 3" xfId="40982"/>
    <cellStyle name="Normal 40 2 4 2 15 4" xfId="18468"/>
    <cellStyle name="Normal 40 2 4 2 15 4 2" xfId="44718"/>
    <cellStyle name="Normal 40 2 4 2 15 5" xfId="7339"/>
    <cellStyle name="Normal 40 2 4 2 15 5 2" xfId="33655"/>
    <cellStyle name="Normal 40 2 4 2 16" xfId="4589"/>
    <cellStyle name="Normal 40 2 4 2 16 2" xfId="11247"/>
    <cellStyle name="Normal 40 2 4 2 16 2 2" xfId="22311"/>
    <cellStyle name="Normal 40 2 4 2 16 2 2 2" xfId="48560"/>
    <cellStyle name="Normal 40 2 4 2 16 2 3" xfId="37497"/>
    <cellStyle name="Normal 40 2 4 2 16 3" xfId="14850"/>
    <cellStyle name="Normal 40 2 4 2 16 3 2" xfId="25914"/>
    <cellStyle name="Normal 40 2 4 2 16 3 2 2" xfId="52163"/>
    <cellStyle name="Normal 40 2 4 2 16 3 3" xfId="41100"/>
    <cellStyle name="Normal 40 2 4 2 16 4" xfId="18586"/>
    <cellStyle name="Normal 40 2 4 2 16 4 2" xfId="44836"/>
    <cellStyle name="Normal 40 2 4 2 16 5" xfId="7458"/>
    <cellStyle name="Normal 40 2 4 2 16 5 2" xfId="33773"/>
    <cellStyle name="Normal 40 2 4 2 17" xfId="4590"/>
    <cellStyle name="Normal 40 2 4 2 17 2" xfId="11363"/>
    <cellStyle name="Normal 40 2 4 2 17 2 2" xfId="22427"/>
    <cellStyle name="Normal 40 2 4 2 17 2 2 2" xfId="48676"/>
    <cellStyle name="Normal 40 2 4 2 17 2 3" xfId="37613"/>
    <cellStyle name="Normal 40 2 4 2 17 3" xfId="14966"/>
    <cellStyle name="Normal 40 2 4 2 17 3 2" xfId="26030"/>
    <cellStyle name="Normal 40 2 4 2 17 3 2 2" xfId="52279"/>
    <cellStyle name="Normal 40 2 4 2 17 3 3" xfId="41216"/>
    <cellStyle name="Normal 40 2 4 2 17 4" xfId="18702"/>
    <cellStyle name="Normal 40 2 4 2 17 4 2" xfId="44952"/>
    <cellStyle name="Normal 40 2 4 2 17 5" xfId="7575"/>
    <cellStyle name="Normal 40 2 4 2 17 5 2" xfId="33889"/>
    <cellStyle name="Normal 40 2 4 2 18" xfId="4591"/>
    <cellStyle name="Normal 40 2 4 2 18 2" xfId="11480"/>
    <cellStyle name="Normal 40 2 4 2 18 2 2" xfId="22544"/>
    <cellStyle name="Normal 40 2 4 2 18 2 2 2" xfId="48793"/>
    <cellStyle name="Normal 40 2 4 2 18 2 3" xfId="37730"/>
    <cellStyle name="Normal 40 2 4 2 18 3" xfId="15083"/>
    <cellStyle name="Normal 40 2 4 2 18 3 2" xfId="26147"/>
    <cellStyle name="Normal 40 2 4 2 18 3 2 2" xfId="52396"/>
    <cellStyle name="Normal 40 2 4 2 18 3 3" xfId="41333"/>
    <cellStyle name="Normal 40 2 4 2 18 4" xfId="18819"/>
    <cellStyle name="Normal 40 2 4 2 18 4 2" xfId="45069"/>
    <cellStyle name="Normal 40 2 4 2 18 5" xfId="7693"/>
    <cellStyle name="Normal 40 2 4 2 18 5 2" xfId="34006"/>
    <cellStyle name="Normal 40 2 4 2 19" xfId="4592"/>
    <cellStyle name="Normal 40 2 4 2 19 2" xfId="11599"/>
    <cellStyle name="Normal 40 2 4 2 19 2 2" xfId="22663"/>
    <cellStyle name="Normal 40 2 4 2 19 2 2 2" xfId="48912"/>
    <cellStyle name="Normal 40 2 4 2 19 2 3" xfId="37849"/>
    <cellStyle name="Normal 40 2 4 2 19 3" xfId="15202"/>
    <cellStyle name="Normal 40 2 4 2 19 3 2" xfId="26266"/>
    <cellStyle name="Normal 40 2 4 2 19 3 2 2" xfId="52515"/>
    <cellStyle name="Normal 40 2 4 2 19 3 3" xfId="41452"/>
    <cellStyle name="Normal 40 2 4 2 19 4" xfId="18938"/>
    <cellStyle name="Normal 40 2 4 2 19 4 2" xfId="45188"/>
    <cellStyle name="Normal 40 2 4 2 19 5" xfId="7813"/>
    <cellStyle name="Normal 40 2 4 2 19 5 2" xfId="34125"/>
    <cellStyle name="Normal 40 2 4 2 2" xfId="290"/>
    <cellStyle name="Normal 40 2 4 2 2 2" xfId="4594"/>
    <cellStyle name="Normal 40 2 4 2 2 2 2" xfId="16476"/>
    <cellStyle name="Normal 40 2 4 2 2 2 2 2" xfId="27540"/>
    <cellStyle name="Normal 40 2 4 2 2 2 2 2 2" xfId="53789"/>
    <cellStyle name="Normal 40 2 4 2 2 2 2 3" xfId="42726"/>
    <cellStyle name="Normal 40 2 4 2 2 2 3" xfId="20212"/>
    <cellStyle name="Normal 40 2 4 2 2 2 3 2" xfId="46462"/>
    <cellStyle name="Normal 40 2 4 2 2 2 4" xfId="9140"/>
    <cellStyle name="Normal 40 2 4 2 2 2 4 2" xfId="35399"/>
    <cellStyle name="Normal 40 2 4 2 2 3" xfId="4593"/>
    <cellStyle name="Normal 40 2 4 2 2 3 2" xfId="20576"/>
    <cellStyle name="Normal 40 2 4 2 2 3 2 2" xfId="46825"/>
    <cellStyle name="Normal 40 2 4 2 2 3 3" xfId="9512"/>
    <cellStyle name="Normal 40 2 4 2 2 3 3 2" xfId="35762"/>
    <cellStyle name="Normal 40 2 4 2 2 4" xfId="13115"/>
    <cellStyle name="Normal 40 2 4 2 2 4 2" xfId="24179"/>
    <cellStyle name="Normal 40 2 4 2 2 4 2 2" xfId="50428"/>
    <cellStyle name="Normal 40 2 4 2 2 4 3" xfId="39365"/>
    <cellStyle name="Normal 40 2 4 2 2 5" xfId="16851"/>
    <cellStyle name="Normal 40 2 4 2 2 5 2" xfId="43101"/>
    <cellStyle name="Normal 40 2 4 2 2 6" xfId="5709"/>
    <cellStyle name="Normal 40 2 4 2 2 6 2" xfId="32038"/>
    <cellStyle name="Normal 40 2 4 2 2 7" xfId="27768"/>
    <cellStyle name="Normal 40 2 4 2 20" xfId="4595"/>
    <cellStyle name="Normal 40 2 4 2 20 2" xfId="11713"/>
    <cellStyle name="Normal 40 2 4 2 20 2 2" xfId="22777"/>
    <cellStyle name="Normal 40 2 4 2 20 2 2 2" xfId="49026"/>
    <cellStyle name="Normal 40 2 4 2 20 2 3" xfId="37963"/>
    <cellStyle name="Normal 40 2 4 2 20 3" xfId="15316"/>
    <cellStyle name="Normal 40 2 4 2 20 3 2" xfId="26380"/>
    <cellStyle name="Normal 40 2 4 2 20 3 2 2" xfId="52629"/>
    <cellStyle name="Normal 40 2 4 2 20 3 3" xfId="41566"/>
    <cellStyle name="Normal 40 2 4 2 20 4" xfId="19052"/>
    <cellStyle name="Normal 40 2 4 2 20 4 2" xfId="45302"/>
    <cellStyle name="Normal 40 2 4 2 20 5" xfId="7928"/>
    <cellStyle name="Normal 40 2 4 2 20 5 2" xfId="34239"/>
    <cellStyle name="Normal 40 2 4 2 21" xfId="4596"/>
    <cellStyle name="Normal 40 2 4 2 21 2" xfId="11827"/>
    <cellStyle name="Normal 40 2 4 2 21 2 2" xfId="22891"/>
    <cellStyle name="Normal 40 2 4 2 21 2 2 2" xfId="49140"/>
    <cellStyle name="Normal 40 2 4 2 21 2 3" xfId="38077"/>
    <cellStyle name="Normal 40 2 4 2 21 3" xfId="15430"/>
    <cellStyle name="Normal 40 2 4 2 21 3 2" xfId="26494"/>
    <cellStyle name="Normal 40 2 4 2 21 3 2 2" xfId="52743"/>
    <cellStyle name="Normal 40 2 4 2 21 3 3" xfId="41680"/>
    <cellStyle name="Normal 40 2 4 2 21 4" xfId="19166"/>
    <cellStyle name="Normal 40 2 4 2 21 4 2" xfId="45416"/>
    <cellStyle name="Normal 40 2 4 2 21 5" xfId="8043"/>
    <cellStyle name="Normal 40 2 4 2 21 5 2" xfId="34353"/>
    <cellStyle name="Normal 40 2 4 2 22" xfId="4597"/>
    <cellStyle name="Normal 40 2 4 2 22 2" xfId="11941"/>
    <cellStyle name="Normal 40 2 4 2 22 2 2" xfId="23005"/>
    <cellStyle name="Normal 40 2 4 2 22 2 2 2" xfId="49254"/>
    <cellStyle name="Normal 40 2 4 2 22 2 3" xfId="38191"/>
    <cellStyle name="Normal 40 2 4 2 22 3" xfId="15544"/>
    <cellStyle name="Normal 40 2 4 2 22 3 2" xfId="26608"/>
    <cellStyle name="Normal 40 2 4 2 22 3 2 2" xfId="52857"/>
    <cellStyle name="Normal 40 2 4 2 22 3 3" xfId="41794"/>
    <cellStyle name="Normal 40 2 4 2 22 4" xfId="19280"/>
    <cellStyle name="Normal 40 2 4 2 22 4 2" xfId="45530"/>
    <cellStyle name="Normal 40 2 4 2 22 5" xfId="8158"/>
    <cellStyle name="Normal 40 2 4 2 22 5 2" xfId="34467"/>
    <cellStyle name="Normal 40 2 4 2 23" xfId="4598"/>
    <cellStyle name="Normal 40 2 4 2 23 2" xfId="12055"/>
    <cellStyle name="Normal 40 2 4 2 23 2 2" xfId="23119"/>
    <cellStyle name="Normal 40 2 4 2 23 2 2 2" xfId="49368"/>
    <cellStyle name="Normal 40 2 4 2 23 2 3" xfId="38305"/>
    <cellStyle name="Normal 40 2 4 2 23 3" xfId="15658"/>
    <cellStyle name="Normal 40 2 4 2 23 3 2" xfId="26722"/>
    <cellStyle name="Normal 40 2 4 2 23 3 2 2" xfId="52971"/>
    <cellStyle name="Normal 40 2 4 2 23 3 3" xfId="41908"/>
    <cellStyle name="Normal 40 2 4 2 23 4" xfId="19394"/>
    <cellStyle name="Normal 40 2 4 2 23 4 2" xfId="45644"/>
    <cellStyle name="Normal 40 2 4 2 23 5" xfId="8273"/>
    <cellStyle name="Normal 40 2 4 2 23 5 2" xfId="34581"/>
    <cellStyle name="Normal 40 2 4 2 24" xfId="4599"/>
    <cellStyle name="Normal 40 2 4 2 24 2" xfId="12169"/>
    <cellStyle name="Normal 40 2 4 2 24 2 2" xfId="23233"/>
    <cellStyle name="Normal 40 2 4 2 24 2 2 2" xfId="49482"/>
    <cellStyle name="Normal 40 2 4 2 24 2 3" xfId="38419"/>
    <cellStyle name="Normal 40 2 4 2 24 3" xfId="15772"/>
    <cellStyle name="Normal 40 2 4 2 24 3 2" xfId="26836"/>
    <cellStyle name="Normal 40 2 4 2 24 3 2 2" xfId="53085"/>
    <cellStyle name="Normal 40 2 4 2 24 3 3" xfId="42022"/>
    <cellStyle name="Normal 40 2 4 2 24 4" xfId="19508"/>
    <cellStyle name="Normal 40 2 4 2 24 4 2" xfId="45758"/>
    <cellStyle name="Normal 40 2 4 2 24 5" xfId="8388"/>
    <cellStyle name="Normal 40 2 4 2 24 5 2" xfId="34695"/>
    <cellStyle name="Normal 40 2 4 2 25" xfId="4600"/>
    <cellStyle name="Normal 40 2 4 2 25 2" xfId="12286"/>
    <cellStyle name="Normal 40 2 4 2 25 2 2" xfId="23350"/>
    <cellStyle name="Normal 40 2 4 2 25 2 2 2" xfId="49599"/>
    <cellStyle name="Normal 40 2 4 2 25 2 3" xfId="38536"/>
    <cellStyle name="Normal 40 2 4 2 25 3" xfId="15889"/>
    <cellStyle name="Normal 40 2 4 2 25 3 2" xfId="26953"/>
    <cellStyle name="Normal 40 2 4 2 25 3 2 2" xfId="53202"/>
    <cellStyle name="Normal 40 2 4 2 25 3 3" xfId="42139"/>
    <cellStyle name="Normal 40 2 4 2 25 4" xfId="19625"/>
    <cellStyle name="Normal 40 2 4 2 25 4 2" xfId="45875"/>
    <cellStyle name="Normal 40 2 4 2 25 5" xfId="8506"/>
    <cellStyle name="Normal 40 2 4 2 25 5 2" xfId="34812"/>
    <cellStyle name="Normal 40 2 4 2 26" xfId="4601"/>
    <cellStyle name="Normal 40 2 4 2 26 2" xfId="12405"/>
    <cellStyle name="Normal 40 2 4 2 26 2 2" xfId="23469"/>
    <cellStyle name="Normal 40 2 4 2 26 2 2 2" xfId="49718"/>
    <cellStyle name="Normal 40 2 4 2 26 2 3" xfId="38655"/>
    <cellStyle name="Normal 40 2 4 2 26 3" xfId="16008"/>
    <cellStyle name="Normal 40 2 4 2 26 3 2" xfId="27072"/>
    <cellStyle name="Normal 40 2 4 2 26 3 2 2" xfId="53321"/>
    <cellStyle name="Normal 40 2 4 2 26 3 3" xfId="42258"/>
    <cellStyle name="Normal 40 2 4 2 26 4" xfId="19744"/>
    <cellStyle name="Normal 40 2 4 2 26 4 2" xfId="45994"/>
    <cellStyle name="Normal 40 2 4 2 26 5" xfId="8626"/>
    <cellStyle name="Normal 40 2 4 2 26 5 2" xfId="34931"/>
    <cellStyle name="Normal 40 2 4 2 27" xfId="4602"/>
    <cellStyle name="Normal 40 2 4 2 27 2" xfId="12536"/>
    <cellStyle name="Normal 40 2 4 2 27 2 2" xfId="23600"/>
    <cellStyle name="Normal 40 2 4 2 27 2 2 2" xfId="49849"/>
    <cellStyle name="Normal 40 2 4 2 27 2 3" xfId="38786"/>
    <cellStyle name="Normal 40 2 4 2 27 3" xfId="16139"/>
    <cellStyle name="Normal 40 2 4 2 27 3 2" xfId="27203"/>
    <cellStyle name="Normal 40 2 4 2 27 3 2 2" xfId="53452"/>
    <cellStyle name="Normal 40 2 4 2 27 3 3" xfId="42389"/>
    <cellStyle name="Normal 40 2 4 2 27 4" xfId="19875"/>
    <cellStyle name="Normal 40 2 4 2 27 4 2" xfId="46125"/>
    <cellStyle name="Normal 40 2 4 2 27 5" xfId="8758"/>
    <cellStyle name="Normal 40 2 4 2 27 5 2" xfId="35062"/>
    <cellStyle name="Normal 40 2 4 2 28" xfId="4603"/>
    <cellStyle name="Normal 40 2 4 2 28 2" xfId="12651"/>
    <cellStyle name="Normal 40 2 4 2 28 2 2" xfId="23715"/>
    <cellStyle name="Normal 40 2 4 2 28 2 2 2" xfId="49964"/>
    <cellStyle name="Normal 40 2 4 2 28 2 3" xfId="38901"/>
    <cellStyle name="Normal 40 2 4 2 28 3" xfId="16254"/>
    <cellStyle name="Normal 40 2 4 2 28 3 2" xfId="27318"/>
    <cellStyle name="Normal 40 2 4 2 28 3 2 2" xfId="53567"/>
    <cellStyle name="Normal 40 2 4 2 28 3 3" xfId="42504"/>
    <cellStyle name="Normal 40 2 4 2 28 4" xfId="19990"/>
    <cellStyle name="Normal 40 2 4 2 28 4 2" xfId="46240"/>
    <cellStyle name="Normal 40 2 4 2 28 5" xfId="8874"/>
    <cellStyle name="Normal 40 2 4 2 28 5 2" xfId="35177"/>
    <cellStyle name="Normal 40 2 4 2 29" xfId="4604"/>
    <cellStyle name="Normal 40 2 4 2 29 2" xfId="12765"/>
    <cellStyle name="Normal 40 2 4 2 29 2 2" xfId="23829"/>
    <cellStyle name="Normal 40 2 4 2 29 2 2 2" xfId="50078"/>
    <cellStyle name="Normal 40 2 4 2 29 2 3" xfId="39015"/>
    <cellStyle name="Normal 40 2 4 2 29 3" xfId="16368"/>
    <cellStyle name="Normal 40 2 4 2 29 3 2" xfId="27432"/>
    <cellStyle name="Normal 40 2 4 2 29 3 2 2" xfId="53681"/>
    <cellStyle name="Normal 40 2 4 2 29 3 3" xfId="42618"/>
    <cellStyle name="Normal 40 2 4 2 29 4" xfId="20104"/>
    <cellStyle name="Normal 40 2 4 2 29 4 2" xfId="46354"/>
    <cellStyle name="Normal 40 2 4 2 29 5" xfId="8989"/>
    <cellStyle name="Normal 40 2 4 2 29 5 2" xfId="35291"/>
    <cellStyle name="Normal 40 2 4 2 3" xfId="4605"/>
    <cellStyle name="Normal 40 2 4 2 3 2" xfId="9675"/>
    <cellStyle name="Normal 40 2 4 2 3 2 2" xfId="20739"/>
    <cellStyle name="Normal 40 2 4 2 3 2 2 2" xfId="46988"/>
    <cellStyle name="Normal 40 2 4 2 3 2 3" xfId="35925"/>
    <cellStyle name="Normal 40 2 4 2 3 3" xfId="13278"/>
    <cellStyle name="Normal 40 2 4 2 3 3 2" xfId="24342"/>
    <cellStyle name="Normal 40 2 4 2 3 3 2 2" xfId="50591"/>
    <cellStyle name="Normal 40 2 4 2 3 3 3" xfId="39528"/>
    <cellStyle name="Normal 40 2 4 2 3 4" xfId="17014"/>
    <cellStyle name="Normal 40 2 4 2 3 4 2" xfId="43264"/>
    <cellStyle name="Normal 40 2 4 2 3 5" xfId="5873"/>
    <cellStyle name="Normal 40 2 4 2 3 5 2" xfId="32201"/>
    <cellStyle name="Normal 40 2 4 2 30" xfId="4606"/>
    <cellStyle name="Normal 40 2 4 2 30 2" xfId="9403"/>
    <cellStyle name="Normal 40 2 4 2 30 2 2" xfId="20467"/>
    <cellStyle name="Normal 40 2 4 2 30 2 2 2" xfId="46716"/>
    <cellStyle name="Normal 40 2 4 2 30 2 3" xfId="35653"/>
    <cellStyle name="Normal 40 2 4 2 30 3" xfId="13006"/>
    <cellStyle name="Normal 40 2 4 2 30 3 2" xfId="24070"/>
    <cellStyle name="Normal 40 2 4 2 30 3 2 2" xfId="50319"/>
    <cellStyle name="Normal 40 2 4 2 30 3 3" xfId="39256"/>
    <cellStyle name="Normal 40 2 4 2 30 4" xfId="16742"/>
    <cellStyle name="Normal 40 2 4 2 30 4 2" xfId="42992"/>
    <cellStyle name="Normal 40 2 4 2 30 5" xfId="5598"/>
    <cellStyle name="Normal 40 2 4 2 30 5 2" xfId="31929"/>
    <cellStyle name="Normal 40 2 4 2 31" xfId="4607"/>
    <cellStyle name="Normal 40 2 4 2 31 2" xfId="20347"/>
    <cellStyle name="Normal 40 2 4 2 31 2 2" xfId="46596"/>
    <cellStyle name="Normal 40 2 4 2 31 3" xfId="9283"/>
    <cellStyle name="Normal 40 2 4 2 31 3 2" xfId="35533"/>
    <cellStyle name="Normal 40 2 4 2 32" xfId="4608"/>
    <cellStyle name="Normal 40 2 4 2 32 2" xfId="23950"/>
    <cellStyle name="Normal 40 2 4 2 32 2 2" xfId="50199"/>
    <cellStyle name="Normal 40 2 4 2 32 3" xfId="12886"/>
    <cellStyle name="Normal 40 2 4 2 32 3 2" xfId="39136"/>
    <cellStyle name="Normal 40 2 4 2 33" xfId="4609"/>
    <cellStyle name="Normal 40 2 4 2 33 2" xfId="16622"/>
    <cellStyle name="Normal 40 2 4 2 33 2 2" xfId="42872"/>
    <cellStyle name="Normal 40 2 4 2 34" xfId="4610"/>
    <cellStyle name="Normal 40 2 4 2 35" xfId="4611"/>
    <cellStyle name="Normal 40 2 4 2 36" xfId="4612"/>
    <cellStyle name="Normal 40 2 4 2 37" xfId="4613"/>
    <cellStyle name="Normal 40 2 4 2 38" xfId="4614"/>
    <cellStyle name="Normal 40 2 4 2 39" xfId="4615"/>
    <cellStyle name="Normal 40 2 4 2 4" xfId="4616"/>
    <cellStyle name="Normal 40 2 4 2 4 2" xfId="9791"/>
    <cellStyle name="Normal 40 2 4 2 4 2 2" xfId="20855"/>
    <cellStyle name="Normal 40 2 4 2 4 2 2 2" xfId="47104"/>
    <cellStyle name="Normal 40 2 4 2 4 2 3" xfId="36041"/>
    <cellStyle name="Normal 40 2 4 2 4 3" xfId="13394"/>
    <cellStyle name="Normal 40 2 4 2 4 3 2" xfId="24458"/>
    <cellStyle name="Normal 40 2 4 2 4 3 2 2" xfId="50707"/>
    <cellStyle name="Normal 40 2 4 2 4 3 3" xfId="39644"/>
    <cellStyle name="Normal 40 2 4 2 4 4" xfId="17130"/>
    <cellStyle name="Normal 40 2 4 2 4 4 2" xfId="43380"/>
    <cellStyle name="Normal 40 2 4 2 4 5" xfId="5990"/>
    <cellStyle name="Normal 40 2 4 2 4 5 2" xfId="32317"/>
    <cellStyle name="Normal 40 2 4 2 40" xfId="4617"/>
    <cellStyle name="Normal 40 2 4 2 41" xfId="4582"/>
    <cellStyle name="Normal 40 2 4 2 42" xfId="5477"/>
    <cellStyle name="Normal 40 2 4 2 42 2" xfId="31809"/>
    <cellStyle name="Normal 40 2 4 2 43" xfId="27767"/>
    <cellStyle name="Normal 40 2 4 2 5" xfId="4618"/>
    <cellStyle name="Normal 40 2 4 2 5 2" xfId="9906"/>
    <cellStyle name="Normal 40 2 4 2 5 2 2" xfId="20970"/>
    <cellStyle name="Normal 40 2 4 2 5 2 2 2" xfId="47219"/>
    <cellStyle name="Normal 40 2 4 2 5 2 3" xfId="36156"/>
    <cellStyle name="Normal 40 2 4 2 5 3" xfId="13509"/>
    <cellStyle name="Normal 40 2 4 2 5 3 2" xfId="24573"/>
    <cellStyle name="Normal 40 2 4 2 5 3 2 2" xfId="50822"/>
    <cellStyle name="Normal 40 2 4 2 5 3 3" xfId="39759"/>
    <cellStyle name="Normal 40 2 4 2 5 4" xfId="17245"/>
    <cellStyle name="Normal 40 2 4 2 5 4 2" xfId="43495"/>
    <cellStyle name="Normal 40 2 4 2 5 5" xfId="6106"/>
    <cellStyle name="Normal 40 2 4 2 5 5 2" xfId="32432"/>
    <cellStyle name="Normal 40 2 4 2 6" xfId="4619"/>
    <cellStyle name="Normal 40 2 4 2 6 2" xfId="10021"/>
    <cellStyle name="Normal 40 2 4 2 6 2 2" xfId="21085"/>
    <cellStyle name="Normal 40 2 4 2 6 2 2 2" xfId="47334"/>
    <cellStyle name="Normal 40 2 4 2 6 2 3" xfId="36271"/>
    <cellStyle name="Normal 40 2 4 2 6 3" xfId="13624"/>
    <cellStyle name="Normal 40 2 4 2 6 3 2" xfId="24688"/>
    <cellStyle name="Normal 40 2 4 2 6 3 2 2" xfId="50937"/>
    <cellStyle name="Normal 40 2 4 2 6 3 3" xfId="39874"/>
    <cellStyle name="Normal 40 2 4 2 6 4" xfId="17360"/>
    <cellStyle name="Normal 40 2 4 2 6 4 2" xfId="43610"/>
    <cellStyle name="Normal 40 2 4 2 6 5" xfId="6222"/>
    <cellStyle name="Normal 40 2 4 2 6 5 2" xfId="32547"/>
    <cellStyle name="Normal 40 2 4 2 7" xfId="4620"/>
    <cellStyle name="Normal 40 2 4 2 7 2" xfId="10135"/>
    <cellStyle name="Normal 40 2 4 2 7 2 2" xfId="21199"/>
    <cellStyle name="Normal 40 2 4 2 7 2 2 2" xfId="47448"/>
    <cellStyle name="Normal 40 2 4 2 7 2 3" xfId="36385"/>
    <cellStyle name="Normal 40 2 4 2 7 3" xfId="13738"/>
    <cellStyle name="Normal 40 2 4 2 7 3 2" xfId="24802"/>
    <cellStyle name="Normal 40 2 4 2 7 3 2 2" xfId="51051"/>
    <cellStyle name="Normal 40 2 4 2 7 3 3" xfId="39988"/>
    <cellStyle name="Normal 40 2 4 2 7 4" xfId="17474"/>
    <cellStyle name="Normal 40 2 4 2 7 4 2" xfId="43724"/>
    <cellStyle name="Normal 40 2 4 2 7 5" xfId="6337"/>
    <cellStyle name="Normal 40 2 4 2 7 5 2" xfId="32661"/>
    <cellStyle name="Normal 40 2 4 2 8" xfId="4621"/>
    <cellStyle name="Normal 40 2 4 2 8 2" xfId="10249"/>
    <cellStyle name="Normal 40 2 4 2 8 2 2" xfId="21313"/>
    <cellStyle name="Normal 40 2 4 2 8 2 2 2" xfId="47562"/>
    <cellStyle name="Normal 40 2 4 2 8 2 3" xfId="36499"/>
    <cellStyle name="Normal 40 2 4 2 8 3" xfId="13852"/>
    <cellStyle name="Normal 40 2 4 2 8 3 2" xfId="24916"/>
    <cellStyle name="Normal 40 2 4 2 8 3 2 2" xfId="51165"/>
    <cellStyle name="Normal 40 2 4 2 8 3 3" xfId="40102"/>
    <cellStyle name="Normal 40 2 4 2 8 4" xfId="17588"/>
    <cellStyle name="Normal 40 2 4 2 8 4 2" xfId="43838"/>
    <cellStyle name="Normal 40 2 4 2 8 5" xfId="6452"/>
    <cellStyle name="Normal 40 2 4 2 8 5 2" xfId="32775"/>
    <cellStyle name="Normal 40 2 4 2 9" xfId="4622"/>
    <cellStyle name="Normal 40 2 4 2 9 2" xfId="10363"/>
    <cellStyle name="Normal 40 2 4 2 9 2 2" xfId="21427"/>
    <cellStyle name="Normal 40 2 4 2 9 2 2 2" xfId="47676"/>
    <cellStyle name="Normal 40 2 4 2 9 2 3" xfId="36613"/>
    <cellStyle name="Normal 40 2 4 2 9 3" xfId="13966"/>
    <cellStyle name="Normal 40 2 4 2 9 3 2" xfId="25030"/>
    <cellStyle name="Normal 40 2 4 2 9 3 2 2" xfId="51279"/>
    <cellStyle name="Normal 40 2 4 2 9 3 3" xfId="40216"/>
    <cellStyle name="Normal 40 2 4 2 9 4" xfId="17702"/>
    <cellStyle name="Normal 40 2 4 2 9 4 2" xfId="43952"/>
    <cellStyle name="Normal 40 2 4 2 9 5" xfId="6567"/>
    <cellStyle name="Normal 40 2 4 2 9 5 2" xfId="32889"/>
    <cellStyle name="Normal 40 2 4 20" xfId="4623"/>
    <cellStyle name="Normal 40 2 4 20 2" xfId="11528"/>
    <cellStyle name="Normal 40 2 4 20 2 2" xfId="22592"/>
    <cellStyle name="Normal 40 2 4 20 2 2 2" xfId="48841"/>
    <cellStyle name="Normal 40 2 4 20 2 3" xfId="37778"/>
    <cellStyle name="Normal 40 2 4 20 3" xfId="15131"/>
    <cellStyle name="Normal 40 2 4 20 3 2" xfId="26195"/>
    <cellStyle name="Normal 40 2 4 20 3 2 2" xfId="52444"/>
    <cellStyle name="Normal 40 2 4 20 3 3" xfId="41381"/>
    <cellStyle name="Normal 40 2 4 20 4" xfId="18867"/>
    <cellStyle name="Normal 40 2 4 20 4 2" xfId="45117"/>
    <cellStyle name="Normal 40 2 4 20 5" xfId="7742"/>
    <cellStyle name="Normal 40 2 4 20 5 2" xfId="34054"/>
    <cellStyle name="Normal 40 2 4 21" xfId="4624"/>
    <cellStyle name="Normal 40 2 4 21 2" xfId="11642"/>
    <cellStyle name="Normal 40 2 4 21 2 2" xfId="22706"/>
    <cellStyle name="Normal 40 2 4 21 2 2 2" xfId="48955"/>
    <cellStyle name="Normal 40 2 4 21 2 3" xfId="37892"/>
    <cellStyle name="Normal 40 2 4 21 3" xfId="15245"/>
    <cellStyle name="Normal 40 2 4 21 3 2" xfId="26309"/>
    <cellStyle name="Normal 40 2 4 21 3 2 2" xfId="52558"/>
    <cellStyle name="Normal 40 2 4 21 3 3" xfId="41495"/>
    <cellStyle name="Normal 40 2 4 21 4" xfId="18981"/>
    <cellStyle name="Normal 40 2 4 21 4 2" xfId="45231"/>
    <cellStyle name="Normal 40 2 4 21 5" xfId="7857"/>
    <cellStyle name="Normal 40 2 4 21 5 2" xfId="34168"/>
    <cellStyle name="Normal 40 2 4 22" xfId="4625"/>
    <cellStyle name="Normal 40 2 4 22 2" xfId="11756"/>
    <cellStyle name="Normal 40 2 4 22 2 2" xfId="22820"/>
    <cellStyle name="Normal 40 2 4 22 2 2 2" xfId="49069"/>
    <cellStyle name="Normal 40 2 4 22 2 3" xfId="38006"/>
    <cellStyle name="Normal 40 2 4 22 3" xfId="15359"/>
    <cellStyle name="Normal 40 2 4 22 3 2" xfId="26423"/>
    <cellStyle name="Normal 40 2 4 22 3 2 2" xfId="52672"/>
    <cellStyle name="Normal 40 2 4 22 3 3" xfId="41609"/>
    <cellStyle name="Normal 40 2 4 22 4" xfId="19095"/>
    <cellStyle name="Normal 40 2 4 22 4 2" xfId="45345"/>
    <cellStyle name="Normal 40 2 4 22 5" xfId="7972"/>
    <cellStyle name="Normal 40 2 4 22 5 2" xfId="34282"/>
    <cellStyle name="Normal 40 2 4 23" xfId="4626"/>
    <cellStyle name="Normal 40 2 4 23 2" xfId="11870"/>
    <cellStyle name="Normal 40 2 4 23 2 2" xfId="22934"/>
    <cellStyle name="Normal 40 2 4 23 2 2 2" xfId="49183"/>
    <cellStyle name="Normal 40 2 4 23 2 3" xfId="38120"/>
    <cellStyle name="Normal 40 2 4 23 3" xfId="15473"/>
    <cellStyle name="Normal 40 2 4 23 3 2" xfId="26537"/>
    <cellStyle name="Normal 40 2 4 23 3 2 2" xfId="52786"/>
    <cellStyle name="Normal 40 2 4 23 3 3" xfId="41723"/>
    <cellStyle name="Normal 40 2 4 23 4" xfId="19209"/>
    <cellStyle name="Normal 40 2 4 23 4 2" xfId="45459"/>
    <cellStyle name="Normal 40 2 4 23 5" xfId="8087"/>
    <cellStyle name="Normal 40 2 4 23 5 2" xfId="34396"/>
    <cellStyle name="Normal 40 2 4 24" xfId="4627"/>
    <cellStyle name="Normal 40 2 4 24 2" xfId="11984"/>
    <cellStyle name="Normal 40 2 4 24 2 2" xfId="23048"/>
    <cellStyle name="Normal 40 2 4 24 2 2 2" xfId="49297"/>
    <cellStyle name="Normal 40 2 4 24 2 3" xfId="38234"/>
    <cellStyle name="Normal 40 2 4 24 3" xfId="15587"/>
    <cellStyle name="Normal 40 2 4 24 3 2" xfId="26651"/>
    <cellStyle name="Normal 40 2 4 24 3 2 2" xfId="52900"/>
    <cellStyle name="Normal 40 2 4 24 3 3" xfId="41837"/>
    <cellStyle name="Normal 40 2 4 24 4" xfId="19323"/>
    <cellStyle name="Normal 40 2 4 24 4 2" xfId="45573"/>
    <cellStyle name="Normal 40 2 4 24 5" xfId="8202"/>
    <cellStyle name="Normal 40 2 4 24 5 2" xfId="34510"/>
    <cellStyle name="Normal 40 2 4 25" xfId="4628"/>
    <cellStyle name="Normal 40 2 4 25 2" xfId="12098"/>
    <cellStyle name="Normal 40 2 4 25 2 2" xfId="23162"/>
    <cellStyle name="Normal 40 2 4 25 2 2 2" xfId="49411"/>
    <cellStyle name="Normal 40 2 4 25 2 3" xfId="38348"/>
    <cellStyle name="Normal 40 2 4 25 3" xfId="15701"/>
    <cellStyle name="Normal 40 2 4 25 3 2" xfId="26765"/>
    <cellStyle name="Normal 40 2 4 25 3 2 2" xfId="53014"/>
    <cellStyle name="Normal 40 2 4 25 3 3" xfId="41951"/>
    <cellStyle name="Normal 40 2 4 25 4" xfId="19437"/>
    <cellStyle name="Normal 40 2 4 25 4 2" xfId="45687"/>
    <cellStyle name="Normal 40 2 4 25 5" xfId="8317"/>
    <cellStyle name="Normal 40 2 4 25 5 2" xfId="34624"/>
    <cellStyle name="Normal 40 2 4 26" xfId="4629"/>
    <cellStyle name="Normal 40 2 4 26 2" xfId="12215"/>
    <cellStyle name="Normal 40 2 4 26 2 2" xfId="23279"/>
    <cellStyle name="Normal 40 2 4 26 2 2 2" xfId="49528"/>
    <cellStyle name="Normal 40 2 4 26 2 3" xfId="38465"/>
    <cellStyle name="Normal 40 2 4 26 3" xfId="15818"/>
    <cellStyle name="Normal 40 2 4 26 3 2" xfId="26882"/>
    <cellStyle name="Normal 40 2 4 26 3 2 2" xfId="53131"/>
    <cellStyle name="Normal 40 2 4 26 3 3" xfId="42068"/>
    <cellStyle name="Normal 40 2 4 26 4" xfId="19554"/>
    <cellStyle name="Normal 40 2 4 26 4 2" xfId="45804"/>
    <cellStyle name="Normal 40 2 4 26 5" xfId="8435"/>
    <cellStyle name="Normal 40 2 4 26 5 2" xfId="34741"/>
    <cellStyle name="Normal 40 2 4 27" xfId="4630"/>
    <cellStyle name="Normal 40 2 4 27 2" xfId="12334"/>
    <cellStyle name="Normal 40 2 4 27 2 2" xfId="23398"/>
    <cellStyle name="Normal 40 2 4 27 2 2 2" xfId="49647"/>
    <cellStyle name="Normal 40 2 4 27 2 3" xfId="38584"/>
    <cellStyle name="Normal 40 2 4 27 3" xfId="15937"/>
    <cellStyle name="Normal 40 2 4 27 3 2" xfId="27001"/>
    <cellStyle name="Normal 40 2 4 27 3 2 2" xfId="53250"/>
    <cellStyle name="Normal 40 2 4 27 3 3" xfId="42187"/>
    <cellStyle name="Normal 40 2 4 27 4" xfId="19673"/>
    <cellStyle name="Normal 40 2 4 27 4 2" xfId="45923"/>
    <cellStyle name="Normal 40 2 4 27 5" xfId="8555"/>
    <cellStyle name="Normal 40 2 4 27 5 2" xfId="34860"/>
    <cellStyle name="Normal 40 2 4 28" xfId="4631"/>
    <cellStyle name="Normal 40 2 4 28 2" xfId="12465"/>
    <cellStyle name="Normal 40 2 4 28 2 2" xfId="23529"/>
    <cellStyle name="Normal 40 2 4 28 2 2 2" xfId="49778"/>
    <cellStyle name="Normal 40 2 4 28 2 3" xfId="38715"/>
    <cellStyle name="Normal 40 2 4 28 3" xfId="16068"/>
    <cellStyle name="Normal 40 2 4 28 3 2" xfId="27132"/>
    <cellStyle name="Normal 40 2 4 28 3 2 2" xfId="53381"/>
    <cellStyle name="Normal 40 2 4 28 3 3" xfId="42318"/>
    <cellStyle name="Normal 40 2 4 28 4" xfId="19804"/>
    <cellStyle name="Normal 40 2 4 28 4 2" xfId="46054"/>
    <cellStyle name="Normal 40 2 4 28 5" xfId="8687"/>
    <cellStyle name="Normal 40 2 4 28 5 2" xfId="34991"/>
    <cellStyle name="Normal 40 2 4 29" xfId="4632"/>
    <cellStyle name="Normal 40 2 4 29 2" xfId="12580"/>
    <cellStyle name="Normal 40 2 4 29 2 2" xfId="23644"/>
    <cellStyle name="Normal 40 2 4 29 2 2 2" xfId="49893"/>
    <cellStyle name="Normal 40 2 4 29 2 3" xfId="38830"/>
    <cellStyle name="Normal 40 2 4 29 3" xfId="16183"/>
    <cellStyle name="Normal 40 2 4 29 3 2" xfId="27247"/>
    <cellStyle name="Normal 40 2 4 29 3 2 2" xfId="53496"/>
    <cellStyle name="Normal 40 2 4 29 3 3" xfId="42433"/>
    <cellStyle name="Normal 40 2 4 29 4" xfId="19919"/>
    <cellStyle name="Normal 40 2 4 29 4 2" xfId="46169"/>
    <cellStyle name="Normal 40 2 4 29 5" xfId="8803"/>
    <cellStyle name="Normal 40 2 4 29 5 2" xfId="35106"/>
    <cellStyle name="Normal 40 2 4 3" xfId="291"/>
    <cellStyle name="Normal 40 2 4 3 2" xfId="4634"/>
    <cellStyle name="Normal 40 2 4 3 2 2" xfId="16477"/>
    <cellStyle name="Normal 40 2 4 3 2 2 2" xfId="27541"/>
    <cellStyle name="Normal 40 2 4 3 2 2 2 2" xfId="53790"/>
    <cellStyle name="Normal 40 2 4 3 2 2 3" xfId="42727"/>
    <cellStyle name="Normal 40 2 4 3 2 3" xfId="20213"/>
    <cellStyle name="Normal 40 2 4 3 2 3 2" xfId="46463"/>
    <cellStyle name="Normal 40 2 4 3 2 4" xfId="9141"/>
    <cellStyle name="Normal 40 2 4 3 2 4 2" xfId="35400"/>
    <cellStyle name="Normal 40 2 4 3 3" xfId="4633"/>
    <cellStyle name="Normal 40 2 4 3 3 2" xfId="20516"/>
    <cellStyle name="Normal 40 2 4 3 3 2 2" xfId="46765"/>
    <cellStyle name="Normal 40 2 4 3 3 3" xfId="9452"/>
    <cellStyle name="Normal 40 2 4 3 3 3 2" xfId="35702"/>
    <cellStyle name="Normal 40 2 4 3 4" xfId="13055"/>
    <cellStyle name="Normal 40 2 4 3 4 2" xfId="24119"/>
    <cellStyle name="Normal 40 2 4 3 4 2 2" xfId="50368"/>
    <cellStyle name="Normal 40 2 4 3 4 3" xfId="39305"/>
    <cellStyle name="Normal 40 2 4 3 5" xfId="16791"/>
    <cellStyle name="Normal 40 2 4 3 5 2" xfId="43041"/>
    <cellStyle name="Normal 40 2 4 3 6" xfId="5648"/>
    <cellStyle name="Normal 40 2 4 3 6 2" xfId="31978"/>
    <cellStyle name="Normal 40 2 4 3 7" xfId="27769"/>
    <cellStyle name="Normal 40 2 4 30" xfId="4635"/>
    <cellStyle name="Normal 40 2 4 30 2" xfId="12694"/>
    <cellStyle name="Normal 40 2 4 30 2 2" xfId="23758"/>
    <cellStyle name="Normal 40 2 4 30 2 2 2" xfId="50007"/>
    <cellStyle name="Normal 40 2 4 30 2 3" xfId="38944"/>
    <cellStyle name="Normal 40 2 4 30 3" xfId="16297"/>
    <cellStyle name="Normal 40 2 4 30 3 2" xfId="27361"/>
    <cellStyle name="Normal 40 2 4 30 3 2 2" xfId="53610"/>
    <cellStyle name="Normal 40 2 4 30 3 3" xfId="42547"/>
    <cellStyle name="Normal 40 2 4 30 4" xfId="20033"/>
    <cellStyle name="Normal 40 2 4 30 4 2" xfId="46283"/>
    <cellStyle name="Normal 40 2 4 30 5" xfId="8918"/>
    <cellStyle name="Normal 40 2 4 30 5 2" xfId="35220"/>
    <cellStyle name="Normal 40 2 4 31" xfId="4636"/>
    <cellStyle name="Normal 40 2 4 31 2" xfId="9332"/>
    <cellStyle name="Normal 40 2 4 31 2 2" xfId="20396"/>
    <cellStyle name="Normal 40 2 4 31 2 2 2" xfId="46645"/>
    <cellStyle name="Normal 40 2 4 31 2 3" xfId="35582"/>
    <cellStyle name="Normal 40 2 4 31 3" xfId="12935"/>
    <cellStyle name="Normal 40 2 4 31 3 2" xfId="23999"/>
    <cellStyle name="Normal 40 2 4 31 3 2 2" xfId="50248"/>
    <cellStyle name="Normal 40 2 4 31 3 3" xfId="39185"/>
    <cellStyle name="Normal 40 2 4 31 4" xfId="16671"/>
    <cellStyle name="Normal 40 2 4 31 4 2" xfId="42921"/>
    <cellStyle name="Normal 40 2 4 31 5" xfId="5527"/>
    <cellStyle name="Normal 40 2 4 31 5 2" xfId="31858"/>
    <cellStyle name="Normal 40 2 4 32" xfId="4637"/>
    <cellStyle name="Normal 40 2 4 32 2" xfId="20276"/>
    <cellStyle name="Normal 40 2 4 32 2 2" xfId="46525"/>
    <cellStyle name="Normal 40 2 4 32 3" xfId="9212"/>
    <cellStyle name="Normal 40 2 4 32 3 2" xfId="35462"/>
    <cellStyle name="Normal 40 2 4 33" xfId="4638"/>
    <cellStyle name="Normal 40 2 4 33 2" xfId="23879"/>
    <cellStyle name="Normal 40 2 4 33 2 2" xfId="50128"/>
    <cellStyle name="Normal 40 2 4 33 3" xfId="12815"/>
    <cellStyle name="Normal 40 2 4 33 3 2" xfId="39065"/>
    <cellStyle name="Normal 40 2 4 34" xfId="4639"/>
    <cellStyle name="Normal 40 2 4 34 2" xfId="16551"/>
    <cellStyle name="Normal 40 2 4 34 2 2" xfId="42801"/>
    <cellStyle name="Normal 40 2 4 35" xfId="4640"/>
    <cellStyle name="Normal 40 2 4 36" xfId="4641"/>
    <cellStyle name="Normal 40 2 4 37" xfId="4642"/>
    <cellStyle name="Normal 40 2 4 38" xfId="4643"/>
    <cellStyle name="Normal 40 2 4 39" xfId="4644"/>
    <cellStyle name="Normal 40 2 4 4" xfId="4645"/>
    <cellStyle name="Normal 40 2 4 4 2" xfId="9604"/>
    <cellStyle name="Normal 40 2 4 4 2 2" xfId="20668"/>
    <cellStyle name="Normal 40 2 4 4 2 2 2" xfId="46917"/>
    <cellStyle name="Normal 40 2 4 4 2 3" xfId="35854"/>
    <cellStyle name="Normal 40 2 4 4 3" xfId="13207"/>
    <cellStyle name="Normal 40 2 4 4 3 2" xfId="24271"/>
    <cellStyle name="Normal 40 2 4 4 3 2 2" xfId="50520"/>
    <cellStyle name="Normal 40 2 4 4 3 3" xfId="39457"/>
    <cellStyle name="Normal 40 2 4 4 4" xfId="16943"/>
    <cellStyle name="Normal 40 2 4 4 4 2" xfId="43193"/>
    <cellStyle name="Normal 40 2 4 4 5" xfId="5802"/>
    <cellStyle name="Normal 40 2 4 4 5 2" xfId="32130"/>
    <cellStyle name="Normal 40 2 4 40" xfId="4646"/>
    <cellStyle name="Normal 40 2 4 41" xfId="4647"/>
    <cellStyle name="Normal 40 2 4 42" xfId="4571"/>
    <cellStyle name="Normal 40 2 4 43" xfId="5406"/>
    <cellStyle name="Normal 40 2 4 43 2" xfId="31738"/>
    <cellStyle name="Normal 40 2 4 44" xfId="27766"/>
    <cellStyle name="Normal 40 2 4 5" xfId="4648"/>
    <cellStyle name="Normal 40 2 4 5 2" xfId="9720"/>
    <cellStyle name="Normal 40 2 4 5 2 2" xfId="20784"/>
    <cellStyle name="Normal 40 2 4 5 2 2 2" xfId="47033"/>
    <cellStyle name="Normal 40 2 4 5 2 3" xfId="35970"/>
    <cellStyle name="Normal 40 2 4 5 3" xfId="13323"/>
    <cellStyle name="Normal 40 2 4 5 3 2" xfId="24387"/>
    <cellStyle name="Normal 40 2 4 5 3 2 2" xfId="50636"/>
    <cellStyle name="Normal 40 2 4 5 3 3" xfId="39573"/>
    <cellStyle name="Normal 40 2 4 5 4" xfId="17059"/>
    <cellStyle name="Normal 40 2 4 5 4 2" xfId="43309"/>
    <cellStyle name="Normal 40 2 4 5 5" xfId="5919"/>
    <cellStyle name="Normal 40 2 4 5 5 2" xfId="32246"/>
    <cellStyle name="Normal 40 2 4 6" xfId="4649"/>
    <cellStyle name="Normal 40 2 4 6 2" xfId="9835"/>
    <cellStyle name="Normal 40 2 4 6 2 2" xfId="20899"/>
    <cellStyle name="Normal 40 2 4 6 2 2 2" xfId="47148"/>
    <cellStyle name="Normal 40 2 4 6 2 3" xfId="36085"/>
    <cellStyle name="Normal 40 2 4 6 3" xfId="13438"/>
    <cellStyle name="Normal 40 2 4 6 3 2" xfId="24502"/>
    <cellStyle name="Normal 40 2 4 6 3 2 2" xfId="50751"/>
    <cellStyle name="Normal 40 2 4 6 3 3" xfId="39688"/>
    <cellStyle name="Normal 40 2 4 6 4" xfId="17174"/>
    <cellStyle name="Normal 40 2 4 6 4 2" xfId="43424"/>
    <cellStyle name="Normal 40 2 4 6 5" xfId="6035"/>
    <cellStyle name="Normal 40 2 4 6 5 2" xfId="32361"/>
    <cellStyle name="Normal 40 2 4 7" xfId="4650"/>
    <cellStyle name="Normal 40 2 4 7 2" xfId="9950"/>
    <cellStyle name="Normal 40 2 4 7 2 2" xfId="21014"/>
    <cellStyle name="Normal 40 2 4 7 2 2 2" xfId="47263"/>
    <cellStyle name="Normal 40 2 4 7 2 3" xfId="36200"/>
    <cellStyle name="Normal 40 2 4 7 3" xfId="13553"/>
    <cellStyle name="Normal 40 2 4 7 3 2" xfId="24617"/>
    <cellStyle name="Normal 40 2 4 7 3 2 2" xfId="50866"/>
    <cellStyle name="Normal 40 2 4 7 3 3" xfId="39803"/>
    <cellStyle name="Normal 40 2 4 7 4" xfId="17289"/>
    <cellStyle name="Normal 40 2 4 7 4 2" xfId="43539"/>
    <cellStyle name="Normal 40 2 4 7 5" xfId="6151"/>
    <cellStyle name="Normal 40 2 4 7 5 2" xfId="32476"/>
    <cellStyle name="Normal 40 2 4 8" xfId="4651"/>
    <cellStyle name="Normal 40 2 4 8 2" xfId="10064"/>
    <cellStyle name="Normal 40 2 4 8 2 2" xfId="21128"/>
    <cellStyle name="Normal 40 2 4 8 2 2 2" xfId="47377"/>
    <cellStyle name="Normal 40 2 4 8 2 3" xfId="36314"/>
    <cellStyle name="Normal 40 2 4 8 3" xfId="13667"/>
    <cellStyle name="Normal 40 2 4 8 3 2" xfId="24731"/>
    <cellStyle name="Normal 40 2 4 8 3 2 2" xfId="50980"/>
    <cellStyle name="Normal 40 2 4 8 3 3" xfId="39917"/>
    <cellStyle name="Normal 40 2 4 8 4" xfId="17403"/>
    <cellStyle name="Normal 40 2 4 8 4 2" xfId="43653"/>
    <cellStyle name="Normal 40 2 4 8 5" xfId="6266"/>
    <cellStyle name="Normal 40 2 4 8 5 2" xfId="32590"/>
    <cellStyle name="Normal 40 2 4 9" xfId="4652"/>
    <cellStyle name="Normal 40 2 4 9 2" xfId="10178"/>
    <cellStyle name="Normal 40 2 4 9 2 2" xfId="21242"/>
    <cellStyle name="Normal 40 2 4 9 2 2 2" xfId="47491"/>
    <cellStyle name="Normal 40 2 4 9 2 3" xfId="36428"/>
    <cellStyle name="Normal 40 2 4 9 3" xfId="13781"/>
    <cellStyle name="Normal 40 2 4 9 3 2" xfId="24845"/>
    <cellStyle name="Normal 40 2 4 9 3 2 2" xfId="51094"/>
    <cellStyle name="Normal 40 2 4 9 3 3" xfId="40031"/>
    <cellStyle name="Normal 40 2 4 9 4" xfId="17517"/>
    <cellStyle name="Normal 40 2 4 9 4 2" xfId="43767"/>
    <cellStyle name="Normal 40 2 4 9 5" xfId="6381"/>
    <cellStyle name="Normal 40 2 4 9 5 2" xfId="32704"/>
    <cellStyle name="Normal 40 2 40" xfId="4653"/>
    <cellStyle name="Normal 40 2 40 2" xfId="16519"/>
    <cellStyle name="Normal 40 2 40 2 2" xfId="42769"/>
    <cellStyle name="Normal 40 2 41" xfId="4654"/>
    <cellStyle name="Normal 40 2 42" xfId="4655"/>
    <cellStyle name="Normal 40 2 43" xfId="4656"/>
    <cellStyle name="Normal 40 2 44" xfId="4657"/>
    <cellStyle name="Normal 40 2 45" xfId="4658"/>
    <cellStyle name="Normal 40 2 46" xfId="4659"/>
    <cellStyle name="Normal 40 2 47" xfId="4376"/>
    <cellStyle name="Normal 40 2 48" xfId="5373"/>
    <cellStyle name="Normal 40 2 48 2" xfId="31706"/>
    <cellStyle name="Normal 40 2 49" xfId="27757"/>
    <cellStyle name="Normal 40 2 5" xfId="292"/>
    <cellStyle name="Normal 40 2 5 10" xfId="4661"/>
    <cellStyle name="Normal 40 2 5 10 2" xfId="10300"/>
    <cellStyle name="Normal 40 2 5 10 2 2" xfId="21364"/>
    <cellStyle name="Normal 40 2 5 10 2 2 2" xfId="47613"/>
    <cellStyle name="Normal 40 2 5 10 2 3" xfId="36550"/>
    <cellStyle name="Normal 40 2 5 10 3" xfId="13903"/>
    <cellStyle name="Normal 40 2 5 10 3 2" xfId="24967"/>
    <cellStyle name="Normal 40 2 5 10 3 2 2" xfId="51216"/>
    <cellStyle name="Normal 40 2 5 10 3 3" xfId="40153"/>
    <cellStyle name="Normal 40 2 5 10 4" xfId="17639"/>
    <cellStyle name="Normal 40 2 5 10 4 2" xfId="43889"/>
    <cellStyle name="Normal 40 2 5 10 5" xfId="6504"/>
    <cellStyle name="Normal 40 2 5 10 5 2" xfId="32826"/>
    <cellStyle name="Normal 40 2 5 11" xfId="4662"/>
    <cellStyle name="Normal 40 2 5 11 2" xfId="10427"/>
    <cellStyle name="Normal 40 2 5 11 2 2" xfId="21491"/>
    <cellStyle name="Normal 40 2 5 11 2 2 2" xfId="47740"/>
    <cellStyle name="Normal 40 2 5 11 2 3" xfId="36677"/>
    <cellStyle name="Normal 40 2 5 11 3" xfId="14030"/>
    <cellStyle name="Normal 40 2 5 11 3 2" xfId="25094"/>
    <cellStyle name="Normal 40 2 5 11 3 2 2" xfId="51343"/>
    <cellStyle name="Normal 40 2 5 11 3 3" xfId="40280"/>
    <cellStyle name="Normal 40 2 5 11 4" xfId="17766"/>
    <cellStyle name="Normal 40 2 5 11 4 2" xfId="44016"/>
    <cellStyle name="Normal 40 2 5 11 5" xfId="6632"/>
    <cellStyle name="Normal 40 2 5 11 5 2" xfId="32953"/>
    <cellStyle name="Normal 40 2 5 12" xfId="4663"/>
    <cellStyle name="Normal 40 2 5 12 2" xfId="10542"/>
    <cellStyle name="Normal 40 2 5 12 2 2" xfId="21606"/>
    <cellStyle name="Normal 40 2 5 12 2 2 2" xfId="47855"/>
    <cellStyle name="Normal 40 2 5 12 2 3" xfId="36792"/>
    <cellStyle name="Normal 40 2 5 12 3" xfId="14145"/>
    <cellStyle name="Normal 40 2 5 12 3 2" xfId="25209"/>
    <cellStyle name="Normal 40 2 5 12 3 2 2" xfId="51458"/>
    <cellStyle name="Normal 40 2 5 12 3 3" xfId="40395"/>
    <cellStyle name="Normal 40 2 5 12 4" xfId="17881"/>
    <cellStyle name="Normal 40 2 5 12 4 2" xfId="44131"/>
    <cellStyle name="Normal 40 2 5 12 5" xfId="6748"/>
    <cellStyle name="Normal 40 2 5 12 5 2" xfId="33068"/>
    <cellStyle name="Normal 40 2 5 13" xfId="4664"/>
    <cellStyle name="Normal 40 2 5 13 2" xfId="10715"/>
    <cellStyle name="Normal 40 2 5 13 2 2" xfId="21779"/>
    <cellStyle name="Normal 40 2 5 13 2 2 2" xfId="48028"/>
    <cellStyle name="Normal 40 2 5 13 2 3" xfId="36965"/>
    <cellStyle name="Normal 40 2 5 13 3" xfId="14318"/>
    <cellStyle name="Normal 40 2 5 13 3 2" xfId="25382"/>
    <cellStyle name="Normal 40 2 5 13 3 2 2" xfId="51631"/>
    <cellStyle name="Normal 40 2 5 13 3 3" xfId="40568"/>
    <cellStyle name="Normal 40 2 5 13 4" xfId="18054"/>
    <cellStyle name="Normal 40 2 5 13 4 2" xfId="44304"/>
    <cellStyle name="Normal 40 2 5 13 5" xfId="6922"/>
    <cellStyle name="Normal 40 2 5 13 5 2" xfId="33241"/>
    <cellStyle name="Normal 40 2 5 14" xfId="4665"/>
    <cellStyle name="Normal 40 2 5 14 2" xfId="10832"/>
    <cellStyle name="Normal 40 2 5 14 2 2" xfId="21896"/>
    <cellStyle name="Normal 40 2 5 14 2 2 2" xfId="48145"/>
    <cellStyle name="Normal 40 2 5 14 2 3" xfId="37082"/>
    <cellStyle name="Normal 40 2 5 14 3" xfId="14435"/>
    <cellStyle name="Normal 40 2 5 14 3 2" xfId="25499"/>
    <cellStyle name="Normal 40 2 5 14 3 2 2" xfId="51748"/>
    <cellStyle name="Normal 40 2 5 14 3 3" xfId="40685"/>
    <cellStyle name="Normal 40 2 5 14 4" xfId="18171"/>
    <cellStyle name="Normal 40 2 5 14 4 2" xfId="44421"/>
    <cellStyle name="Normal 40 2 5 14 5" xfId="7040"/>
    <cellStyle name="Normal 40 2 5 14 5 2" xfId="33358"/>
    <cellStyle name="Normal 40 2 5 15" xfId="4666"/>
    <cellStyle name="Normal 40 2 5 15 2" xfId="10948"/>
    <cellStyle name="Normal 40 2 5 15 2 2" xfId="22012"/>
    <cellStyle name="Normal 40 2 5 15 2 2 2" xfId="48261"/>
    <cellStyle name="Normal 40 2 5 15 2 3" xfId="37198"/>
    <cellStyle name="Normal 40 2 5 15 3" xfId="14551"/>
    <cellStyle name="Normal 40 2 5 15 3 2" xfId="25615"/>
    <cellStyle name="Normal 40 2 5 15 3 2 2" xfId="51864"/>
    <cellStyle name="Normal 40 2 5 15 3 3" xfId="40801"/>
    <cellStyle name="Normal 40 2 5 15 4" xfId="18287"/>
    <cellStyle name="Normal 40 2 5 15 4 2" xfId="44537"/>
    <cellStyle name="Normal 40 2 5 15 5" xfId="7157"/>
    <cellStyle name="Normal 40 2 5 15 5 2" xfId="33474"/>
    <cellStyle name="Normal 40 2 5 16" xfId="4667"/>
    <cellStyle name="Normal 40 2 5 16 2" xfId="11066"/>
    <cellStyle name="Normal 40 2 5 16 2 2" xfId="22130"/>
    <cellStyle name="Normal 40 2 5 16 2 2 2" xfId="48379"/>
    <cellStyle name="Normal 40 2 5 16 2 3" xfId="37316"/>
    <cellStyle name="Normal 40 2 5 16 3" xfId="14669"/>
    <cellStyle name="Normal 40 2 5 16 3 2" xfId="25733"/>
    <cellStyle name="Normal 40 2 5 16 3 2 2" xfId="51982"/>
    <cellStyle name="Normal 40 2 5 16 3 3" xfId="40919"/>
    <cellStyle name="Normal 40 2 5 16 4" xfId="18405"/>
    <cellStyle name="Normal 40 2 5 16 4 2" xfId="44655"/>
    <cellStyle name="Normal 40 2 5 16 5" xfId="7276"/>
    <cellStyle name="Normal 40 2 5 16 5 2" xfId="33592"/>
    <cellStyle name="Normal 40 2 5 17" xfId="4668"/>
    <cellStyle name="Normal 40 2 5 17 2" xfId="11184"/>
    <cellStyle name="Normal 40 2 5 17 2 2" xfId="22248"/>
    <cellStyle name="Normal 40 2 5 17 2 2 2" xfId="48497"/>
    <cellStyle name="Normal 40 2 5 17 2 3" xfId="37434"/>
    <cellStyle name="Normal 40 2 5 17 3" xfId="14787"/>
    <cellStyle name="Normal 40 2 5 17 3 2" xfId="25851"/>
    <cellStyle name="Normal 40 2 5 17 3 2 2" xfId="52100"/>
    <cellStyle name="Normal 40 2 5 17 3 3" xfId="41037"/>
    <cellStyle name="Normal 40 2 5 17 4" xfId="18523"/>
    <cellStyle name="Normal 40 2 5 17 4 2" xfId="44773"/>
    <cellStyle name="Normal 40 2 5 17 5" xfId="7395"/>
    <cellStyle name="Normal 40 2 5 17 5 2" xfId="33710"/>
    <cellStyle name="Normal 40 2 5 18" xfId="4669"/>
    <cellStyle name="Normal 40 2 5 18 2" xfId="11300"/>
    <cellStyle name="Normal 40 2 5 18 2 2" xfId="22364"/>
    <cellStyle name="Normal 40 2 5 18 2 2 2" xfId="48613"/>
    <cellStyle name="Normal 40 2 5 18 2 3" xfId="37550"/>
    <cellStyle name="Normal 40 2 5 18 3" xfId="14903"/>
    <cellStyle name="Normal 40 2 5 18 3 2" xfId="25967"/>
    <cellStyle name="Normal 40 2 5 18 3 2 2" xfId="52216"/>
    <cellStyle name="Normal 40 2 5 18 3 3" xfId="41153"/>
    <cellStyle name="Normal 40 2 5 18 4" xfId="18639"/>
    <cellStyle name="Normal 40 2 5 18 4 2" xfId="44889"/>
    <cellStyle name="Normal 40 2 5 18 5" xfId="7512"/>
    <cellStyle name="Normal 40 2 5 18 5 2" xfId="33826"/>
    <cellStyle name="Normal 40 2 5 19" xfId="4670"/>
    <cellStyle name="Normal 40 2 5 19 2" xfId="11417"/>
    <cellStyle name="Normal 40 2 5 19 2 2" xfId="22481"/>
    <cellStyle name="Normal 40 2 5 19 2 2 2" xfId="48730"/>
    <cellStyle name="Normal 40 2 5 19 2 3" xfId="37667"/>
    <cellStyle name="Normal 40 2 5 19 3" xfId="15020"/>
    <cellStyle name="Normal 40 2 5 19 3 2" xfId="26084"/>
    <cellStyle name="Normal 40 2 5 19 3 2 2" xfId="52333"/>
    <cellStyle name="Normal 40 2 5 19 3 3" xfId="41270"/>
    <cellStyle name="Normal 40 2 5 19 4" xfId="18756"/>
    <cellStyle name="Normal 40 2 5 19 4 2" xfId="45006"/>
    <cellStyle name="Normal 40 2 5 19 5" xfId="7630"/>
    <cellStyle name="Normal 40 2 5 19 5 2" xfId="33943"/>
    <cellStyle name="Normal 40 2 5 2" xfId="293"/>
    <cellStyle name="Normal 40 2 5 2 10" xfId="4672"/>
    <cellStyle name="Normal 40 2 5 2 10 2" xfId="10491"/>
    <cellStyle name="Normal 40 2 5 2 10 2 2" xfId="21555"/>
    <cellStyle name="Normal 40 2 5 2 10 2 2 2" xfId="47804"/>
    <cellStyle name="Normal 40 2 5 2 10 2 3" xfId="36741"/>
    <cellStyle name="Normal 40 2 5 2 10 3" xfId="14094"/>
    <cellStyle name="Normal 40 2 5 2 10 3 2" xfId="25158"/>
    <cellStyle name="Normal 40 2 5 2 10 3 2 2" xfId="51407"/>
    <cellStyle name="Normal 40 2 5 2 10 3 3" xfId="40344"/>
    <cellStyle name="Normal 40 2 5 2 10 4" xfId="17830"/>
    <cellStyle name="Normal 40 2 5 2 10 4 2" xfId="44080"/>
    <cellStyle name="Normal 40 2 5 2 10 5" xfId="6696"/>
    <cellStyle name="Normal 40 2 5 2 10 5 2" xfId="33017"/>
    <cellStyle name="Normal 40 2 5 2 11" xfId="4673"/>
    <cellStyle name="Normal 40 2 5 2 11 2" xfId="10606"/>
    <cellStyle name="Normal 40 2 5 2 11 2 2" xfId="21670"/>
    <cellStyle name="Normal 40 2 5 2 11 2 2 2" xfId="47919"/>
    <cellStyle name="Normal 40 2 5 2 11 2 3" xfId="36856"/>
    <cellStyle name="Normal 40 2 5 2 11 3" xfId="14209"/>
    <cellStyle name="Normal 40 2 5 2 11 3 2" xfId="25273"/>
    <cellStyle name="Normal 40 2 5 2 11 3 2 2" xfId="51522"/>
    <cellStyle name="Normal 40 2 5 2 11 3 3" xfId="40459"/>
    <cellStyle name="Normal 40 2 5 2 11 4" xfId="17945"/>
    <cellStyle name="Normal 40 2 5 2 11 4 2" xfId="44195"/>
    <cellStyle name="Normal 40 2 5 2 11 5" xfId="6812"/>
    <cellStyle name="Normal 40 2 5 2 11 5 2" xfId="33132"/>
    <cellStyle name="Normal 40 2 5 2 12" xfId="4674"/>
    <cellStyle name="Normal 40 2 5 2 12 2" xfId="10779"/>
    <cellStyle name="Normal 40 2 5 2 12 2 2" xfId="21843"/>
    <cellStyle name="Normal 40 2 5 2 12 2 2 2" xfId="48092"/>
    <cellStyle name="Normal 40 2 5 2 12 2 3" xfId="37029"/>
    <cellStyle name="Normal 40 2 5 2 12 3" xfId="14382"/>
    <cellStyle name="Normal 40 2 5 2 12 3 2" xfId="25446"/>
    <cellStyle name="Normal 40 2 5 2 12 3 2 2" xfId="51695"/>
    <cellStyle name="Normal 40 2 5 2 12 3 3" xfId="40632"/>
    <cellStyle name="Normal 40 2 5 2 12 4" xfId="18118"/>
    <cellStyle name="Normal 40 2 5 2 12 4 2" xfId="44368"/>
    <cellStyle name="Normal 40 2 5 2 12 5" xfId="6986"/>
    <cellStyle name="Normal 40 2 5 2 12 5 2" xfId="33305"/>
    <cellStyle name="Normal 40 2 5 2 13" xfId="4675"/>
    <cellStyle name="Normal 40 2 5 2 13 2" xfId="10896"/>
    <cellStyle name="Normal 40 2 5 2 13 2 2" xfId="21960"/>
    <cellStyle name="Normal 40 2 5 2 13 2 2 2" xfId="48209"/>
    <cellStyle name="Normal 40 2 5 2 13 2 3" xfId="37146"/>
    <cellStyle name="Normal 40 2 5 2 13 3" xfId="14499"/>
    <cellStyle name="Normal 40 2 5 2 13 3 2" xfId="25563"/>
    <cellStyle name="Normal 40 2 5 2 13 3 2 2" xfId="51812"/>
    <cellStyle name="Normal 40 2 5 2 13 3 3" xfId="40749"/>
    <cellStyle name="Normal 40 2 5 2 13 4" xfId="18235"/>
    <cellStyle name="Normal 40 2 5 2 13 4 2" xfId="44485"/>
    <cellStyle name="Normal 40 2 5 2 13 5" xfId="7104"/>
    <cellStyle name="Normal 40 2 5 2 13 5 2" xfId="33422"/>
    <cellStyle name="Normal 40 2 5 2 14" xfId="4676"/>
    <cellStyle name="Normal 40 2 5 2 14 2" xfId="11012"/>
    <cellStyle name="Normal 40 2 5 2 14 2 2" xfId="22076"/>
    <cellStyle name="Normal 40 2 5 2 14 2 2 2" xfId="48325"/>
    <cellStyle name="Normal 40 2 5 2 14 2 3" xfId="37262"/>
    <cellStyle name="Normal 40 2 5 2 14 3" xfId="14615"/>
    <cellStyle name="Normal 40 2 5 2 14 3 2" xfId="25679"/>
    <cellStyle name="Normal 40 2 5 2 14 3 2 2" xfId="51928"/>
    <cellStyle name="Normal 40 2 5 2 14 3 3" xfId="40865"/>
    <cellStyle name="Normal 40 2 5 2 14 4" xfId="18351"/>
    <cellStyle name="Normal 40 2 5 2 14 4 2" xfId="44601"/>
    <cellStyle name="Normal 40 2 5 2 14 5" xfId="7221"/>
    <cellStyle name="Normal 40 2 5 2 14 5 2" xfId="33538"/>
    <cellStyle name="Normal 40 2 5 2 15" xfId="4677"/>
    <cellStyle name="Normal 40 2 5 2 15 2" xfId="11130"/>
    <cellStyle name="Normal 40 2 5 2 15 2 2" xfId="22194"/>
    <cellStyle name="Normal 40 2 5 2 15 2 2 2" xfId="48443"/>
    <cellStyle name="Normal 40 2 5 2 15 2 3" xfId="37380"/>
    <cellStyle name="Normal 40 2 5 2 15 3" xfId="14733"/>
    <cellStyle name="Normal 40 2 5 2 15 3 2" xfId="25797"/>
    <cellStyle name="Normal 40 2 5 2 15 3 2 2" xfId="52046"/>
    <cellStyle name="Normal 40 2 5 2 15 3 3" xfId="40983"/>
    <cellStyle name="Normal 40 2 5 2 15 4" xfId="18469"/>
    <cellStyle name="Normal 40 2 5 2 15 4 2" xfId="44719"/>
    <cellStyle name="Normal 40 2 5 2 15 5" xfId="7340"/>
    <cellStyle name="Normal 40 2 5 2 15 5 2" xfId="33656"/>
    <cellStyle name="Normal 40 2 5 2 16" xfId="4678"/>
    <cellStyle name="Normal 40 2 5 2 16 2" xfId="11248"/>
    <cellStyle name="Normal 40 2 5 2 16 2 2" xfId="22312"/>
    <cellStyle name="Normal 40 2 5 2 16 2 2 2" xfId="48561"/>
    <cellStyle name="Normal 40 2 5 2 16 2 3" xfId="37498"/>
    <cellStyle name="Normal 40 2 5 2 16 3" xfId="14851"/>
    <cellStyle name="Normal 40 2 5 2 16 3 2" xfId="25915"/>
    <cellStyle name="Normal 40 2 5 2 16 3 2 2" xfId="52164"/>
    <cellStyle name="Normal 40 2 5 2 16 3 3" xfId="41101"/>
    <cellStyle name="Normal 40 2 5 2 16 4" xfId="18587"/>
    <cellStyle name="Normal 40 2 5 2 16 4 2" xfId="44837"/>
    <cellStyle name="Normal 40 2 5 2 16 5" xfId="7459"/>
    <cellStyle name="Normal 40 2 5 2 16 5 2" xfId="33774"/>
    <cellStyle name="Normal 40 2 5 2 17" xfId="4679"/>
    <cellStyle name="Normal 40 2 5 2 17 2" xfId="11364"/>
    <cellStyle name="Normal 40 2 5 2 17 2 2" xfId="22428"/>
    <cellStyle name="Normal 40 2 5 2 17 2 2 2" xfId="48677"/>
    <cellStyle name="Normal 40 2 5 2 17 2 3" xfId="37614"/>
    <cellStyle name="Normal 40 2 5 2 17 3" xfId="14967"/>
    <cellStyle name="Normal 40 2 5 2 17 3 2" xfId="26031"/>
    <cellStyle name="Normal 40 2 5 2 17 3 2 2" xfId="52280"/>
    <cellStyle name="Normal 40 2 5 2 17 3 3" xfId="41217"/>
    <cellStyle name="Normal 40 2 5 2 17 4" xfId="18703"/>
    <cellStyle name="Normal 40 2 5 2 17 4 2" xfId="44953"/>
    <cellStyle name="Normal 40 2 5 2 17 5" xfId="7576"/>
    <cellStyle name="Normal 40 2 5 2 17 5 2" xfId="33890"/>
    <cellStyle name="Normal 40 2 5 2 18" xfId="4680"/>
    <cellStyle name="Normal 40 2 5 2 18 2" xfId="11481"/>
    <cellStyle name="Normal 40 2 5 2 18 2 2" xfId="22545"/>
    <cellStyle name="Normal 40 2 5 2 18 2 2 2" xfId="48794"/>
    <cellStyle name="Normal 40 2 5 2 18 2 3" xfId="37731"/>
    <cellStyle name="Normal 40 2 5 2 18 3" xfId="15084"/>
    <cellStyle name="Normal 40 2 5 2 18 3 2" xfId="26148"/>
    <cellStyle name="Normal 40 2 5 2 18 3 2 2" xfId="52397"/>
    <cellStyle name="Normal 40 2 5 2 18 3 3" xfId="41334"/>
    <cellStyle name="Normal 40 2 5 2 18 4" xfId="18820"/>
    <cellStyle name="Normal 40 2 5 2 18 4 2" xfId="45070"/>
    <cellStyle name="Normal 40 2 5 2 18 5" xfId="7694"/>
    <cellStyle name="Normal 40 2 5 2 18 5 2" xfId="34007"/>
    <cellStyle name="Normal 40 2 5 2 19" xfId="4681"/>
    <cellStyle name="Normal 40 2 5 2 19 2" xfId="11600"/>
    <cellStyle name="Normal 40 2 5 2 19 2 2" xfId="22664"/>
    <cellStyle name="Normal 40 2 5 2 19 2 2 2" xfId="48913"/>
    <cellStyle name="Normal 40 2 5 2 19 2 3" xfId="37850"/>
    <cellStyle name="Normal 40 2 5 2 19 3" xfId="15203"/>
    <cellStyle name="Normal 40 2 5 2 19 3 2" xfId="26267"/>
    <cellStyle name="Normal 40 2 5 2 19 3 2 2" xfId="52516"/>
    <cellStyle name="Normal 40 2 5 2 19 3 3" xfId="41453"/>
    <cellStyle name="Normal 40 2 5 2 19 4" xfId="18939"/>
    <cellStyle name="Normal 40 2 5 2 19 4 2" xfId="45189"/>
    <cellStyle name="Normal 40 2 5 2 19 5" xfId="7814"/>
    <cellStyle name="Normal 40 2 5 2 19 5 2" xfId="34126"/>
    <cellStyle name="Normal 40 2 5 2 2" xfId="294"/>
    <cellStyle name="Normal 40 2 5 2 2 2" xfId="4683"/>
    <cellStyle name="Normal 40 2 5 2 2 2 2" xfId="16478"/>
    <cellStyle name="Normal 40 2 5 2 2 2 2 2" xfId="27542"/>
    <cellStyle name="Normal 40 2 5 2 2 2 2 2 2" xfId="53791"/>
    <cellStyle name="Normal 40 2 5 2 2 2 2 3" xfId="42728"/>
    <cellStyle name="Normal 40 2 5 2 2 2 3" xfId="20214"/>
    <cellStyle name="Normal 40 2 5 2 2 2 3 2" xfId="46464"/>
    <cellStyle name="Normal 40 2 5 2 2 2 4" xfId="9142"/>
    <cellStyle name="Normal 40 2 5 2 2 2 4 2" xfId="35401"/>
    <cellStyle name="Normal 40 2 5 2 2 3" xfId="4682"/>
    <cellStyle name="Normal 40 2 5 2 2 3 2" xfId="20584"/>
    <cellStyle name="Normal 40 2 5 2 2 3 2 2" xfId="46833"/>
    <cellStyle name="Normal 40 2 5 2 2 3 3" xfId="9520"/>
    <cellStyle name="Normal 40 2 5 2 2 3 3 2" xfId="35770"/>
    <cellStyle name="Normal 40 2 5 2 2 4" xfId="13123"/>
    <cellStyle name="Normal 40 2 5 2 2 4 2" xfId="24187"/>
    <cellStyle name="Normal 40 2 5 2 2 4 2 2" xfId="50436"/>
    <cellStyle name="Normal 40 2 5 2 2 4 3" xfId="39373"/>
    <cellStyle name="Normal 40 2 5 2 2 5" xfId="16859"/>
    <cellStyle name="Normal 40 2 5 2 2 5 2" xfId="43109"/>
    <cellStyle name="Normal 40 2 5 2 2 6" xfId="5717"/>
    <cellStyle name="Normal 40 2 5 2 2 6 2" xfId="32046"/>
    <cellStyle name="Normal 40 2 5 2 2 7" xfId="27772"/>
    <cellStyle name="Normal 40 2 5 2 20" xfId="4684"/>
    <cellStyle name="Normal 40 2 5 2 20 2" xfId="11714"/>
    <cellStyle name="Normal 40 2 5 2 20 2 2" xfId="22778"/>
    <cellStyle name="Normal 40 2 5 2 20 2 2 2" xfId="49027"/>
    <cellStyle name="Normal 40 2 5 2 20 2 3" xfId="37964"/>
    <cellStyle name="Normal 40 2 5 2 20 3" xfId="15317"/>
    <cellStyle name="Normal 40 2 5 2 20 3 2" xfId="26381"/>
    <cellStyle name="Normal 40 2 5 2 20 3 2 2" xfId="52630"/>
    <cellStyle name="Normal 40 2 5 2 20 3 3" xfId="41567"/>
    <cellStyle name="Normal 40 2 5 2 20 4" xfId="19053"/>
    <cellStyle name="Normal 40 2 5 2 20 4 2" xfId="45303"/>
    <cellStyle name="Normal 40 2 5 2 20 5" xfId="7929"/>
    <cellStyle name="Normal 40 2 5 2 20 5 2" xfId="34240"/>
    <cellStyle name="Normal 40 2 5 2 21" xfId="4685"/>
    <cellStyle name="Normal 40 2 5 2 21 2" xfId="11828"/>
    <cellStyle name="Normal 40 2 5 2 21 2 2" xfId="22892"/>
    <cellStyle name="Normal 40 2 5 2 21 2 2 2" xfId="49141"/>
    <cellStyle name="Normal 40 2 5 2 21 2 3" xfId="38078"/>
    <cellStyle name="Normal 40 2 5 2 21 3" xfId="15431"/>
    <cellStyle name="Normal 40 2 5 2 21 3 2" xfId="26495"/>
    <cellStyle name="Normal 40 2 5 2 21 3 2 2" xfId="52744"/>
    <cellStyle name="Normal 40 2 5 2 21 3 3" xfId="41681"/>
    <cellStyle name="Normal 40 2 5 2 21 4" xfId="19167"/>
    <cellStyle name="Normal 40 2 5 2 21 4 2" xfId="45417"/>
    <cellStyle name="Normal 40 2 5 2 21 5" xfId="8044"/>
    <cellStyle name="Normal 40 2 5 2 21 5 2" xfId="34354"/>
    <cellStyle name="Normal 40 2 5 2 22" xfId="4686"/>
    <cellStyle name="Normal 40 2 5 2 22 2" xfId="11942"/>
    <cellStyle name="Normal 40 2 5 2 22 2 2" xfId="23006"/>
    <cellStyle name="Normal 40 2 5 2 22 2 2 2" xfId="49255"/>
    <cellStyle name="Normal 40 2 5 2 22 2 3" xfId="38192"/>
    <cellStyle name="Normal 40 2 5 2 22 3" xfId="15545"/>
    <cellStyle name="Normal 40 2 5 2 22 3 2" xfId="26609"/>
    <cellStyle name="Normal 40 2 5 2 22 3 2 2" xfId="52858"/>
    <cellStyle name="Normal 40 2 5 2 22 3 3" xfId="41795"/>
    <cellStyle name="Normal 40 2 5 2 22 4" xfId="19281"/>
    <cellStyle name="Normal 40 2 5 2 22 4 2" xfId="45531"/>
    <cellStyle name="Normal 40 2 5 2 22 5" xfId="8159"/>
    <cellStyle name="Normal 40 2 5 2 22 5 2" xfId="34468"/>
    <cellStyle name="Normal 40 2 5 2 23" xfId="4687"/>
    <cellStyle name="Normal 40 2 5 2 23 2" xfId="12056"/>
    <cellStyle name="Normal 40 2 5 2 23 2 2" xfId="23120"/>
    <cellStyle name="Normal 40 2 5 2 23 2 2 2" xfId="49369"/>
    <cellStyle name="Normal 40 2 5 2 23 2 3" xfId="38306"/>
    <cellStyle name="Normal 40 2 5 2 23 3" xfId="15659"/>
    <cellStyle name="Normal 40 2 5 2 23 3 2" xfId="26723"/>
    <cellStyle name="Normal 40 2 5 2 23 3 2 2" xfId="52972"/>
    <cellStyle name="Normal 40 2 5 2 23 3 3" xfId="41909"/>
    <cellStyle name="Normal 40 2 5 2 23 4" xfId="19395"/>
    <cellStyle name="Normal 40 2 5 2 23 4 2" xfId="45645"/>
    <cellStyle name="Normal 40 2 5 2 23 5" xfId="8274"/>
    <cellStyle name="Normal 40 2 5 2 23 5 2" xfId="34582"/>
    <cellStyle name="Normal 40 2 5 2 24" xfId="4688"/>
    <cellStyle name="Normal 40 2 5 2 24 2" xfId="12170"/>
    <cellStyle name="Normal 40 2 5 2 24 2 2" xfId="23234"/>
    <cellStyle name="Normal 40 2 5 2 24 2 2 2" xfId="49483"/>
    <cellStyle name="Normal 40 2 5 2 24 2 3" xfId="38420"/>
    <cellStyle name="Normal 40 2 5 2 24 3" xfId="15773"/>
    <cellStyle name="Normal 40 2 5 2 24 3 2" xfId="26837"/>
    <cellStyle name="Normal 40 2 5 2 24 3 2 2" xfId="53086"/>
    <cellStyle name="Normal 40 2 5 2 24 3 3" xfId="42023"/>
    <cellStyle name="Normal 40 2 5 2 24 4" xfId="19509"/>
    <cellStyle name="Normal 40 2 5 2 24 4 2" xfId="45759"/>
    <cellStyle name="Normal 40 2 5 2 24 5" xfId="8389"/>
    <cellStyle name="Normal 40 2 5 2 24 5 2" xfId="34696"/>
    <cellStyle name="Normal 40 2 5 2 25" xfId="4689"/>
    <cellStyle name="Normal 40 2 5 2 25 2" xfId="12287"/>
    <cellStyle name="Normal 40 2 5 2 25 2 2" xfId="23351"/>
    <cellStyle name="Normal 40 2 5 2 25 2 2 2" xfId="49600"/>
    <cellStyle name="Normal 40 2 5 2 25 2 3" xfId="38537"/>
    <cellStyle name="Normal 40 2 5 2 25 3" xfId="15890"/>
    <cellStyle name="Normal 40 2 5 2 25 3 2" xfId="26954"/>
    <cellStyle name="Normal 40 2 5 2 25 3 2 2" xfId="53203"/>
    <cellStyle name="Normal 40 2 5 2 25 3 3" xfId="42140"/>
    <cellStyle name="Normal 40 2 5 2 25 4" xfId="19626"/>
    <cellStyle name="Normal 40 2 5 2 25 4 2" xfId="45876"/>
    <cellStyle name="Normal 40 2 5 2 25 5" xfId="8507"/>
    <cellStyle name="Normal 40 2 5 2 25 5 2" xfId="34813"/>
    <cellStyle name="Normal 40 2 5 2 26" xfId="4690"/>
    <cellStyle name="Normal 40 2 5 2 26 2" xfId="12406"/>
    <cellStyle name="Normal 40 2 5 2 26 2 2" xfId="23470"/>
    <cellStyle name="Normal 40 2 5 2 26 2 2 2" xfId="49719"/>
    <cellStyle name="Normal 40 2 5 2 26 2 3" xfId="38656"/>
    <cellStyle name="Normal 40 2 5 2 26 3" xfId="16009"/>
    <cellStyle name="Normal 40 2 5 2 26 3 2" xfId="27073"/>
    <cellStyle name="Normal 40 2 5 2 26 3 2 2" xfId="53322"/>
    <cellStyle name="Normal 40 2 5 2 26 3 3" xfId="42259"/>
    <cellStyle name="Normal 40 2 5 2 26 4" xfId="19745"/>
    <cellStyle name="Normal 40 2 5 2 26 4 2" xfId="45995"/>
    <cellStyle name="Normal 40 2 5 2 26 5" xfId="8627"/>
    <cellStyle name="Normal 40 2 5 2 26 5 2" xfId="34932"/>
    <cellStyle name="Normal 40 2 5 2 27" xfId="4691"/>
    <cellStyle name="Normal 40 2 5 2 27 2" xfId="12537"/>
    <cellStyle name="Normal 40 2 5 2 27 2 2" xfId="23601"/>
    <cellStyle name="Normal 40 2 5 2 27 2 2 2" xfId="49850"/>
    <cellStyle name="Normal 40 2 5 2 27 2 3" xfId="38787"/>
    <cellStyle name="Normal 40 2 5 2 27 3" xfId="16140"/>
    <cellStyle name="Normal 40 2 5 2 27 3 2" xfId="27204"/>
    <cellStyle name="Normal 40 2 5 2 27 3 2 2" xfId="53453"/>
    <cellStyle name="Normal 40 2 5 2 27 3 3" xfId="42390"/>
    <cellStyle name="Normal 40 2 5 2 27 4" xfId="19876"/>
    <cellStyle name="Normal 40 2 5 2 27 4 2" xfId="46126"/>
    <cellStyle name="Normal 40 2 5 2 27 5" xfId="8759"/>
    <cellStyle name="Normal 40 2 5 2 27 5 2" xfId="35063"/>
    <cellStyle name="Normal 40 2 5 2 28" xfId="4692"/>
    <cellStyle name="Normal 40 2 5 2 28 2" xfId="12652"/>
    <cellStyle name="Normal 40 2 5 2 28 2 2" xfId="23716"/>
    <cellStyle name="Normal 40 2 5 2 28 2 2 2" xfId="49965"/>
    <cellStyle name="Normal 40 2 5 2 28 2 3" xfId="38902"/>
    <cellStyle name="Normal 40 2 5 2 28 3" xfId="16255"/>
    <cellStyle name="Normal 40 2 5 2 28 3 2" xfId="27319"/>
    <cellStyle name="Normal 40 2 5 2 28 3 2 2" xfId="53568"/>
    <cellStyle name="Normal 40 2 5 2 28 3 3" xfId="42505"/>
    <cellStyle name="Normal 40 2 5 2 28 4" xfId="19991"/>
    <cellStyle name="Normal 40 2 5 2 28 4 2" xfId="46241"/>
    <cellStyle name="Normal 40 2 5 2 28 5" xfId="8875"/>
    <cellStyle name="Normal 40 2 5 2 28 5 2" xfId="35178"/>
    <cellStyle name="Normal 40 2 5 2 29" xfId="4693"/>
    <cellStyle name="Normal 40 2 5 2 29 2" xfId="12766"/>
    <cellStyle name="Normal 40 2 5 2 29 2 2" xfId="23830"/>
    <cellStyle name="Normal 40 2 5 2 29 2 2 2" xfId="50079"/>
    <cellStyle name="Normal 40 2 5 2 29 2 3" xfId="39016"/>
    <cellStyle name="Normal 40 2 5 2 29 3" xfId="16369"/>
    <cellStyle name="Normal 40 2 5 2 29 3 2" xfId="27433"/>
    <cellStyle name="Normal 40 2 5 2 29 3 2 2" xfId="53682"/>
    <cellStyle name="Normal 40 2 5 2 29 3 3" xfId="42619"/>
    <cellStyle name="Normal 40 2 5 2 29 4" xfId="20105"/>
    <cellStyle name="Normal 40 2 5 2 29 4 2" xfId="46355"/>
    <cellStyle name="Normal 40 2 5 2 29 5" xfId="8990"/>
    <cellStyle name="Normal 40 2 5 2 29 5 2" xfId="35292"/>
    <cellStyle name="Normal 40 2 5 2 3" xfId="4694"/>
    <cellStyle name="Normal 40 2 5 2 3 2" xfId="9676"/>
    <cellStyle name="Normal 40 2 5 2 3 2 2" xfId="20740"/>
    <cellStyle name="Normal 40 2 5 2 3 2 2 2" xfId="46989"/>
    <cellStyle name="Normal 40 2 5 2 3 2 3" xfId="35926"/>
    <cellStyle name="Normal 40 2 5 2 3 3" xfId="13279"/>
    <cellStyle name="Normal 40 2 5 2 3 3 2" xfId="24343"/>
    <cellStyle name="Normal 40 2 5 2 3 3 2 2" xfId="50592"/>
    <cellStyle name="Normal 40 2 5 2 3 3 3" xfId="39529"/>
    <cellStyle name="Normal 40 2 5 2 3 4" xfId="17015"/>
    <cellStyle name="Normal 40 2 5 2 3 4 2" xfId="43265"/>
    <cellStyle name="Normal 40 2 5 2 3 5" xfId="5874"/>
    <cellStyle name="Normal 40 2 5 2 3 5 2" xfId="32202"/>
    <cellStyle name="Normal 40 2 5 2 30" xfId="4695"/>
    <cellStyle name="Normal 40 2 5 2 30 2" xfId="9404"/>
    <cellStyle name="Normal 40 2 5 2 30 2 2" xfId="20468"/>
    <cellStyle name="Normal 40 2 5 2 30 2 2 2" xfId="46717"/>
    <cellStyle name="Normal 40 2 5 2 30 2 3" xfId="35654"/>
    <cellStyle name="Normal 40 2 5 2 30 3" xfId="13007"/>
    <cellStyle name="Normal 40 2 5 2 30 3 2" xfId="24071"/>
    <cellStyle name="Normal 40 2 5 2 30 3 2 2" xfId="50320"/>
    <cellStyle name="Normal 40 2 5 2 30 3 3" xfId="39257"/>
    <cellStyle name="Normal 40 2 5 2 30 4" xfId="16743"/>
    <cellStyle name="Normal 40 2 5 2 30 4 2" xfId="42993"/>
    <cellStyle name="Normal 40 2 5 2 30 5" xfId="5599"/>
    <cellStyle name="Normal 40 2 5 2 30 5 2" xfId="31930"/>
    <cellStyle name="Normal 40 2 5 2 31" xfId="4696"/>
    <cellStyle name="Normal 40 2 5 2 31 2" xfId="20348"/>
    <cellStyle name="Normal 40 2 5 2 31 2 2" xfId="46597"/>
    <cellStyle name="Normal 40 2 5 2 31 3" xfId="9284"/>
    <cellStyle name="Normal 40 2 5 2 31 3 2" xfId="35534"/>
    <cellStyle name="Normal 40 2 5 2 32" xfId="4697"/>
    <cellStyle name="Normal 40 2 5 2 32 2" xfId="23951"/>
    <cellStyle name="Normal 40 2 5 2 32 2 2" xfId="50200"/>
    <cellStyle name="Normal 40 2 5 2 32 3" xfId="12887"/>
    <cellStyle name="Normal 40 2 5 2 32 3 2" xfId="39137"/>
    <cellStyle name="Normal 40 2 5 2 33" xfId="4698"/>
    <cellStyle name="Normal 40 2 5 2 33 2" xfId="16623"/>
    <cellStyle name="Normal 40 2 5 2 33 2 2" xfId="42873"/>
    <cellStyle name="Normal 40 2 5 2 34" xfId="4699"/>
    <cellStyle name="Normal 40 2 5 2 35" xfId="4700"/>
    <cellStyle name="Normal 40 2 5 2 36" xfId="4701"/>
    <cellStyle name="Normal 40 2 5 2 37" xfId="4702"/>
    <cellStyle name="Normal 40 2 5 2 38" xfId="4703"/>
    <cellStyle name="Normal 40 2 5 2 39" xfId="4704"/>
    <cellStyle name="Normal 40 2 5 2 4" xfId="4705"/>
    <cellStyle name="Normal 40 2 5 2 4 2" xfId="9792"/>
    <cellStyle name="Normal 40 2 5 2 4 2 2" xfId="20856"/>
    <cellStyle name="Normal 40 2 5 2 4 2 2 2" xfId="47105"/>
    <cellStyle name="Normal 40 2 5 2 4 2 3" xfId="36042"/>
    <cellStyle name="Normal 40 2 5 2 4 3" xfId="13395"/>
    <cellStyle name="Normal 40 2 5 2 4 3 2" xfId="24459"/>
    <cellStyle name="Normal 40 2 5 2 4 3 2 2" xfId="50708"/>
    <cellStyle name="Normal 40 2 5 2 4 3 3" xfId="39645"/>
    <cellStyle name="Normal 40 2 5 2 4 4" xfId="17131"/>
    <cellStyle name="Normal 40 2 5 2 4 4 2" xfId="43381"/>
    <cellStyle name="Normal 40 2 5 2 4 5" xfId="5991"/>
    <cellStyle name="Normal 40 2 5 2 4 5 2" xfId="32318"/>
    <cellStyle name="Normal 40 2 5 2 40" xfId="4706"/>
    <cellStyle name="Normal 40 2 5 2 41" xfId="4671"/>
    <cellStyle name="Normal 40 2 5 2 42" xfId="5478"/>
    <cellStyle name="Normal 40 2 5 2 42 2" xfId="31810"/>
    <cellStyle name="Normal 40 2 5 2 43" xfId="27771"/>
    <cellStyle name="Normal 40 2 5 2 5" xfId="4707"/>
    <cellStyle name="Normal 40 2 5 2 5 2" xfId="9907"/>
    <cellStyle name="Normal 40 2 5 2 5 2 2" xfId="20971"/>
    <cellStyle name="Normal 40 2 5 2 5 2 2 2" xfId="47220"/>
    <cellStyle name="Normal 40 2 5 2 5 2 3" xfId="36157"/>
    <cellStyle name="Normal 40 2 5 2 5 3" xfId="13510"/>
    <cellStyle name="Normal 40 2 5 2 5 3 2" xfId="24574"/>
    <cellStyle name="Normal 40 2 5 2 5 3 2 2" xfId="50823"/>
    <cellStyle name="Normal 40 2 5 2 5 3 3" xfId="39760"/>
    <cellStyle name="Normal 40 2 5 2 5 4" xfId="17246"/>
    <cellStyle name="Normal 40 2 5 2 5 4 2" xfId="43496"/>
    <cellStyle name="Normal 40 2 5 2 5 5" xfId="6107"/>
    <cellStyle name="Normal 40 2 5 2 5 5 2" xfId="32433"/>
    <cellStyle name="Normal 40 2 5 2 6" xfId="4708"/>
    <cellStyle name="Normal 40 2 5 2 6 2" xfId="10022"/>
    <cellStyle name="Normal 40 2 5 2 6 2 2" xfId="21086"/>
    <cellStyle name="Normal 40 2 5 2 6 2 2 2" xfId="47335"/>
    <cellStyle name="Normal 40 2 5 2 6 2 3" xfId="36272"/>
    <cellStyle name="Normal 40 2 5 2 6 3" xfId="13625"/>
    <cellStyle name="Normal 40 2 5 2 6 3 2" xfId="24689"/>
    <cellStyle name="Normal 40 2 5 2 6 3 2 2" xfId="50938"/>
    <cellStyle name="Normal 40 2 5 2 6 3 3" xfId="39875"/>
    <cellStyle name="Normal 40 2 5 2 6 4" xfId="17361"/>
    <cellStyle name="Normal 40 2 5 2 6 4 2" xfId="43611"/>
    <cellStyle name="Normal 40 2 5 2 6 5" xfId="6223"/>
    <cellStyle name="Normal 40 2 5 2 6 5 2" xfId="32548"/>
    <cellStyle name="Normal 40 2 5 2 7" xfId="4709"/>
    <cellStyle name="Normal 40 2 5 2 7 2" xfId="10136"/>
    <cellStyle name="Normal 40 2 5 2 7 2 2" xfId="21200"/>
    <cellStyle name="Normal 40 2 5 2 7 2 2 2" xfId="47449"/>
    <cellStyle name="Normal 40 2 5 2 7 2 3" xfId="36386"/>
    <cellStyle name="Normal 40 2 5 2 7 3" xfId="13739"/>
    <cellStyle name="Normal 40 2 5 2 7 3 2" xfId="24803"/>
    <cellStyle name="Normal 40 2 5 2 7 3 2 2" xfId="51052"/>
    <cellStyle name="Normal 40 2 5 2 7 3 3" xfId="39989"/>
    <cellStyle name="Normal 40 2 5 2 7 4" xfId="17475"/>
    <cellStyle name="Normal 40 2 5 2 7 4 2" xfId="43725"/>
    <cellStyle name="Normal 40 2 5 2 7 5" xfId="6338"/>
    <cellStyle name="Normal 40 2 5 2 7 5 2" xfId="32662"/>
    <cellStyle name="Normal 40 2 5 2 8" xfId="4710"/>
    <cellStyle name="Normal 40 2 5 2 8 2" xfId="10250"/>
    <cellStyle name="Normal 40 2 5 2 8 2 2" xfId="21314"/>
    <cellStyle name="Normal 40 2 5 2 8 2 2 2" xfId="47563"/>
    <cellStyle name="Normal 40 2 5 2 8 2 3" xfId="36500"/>
    <cellStyle name="Normal 40 2 5 2 8 3" xfId="13853"/>
    <cellStyle name="Normal 40 2 5 2 8 3 2" xfId="24917"/>
    <cellStyle name="Normal 40 2 5 2 8 3 2 2" xfId="51166"/>
    <cellStyle name="Normal 40 2 5 2 8 3 3" xfId="40103"/>
    <cellStyle name="Normal 40 2 5 2 8 4" xfId="17589"/>
    <cellStyle name="Normal 40 2 5 2 8 4 2" xfId="43839"/>
    <cellStyle name="Normal 40 2 5 2 8 5" xfId="6453"/>
    <cellStyle name="Normal 40 2 5 2 8 5 2" xfId="32776"/>
    <cellStyle name="Normal 40 2 5 2 9" xfId="4711"/>
    <cellStyle name="Normal 40 2 5 2 9 2" xfId="10364"/>
    <cellStyle name="Normal 40 2 5 2 9 2 2" xfId="21428"/>
    <cellStyle name="Normal 40 2 5 2 9 2 2 2" xfId="47677"/>
    <cellStyle name="Normal 40 2 5 2 9 2 3" xfId="36614"/>
    <cellStyle name="Normal 40 2 5 2 9 3" xfId="13967"/>
    <cellStyle name="Normal 40 2 5 2 9 3 2" xfId="25031"/>
    <cellStyle name="Normal 40 2 5 2 9 3 2 2" xfId="51280"/>
    <cellStyle name="Normal 40 2 5 2 9 3 3" xfId="40217"/>
    <cellStyle name="Normal 40 2 5 2 9 4" xfId="17703"/>
    <cellStyle name="Normal 40 2 5 2 9 4 2" xfId="43953"/>
    <cellStyle name="Normal 40 2 5 2 9 5" xfId="6568"/>
    <cellStyle name="Normal 40 2 5 2 9 5 2" xfId="32890"/>
    <cellStyle name="Normal 40 2 5 20" xfId="4712"/>
    <cellStyle name="Normal 40 2 5 20 2" xfId="11536"/>
    <cellStyle name="Normal 40 2 5 20 2 2" xfId="22600"/>
    <cellStyle name="Normal 40 2 5 20 2 2 2" xfId="48849"/>
    <cellStyle name="Normal 40 2 5 20 2 3" xfId="37786"/>
    <cellStyle name="Normal 40 2 5 20 3" xfId="15139"/>
    <cellStyle name="Normal 40 2 5 20 3 2" xfId="26203"/>
    <cellStyle name="Normal 40 2 5 20 3 2 2" xfId="52452"/>
    <cellStyle name="Normal 40 2 5 20 3 3" xfId="41389"/>
    <cellStyle name="Normal 40 2 5 20 4" xfId="18875"/>
    <cellStyle name="Normal 40 2 5 20 4 2" xfId="45125"/>
    <cellStyle name="Normal 40 2 5 20 5" xfId="7750"/>
    <cellStyle name="Normal 40 2 5 20 5 2" xfId="34062"/>
    <cellStyle name="Normal 40 2 5 21" xfId="4713"/>
    <cellStyle name="Normal 40 2 5 21 2" xfId="11650"/>
    <cellStyle name="Normal 40 2 5 21 2 2" xfId="22714"/>
    <cellStyle name="Normal 40 2 5 21 2 2 2" xfId="48963"/>
    <cellStyle name="Normal 40 2 5 21 2 3" xfId="37900"/>
    <cellStyle name="Normal 40 2 5 21 3" xfId="15253"/>
    <cellStyle name="Normal 40 2 5 21 3 2" xfId="26317"/>
    <cellStyle name="Normal 40 2 5 21 3 2 2" xfId="52566"/>
    <cellStyle name="Normal 40 2 5 21 3 3" xfId="41503"/>
    <cellStyle name="Normal 40 2 5 21 4" xfId="18989"/>
    <cellStyle name="Normal 40 2 5 21 4 2" xfId="45239"/>
    <cellStyle name="Normal 40 2 5 21 5" xfId="7865"/>
    <cellStyle name="Normal 40 2 5 21 5 2" xfId="34176"/>
    <cellStyle name="Normal 40 2 5 22" xfId="4714"/>
    <cellStyle name="Normal 40 2 5 22 2" xfId="11764"/>
    <cellStyle name="Normal 40 2 5 22 2 2" xfId="22828"/>
    <cellStyle name="Normal 40 2 5 22 2 2 2" xfId="49077"/>
    <cellStyle name="Normal 40 2 5 22 2 3" xfId="38014"/>
    <cellStyle name="Normal 40 2 5 22 3" xfId="15367"/>
    <cellStyle name="Normal 40 2 5 22 3 2" xfId="26431"/>
    <cellStyle name="Normal 40 2 5 22 3 2 2" xfId="52680"/>
    <cellStyle name="Normal 40 2 5 22 3 3" xfId="41617"/>
    <cellStyle name="Normal 40 2 5 22 4" xfId="19103"/>
    <cellStyle name="Normal 40 2 5 22 4 2" xfId="45353"/>
    <cellStyle name="Normal 40 2 5 22 5" xfId="7980"/>
    <cellStyle name="Normal 40 2 5 22 5 2" xfId="34290"/>
    <cellStyle name="Normal 40 2 5 23" xfId="4715"/>
    <cellStyle name="Normal 40 2 5 23 2" xfId="11878"/>
    <cellStyle name="Normal 40 2 5 23 2 2" xfId="22942"/>
    <cellStyle name="Normal 40 2 5 23 2 2 2" xfId="49191"/>
    <cellStyle name="Normal 40 2 5 23 2 3" xfId="38128"/>
    <cellStyle name="Normal 40 2 5 23 3" xfId="15481"/>
    <cellStyle name="Normal 40 2 5 23 3 2" xfId="26545"/>
    <cellStyle name="Normal 40 2 5 23 3 2 2" xfId="52794"/>
    <cellStyle name="Normal 40 2 5 23 3 3" xfId="41731"/>
    <cellStyle name="Normal 40 2 5 23 4" xfId="19217"/>
    <cellStyle name="Normal 40 2 5 23 4 2" xfId="45467"/>
    <cellStyle name="Normal 40 2 5 23 5" xfId="8095"/>
    <cellStyle name="Normal 40 2 5 23 5 2" xfId="34404"/>
    <cellStyle name="Normal 40 2 5 24" xfId="4716"/>
    <cellStyle name="Normal 40 2 5 24 2" xfId="11992"/>
    <cellStyle name="Normal 40 2 5 24 2 2" xfId="23056"/>
    <cellStyle name="Normal 40 2 5 24 2 2 2" xfId="49305"/>
    <cellStyle name="Normal 40 2 5 24 2 3" xfId="38242"/>
    <cellStyle name="Normal 40 2 5 24 3" xfId="15595"/>
    <cellStyle name="Normal 40 2 5 24 3 2" xfId="26659"/>
    <cellStyle name="Normal 40 2 5 24 3 2 2" xfId="52908"/>
    <cellStyle name="Normal 40 2 5 24 3 3" xfId="41845"/>
    <cellStyle name="Normal 40 2 5 24 4" xfId="19331"/>
    <cellStyle name="Normal 40 2 5 24 4 2" xfId="45581"/>
    <cellStyle name="Normal 40 2 5 24 5" xfId="8210"/>
    <cellStyle name="Normal 40 2 5 24 5 2" xfId="34518"/>
    <cellStyle name="Normal 40 2 5 25" xfId="4717"/>
    <cellStyle name="Normal 40 2 5 25 2" xfId="12106"/>
    <cellStyle name="Normal 40 2 5 25 2 2" xfId="23170"/>
    <cellStyle name="Normal 40 2 5 25 2 2 2" xfId="49419"/>
    <cellStyle name="Normal 40 2 5 25 2 3" xfId="38356"/>
    <cellStyle name="Normal 40 2 5 25 3" xfId="15709"/>
    <cellStyle name="Normal 40 2 5 25 3 2" xfId="26773"/>
    <cellStyle name="Normal 40 2 5 25 3 2 2" xfId="53022"/>
    <cellStyle name="Normal 40 2 5 25 3 3" xfId="41959"/>
    <cellStyle name="Normal 40 2 5 25 4" xfId="19445"/>
    <cellStyle name="Normal 40 2 5 25 4 2" xfId="45695"/>
    <cellStyle name="Normal 40 2 5 25 5" xfId="8325"/>
    <cellStyle name="Normal 40 2 5 25 5 2" xfId="34632"/>
    <cellStyle name="Normal 40 2 5 26" xfId="4718"/>
    <cellStyle name="Normal 40 2 5 26 2" xfId="12223"/>
    <cellStyle name="Normal 40 2 5 26 2 2" xfId="23287"/>
    <cellStyle name="Normal 40 2 5 26 2 2 2" xfId="49536"/>
    <cellStyle name="Normal 40 2 5 26 2 3" xfId="38473"/>
    <cellStyle name="Normal 40 2 5 26 3" xfId="15826"/>
    <cellStyle name="Normal 40 2 5 26 3 2" xfId="26890"/>
    <cellStyle name="Normal 40 2 5 26 3 2 2" xfId="53139"/>
    <cellStyle name="Normal 40 2 5 26 3 3" xfId="42076"/>
    <cellStyle name="Normal 40 2 5 26 4" xfId="19562"/>
    <cellStyle name="Normal 40 2 5 26 4 2" xfId="45812"/>
    <cellStyle name="Normal 40 2 5 26 5" xfId="8443"/>
    <cellStyle name="Normal 40 2 5 26 5 2" xfId="34749"/>
    <cellStyle name="Normal 40 2 5 27" xfId="4719"/>
    <cellStyle name="Normal 40 2 5 27 2" xfId="12342"/>
    <cellStyle name="Normal 40 2 5 27 2 2" xfId="23406"/>
    <cellStyle name="Normal 40 2 5 27 2 2 2" xfId="49655"/>
    <cellStyle name="Normal 40 2 5 27 2 3" xfId="38592"/>
    <cellStyle name="Normal 40 2 5 27 3" xfId="15945"/>
    <cellStyle name="Normal 40 2 5 27 3 2" xfId="27009"/>
    <cellStyle name="Normal 40 2 5 27 3 2 2" xfId="53258"/>
    <cellStyle name="Normal 40 2 5 27 3 3" xfId="42195"/>
    <cellStyle name="Normal 40 2 5 27 4" xfId="19681"/>
    <cellStyle name="Normal 40 2 5 27 4 2" xfId="45931"/>
    <cellStyle name="Normal 40 2 5 27 5" xfId="8563"/>
    <cellStyle name="Normal 40 2 5 27 5 2" xfId="34868"/>
    <cellStyle name="Normal 40 2 5 28" xfId="4720"/>
    <cellStyle name="Normal 40 2 5 28 2" xfId="12473"/>
    <cellStyle name="Normal 40 2 5 28 2 2" xfId="23537"/>
    <cellStyle name="Normal 40 2 5 28 2 2 2" xfId="49786"/>
    <cellStyle name="Normal 40 2 5 28 2 3" xfId="38723"/>
    <cellStyle name="Normal 40 2 5 28 3" xfId="16076"/>
    <cellStyle name="Normal 40 2 5 28 3 2" xfId="27140"/>
    <cellStyle name="Normal 40 2 5 28 3 2 2" xfId="53389"/>
    <cellStyle name="Normal 40 2 5 28 3 3" xfId="42326"/>
    <cellStyle name="Normal 40 2 5 28 4" xfId="19812"/>
    <cellStyle name="Normal 40 2 5 28 4 2" xfId="46062"/>
    <cellStyle name="Normal 40 2 5 28 5" xfId="8695"/>
    <cellStyle name="Normal 40 2 5 28 5 2" xfId="34999"/>
    <cellStyle name="Normal 40 2 5 29" xfId="4721"/>
    <cellStyle name="Normal 40 2 5 29 2" xfId="12588"/>
    <cellStyle name="Normal 40 2 5 29 2 2" xfId="23652"/>
    <cellStyle name="Normal 40 2 5 29 2 2 2" xfId="49901"/>
    <cellStyle name="Normal 40 2 5 29 2 3" xfId="38838"/>
    <cellStyle name="Normal 40 2 5 29 3" xfId="16191"/>
    <cellStyle name="Normal 40 2 5 29 3 2" xfId="27255"/>
    <cellStyle name="Normal 40 2 5 29 3 2 2" xfId="53504"/>
    <cellStyle name="Normal 40 2 5 29 3 3" xfId="42441"/>
    <cellStyle name="Normal 40 2 5 29 4" xfId="19927"/>
    <cellStyle name="Normal 40 2 5 29 4 2" xfId="46177"/>
    <cellStyle name="Normal 40 2 5 29 5" xfId="8811"/>
    <cellStyle name="Normal 40 2 5 29 5 2" xfId="35114"/>
    <cellStyle name="Normal 40 2 5 3" xfId="295"/>
    <cellStyle name="Normal 40 2 5 3 2" xfId="4723"/>
    <cellStyle name="Normal 40 2 5 3 2 2" xfId="16479"/>
    <cellStyle name="Normal 40 2 5 3 2 2 2" xfId="27543"/>
    <cellStyle name="Normal 40 2 5 3 2 2 2 2" xfId="53792"/>
    <cellStyle name="Normal 40 2 5 3 2 2 3" xfId="42729"/>
    <cellStyle name="Normal 40 2 5 3 2 3" xfId="20215"/>
    <cellStyle name="Normal 40 2 5 3 2 3 2" xfId="46465"/>
    <cellStyle name="Normal 40 2 5 3 2 4" xfId="9143"/>
    <cellStyle name="Normal 40 2 5 3 2 4 2" xfId="35402"/>
    <cellStyle name="Normal 40 2 5 3 3" xfId="4722"/>
    <cellStyle name="Normal 40 2 5 3 3 2" xfId="20524"/>
    <cellStyle name="Normal 40 2 5 3 3 2 2" xfId="46773"/>
    <cellStyle name="Normal 40 2 5 3 3 3" xfId="9460"/>
    <cellStyle name="Normal 40 2 5 3 3 3 2" xfId="35710"/>
    <cellStyle name="Normal 40 2 5 3 4" xfId="13063"/>
    <cellStyle name="Normal 40 2 5 3 4 2" xfId="24127"/>
    <cellStyle name="Normal 40 2 5 3 4 2 2" xfId="50376"/>
    <cellStyle name="Normal 40 2 5 3 4 3" xfId="39313"/>
    <cellStyle name="Normal 40 2 5 3 5" xfId="16799"/>
    <cellStyle name="Normal 40 2 5 3 5 2" xfId="43049"/>
    <cellStyle name="Normal 40 2 5 3 6" xfId="5656"/>
    <cellStyle name="Normal 40 2 5 3 6 2" xfId="31986"/>
    <cellStyle name="Normal 40 2 5 3 7" xfId="27773"/>
    <cellStyle name="Normal 40 2 5 30" xfId="4724"/>
    <cellStyle name="Normal 40 2 5 30 2" xfId="12702"/>
    <cellStyle name="Normal 40 2 5 30 2 2" xfId="23766"/>
    <cellStyle name="Normal 40 2 5 30 2 2 2" xfId="50015"/>
    <cellStyle name="Normal 40 2 5 30 2 3" xfId="38952"/>
    <cellStyle name="Normal 40 2 5 30 3" xfId="16305"/>
    <cellStyle name="Normal 40 2 5 30 3 2" xfId="27369"/>
    <cellStyle name="Normal 40 2 5 30 3 2 2" xfId="53618"/>
    <cellStyle name="Normal 40 2 5 30 3 3" xfId="42555"/>
    <cellStyle name="Normal 40 2 5 30 4" xfId="20041"/>
    <cellStyle name="Normal 40 2 5 30 4 2" xfId="46291"/>
    <cellStyle name="Normal 40 2 5 30 5" xfId="8926"/>
    <cellStyle name="Normal 40 2 5 30 5 2" xfId="35228"/>
    <cellStyle name="Normal 40 2 5 31" xfId="4725"/>
    <cellStyle name="Normal 40 2 5 31 2" xfId="9340"/>
    <cellStyle name="Normal 40 2 5 31 2 2" xfId="20404"/>
    <cellStyle name="Normal 40 2 5 31 2 2 2" xfId="46653"/>
    <cellStyle name="Normal 40 2 5 31 2 3" xfId="35590"/>
    <cellStyle name="Normal 40 2 5 31 3" xfId="12943"/>
    <cellStyle name="Normal 40 2 5 31 3 2" xfId="24007"/>
    <cellStyle name="Normal 40 2 5 31 3 2 2" xfId="50256"/>
    <cellStyle name="Normal 40 2 5 31 3 3" xfId="39193"/>
    <cellStyle name="Normal 40 2 5 31 4" xfId="16679"/>
    <cellStyle name="Normal 40 2 5 31 4 2" xfId="42929"/>
    <cellStyle name="Normal 40 2 5 31 5" xfId="5535"/>
    <cellStyle name="Normal 40 2 5 31 5 2" xfId="31866"/>
    <cellStyle name="Normal 40 2 5 32" xfId="4726"/>
    <cellStyle name="Normal 40 2 5 32 2" xfId="20284"/>
    <cellStyle name="Normal 40 2 5 32 2 2" xfId="46533"/>
    <cellStyle name="Normal 40 2 5 32 3" xfId="9220"/>
    <cellStyle name="Normal 40 2 5 32 3 2" xfId="35470"/>
    <cellStyle name="Normal 40 2 5 33" xfId="4727"/>
    <cellStyle name="Normal 40 2 5 33 2" xfId="23887"/>
    <cellStyle name="Normal 40 2 5 33 2 2" xfId="50136"/>
    <cellStyle name="Normal 40 2 5 33 3" xfId="12823"/>
    <cellStyle name="Normal 40 2 5 33 3 2" xfId="39073"/>
    <cellStyle name="Normal 40 2 5 34" xfId="4728"/>
    <cellStyle name="Normal 40 2 5 34 2" xfId="16559"/>
    <cellStyle name="Normal 40 2 5 34 2 2" xfId="42809"/>
    <cellStyle name="Normal 40 2 5 35" xfId="4729"/>
    <cellStyle name="Normal 40 2 5 36" xfId="4730"/>
    <cellStyle name="Normal 40 2 5 37" xfId="4731"/>
    <cellStyle name="Normal 40 2 5 38" xfId="4732"/>
    <cellStyle name="Normal 40 2 5 39" xfId="4733"/>
    <cellStyle name="Normal 40 2 5 4" xfId="4734"/>
    <cellStyle name="Normal 40 2 5 4 2" xfId="9612"/>
    <cellStyle name="Normal 40 2 5 4 2 2" xfId="20676"/>
    <cellStyle name="Normal 40 2 5 4 2 2 2" xfId="46925"/>
    <cellStyle name="Normal 40 2 5 4 2 3" xfId="35862"/>
    <cellStyle name="Normal 40 2 5 4 3" xfId="13215"/>
    <cellStyle name="Normal 40 2 5 4 3 2" xfId="24279"/>
    <cellStyle name="Normal 40 2 5 4 3 2 2" xfId="50528"/>
    <cellStyle name="Normal 40 2 5 4 3 3" xfId="39465"/>
    <cellStyle name="Normal 40 2 5 4 4" xfId="16951"/>
    <cellStyle name="Normal 40 2 5 4 4 2" xfId="43201"/>
    <cellStyle name="Normal 40 2 5 4 5" xfId="5810"/>
    <cellStyle name="Normal 40 2 5 4 5 2" xfId="32138"/>
    <cellStyle name="Normal 40 2 5 40" xfId="4735"/>
    <cellStyle name="Normal 40 2 5 41" xfId="4736"/>
    <cellStyle name="Normal 40 2 5 42" xfId="4660"/>
    <cellStyle name="Normal 40 2 5 43" xfId="5414"/>
    <cellStyle name="Normal 40 2 5 43 2" xfId="31746"/>
    <cellStyle name="Normal 40 2 5 44" xfId="27770"/>
    <cellStyle name="Normal 40 2 5 5" xfId="4737"/>
    <cellStyle name="Normal 40 2 5 5 2" xfId="9728"/>
    <cellStyle name="Normal 40 2 5 5 2 2" xfId="20792"/>
    <cellStyle name="Normal 40 2 5 5 2 2 2" xfId="47041"/>
    <cellStyle name="Normal 40 2 5 5 2 3" xfId="35978"/>
    <cellStyle name="Normal 40 2 5 5 3" xfId="13331"/>
    <cellStyle name="Normal 40 2 5 5 3 2" xfId="24395"/>
    <cellStyle name="Normal 40 2 5 5 3 2 2" xfId="50644"/>
    <cellStyle name="Normal 40 2 5 5 3 3" xfId="39581"/>
    <cellStyle name="Normal 40 2 5 5 4" xfId="17067"/>
    <cellStyle name="Normal 40 2 5 5 4 2" xfId="43317"/>
    <cellStyle name="Normal 40 2 5 5 5" xfId="5927"/>
    <cellStyle name="Normal 40 2 5 5 5 2" xfId="32254"/>
    <cellStyle name="Normal 40 2 5 6" xfId="4738"/>
    <cellStyle name="Normal 40 2 5 6 2" xfId="9843"/>
    <cellStyle name="Normal 40 2 5 6 2 2" xfId="20907"/>
    <cellStyle name="Normal 40 2 5 6 2 2 2" xfId="47156"/>
    <cellStyle name="Normal 40 2 5 6 2 3" xfId="36093"/>
    <cellStyle name="Normal 40 2 5 6 3" xfId="13446"/>
    <cellStyle name="Normal 40 2 5 6 3 2" xfId="24510"/>
    <cellStyle name="Normal 40 2 5 6 3 2 2" xfId="50759"/>
    <cellStyle name="Normal 40 2 5 6 3 3" xfId="39696"/>
    <cellStyle name="Normal 40 2 5 6 4" xfId="17182"/>
    <cellStyle name="Normal 40 2 5 6 4 2" xfId="43432"/>
    <cellStyle name="Normal 40 2 5 6 5" xfId="6043"/>
    <cellStyle name="Normal 40 2 5 6 5 2" xfId="32369"/>
    <cellStyle name="Normal 40 2 5 7" xfId="4739"/>
    <cellStyle name="Normal 40 2 5 7 2" xfId="9958"/>
    <cellStyle name="Normal 40 2 5 7 2 2" xfId="21022"/>
    <cellStyle name="Normal 40 2 5 7 2 2 2" xfId="47271"/>
    <cellStyle name="Normal 40 2 5 7 2 3" xfId="36208"/>
    <cellStyle name="Normal 40 2 5 7 3" xfId="13561"/>
    <cellStyle name="Normal 40 2 5 7 3 2" xfId="24625"/>
    <cellStyle name="Normal 40 2 5 7 3 2 2" xfId="50874"/>
    <cellStyle name="Normal 40 2 5 7 3 3" xfId="39811"/>
    <cellStyle name="Normal 40 2 5 7 4" xfId="17297"/>
    <cellStyle name="Normal 40 2 5 7 4 2" xfId="43547"/>
    <cellStyle name="Normal 40 2 5 7 5" xfId="6159"/>
    <cellStyle name="Normal 40 2 5 7 5 2" xfId="32484"/>
    <cellStyle name="Normal 40 2 5 8" xfId="4740"/>
    <cellStyle name="Normal 40 2 5 8 2" xfId="10072"/>
    <cellStyle name="Normal 40 2 5 8 2 2" xfId="21136"/>
    <cellStyle name="Normal 40 2 5 8 2 2 2" xfId="47385"/>
    <cellStyle name="Normal 40 2 5 8 2 3" xfId="36322"/>
    <cellStyle name="Normal 40 2 5 8 3" xfId="13675"/>
    <cellStyle name="Normal 40 2 5 8 3 2" xfId="24739"/>
    <cellStyle name="Normal 40 2 5 8 3 2 2" xfId="50988"/>
    <cellStyle name="Normal 40 2 5 8 3 3" xfId="39925"/>
    <cellStyle name="Normal 40 2 5 8 4" xfId="17411"/>
    <cellStyle name="Normal 40 2 5 8 4 2" xfId="43661"/>
    <cellStyle name="Normal 40 2 5 8 5" xfId="6274"/>
    <cellStyle name="Normal 40 2 5 8 5 2" xfId="32598"/>
    <cellStyle name="Normal 40 2 5 9" xfId="4741"/>
    <cellStyle name="Normal 40 2 5 9 2" xfId="10186"/>
    <cellStyle name="Normal 40 2 5 9 2 2" xfId="21250"/>
    <cellStyle name="Normal 40 2 5 9 2 2 2" xfId="47499"/>
    <cellStyle name="Normal 40 2 5 9 2 3" xfId="36436"/>
    <cellStyle name="Normal 40 2 5 9 3" xfId="13789"/>
    <cellStyle name="Normal 40 2 5 9 3 2" xfId="24853"/>
    <cellStyle name="Normal 40 2 5 9 3 2 2" xfId="51102"/>
    <cellStyle name="Normal 40 2 5 9 3 3" xfId="40039"/>
    <cellStyle name="Normal 40 2 5 9 4" xfId="17525"/>
    <cellStyle name="Normal 40 2 5 9 4 2" xfId="43775"/>
    <cellStyle name="Normal 40 2 5 9 5" xfId="6389"/>
    <cellStyle name="Normal 40 2 5 9 5 2" xfId="32712"/>
    <cellStyle name="Normal 40 2 6" xfId="296"/>
    <cellStyle name="Normal 40 2 6 10" xfId="4743"/>
    <cellStyle name="Normal 40 2 6 10 2" xfId="10310"/>
    <cellStyle name="Normal 40 2 6 10 2 2" xfId="21374"/>
    <cellStyle name="Normal 40 2 6 10 2 2 2" xfId="47623"/>
    <cellStyle name="Normal 40 2 6 10 2 3" xfId="36560"/>
    <cellStyle name="Normal 40 2 6 10 3" xfId="13913"/>
    <cellStyle name="Normal 40 2 6 10 3 2" xfId="24977"/>
    <cellStyle name="Normal 40 2 6 10 3 2 2" xfId="51226"/>
    <cellStyle name="Normal 40 2 6 10 3 3" xfId="40163"/>
    <cellStyle name="Normal 40 2 6 10 4" xfId="17649"/>
    <cellStyle name="Normal 40 2 6 10 4 2" xfId="43899"/>
    <cellStyle name="Normal 40 2 6 10 5" xfId="6514"/>
    <cellStyle name="Normal 40 2 6 10 5 2" xfId="32836"/>
    <cellStyle name="Normal 40 2 6 11" xfId="4744"/>
    <cellStyle name="Normal 40 2 6 11 2" xfId="10437"/>
    <cellStyle name="Normal 40 2 6 11 2 2" xfId="21501"/>
    <cellStyle name="Normal 40 2 6 11 2 2 2" xfId="47750"/>
    <cellStyle name="Normal 40 2 6 11 2 3" xfId="36687"/>
    <cellStyle name="Normal 40 2 6 11 3" xfId="14040"/>
    <cellStyle name="Normal 40 2 6 11 3 2" xfId="25104"/>
    <cellStyle name="Normal 40 2 6 11 3 2 2" xfId="51353"/>
    <cellStyle name="Normal 40 2 6 11 3 3" xfId="40290"/>
    <cellStyle name="Normal 40 2 6 11 4" xfId="17776"/>
    <cellStyle name="Normal 40 2 6 11 4 2" xfId="44026"/>
    <cellStyle name="Normal 40 2 6 11 5" xfId="6642"/>
    <cellStyle name="Normal 40 2 6 11 5 2" xfId="32963"/>
    <cellStyle name="Normal 40 2 6 12" xfId="4745"/>
    <cellStyle name="Normal 40 2 6 12 2" xfId="10552"/>
    <cellStyle name="Normal 40 2 6 12 2 2" xfId="21616"/>
    <cellStyle name="Normal 40 2 6 12 2 2 2" xfId="47865"/>
    <cellStyle name="Normal 40 2 6 12 2 3" xfId="36802"/>
    <cellStyle name="Normal 40 2 6 12 3" xfId="14155"/>
    <cellStyle name="Normal 40 2 6 12 3 2" xfId="25219"/>
    <cellStyle name="Normal 40 2 6 12 3 2 2" xfId="51468"/>
    <cellStyle name="Normal 40 2 6 12 3 3" xfId="40405"/>
    <cellStyle name="Normal 40 2 6 12 4" xfId="17891"/>
    <cellStyle name="Normal 40 2 6 12 4 2" xfId="44141"/>
    <cellStyle name="Normal 40 2 6 12 5" xfId="6758"/>
    <cellStyle name="Normal 40 2 6 12 5 2" xfId="33078"/>
    <cellStyle name="Normal 40 2 6 13" xfId="4746"/>
    <cellStyle name="Normal 40 2 6 13 2" xfId="10725"/>
    <cellStyle name="Normal 40 2 6 13 2 2" xfId="21789"/>
    <cellStyle name="Normal 40 2 6 13 2 2 2" xfId="48038"/>
    <cellStyle name="Normal 40 2 6 13 2 3" xfId="36975"/>
    <cellStyle name="Normal 40 2 6 13 3" xfId="14328"/>
    <cellStyle name="Normal 40 2 6 13 3 2" xfId="25392"/>
    <cellStyle name="Normal 40 2 6 13 3 2 2" xfId="51641"/>
    <cellStyle name="Normal 40 2 6 13 3 3" xfId="40578"/>
    <cellStyle name="Normal 40 2 6 13 4" xfId="18064"/>
    <cellStyle name="Normal 40 2 6 13 4 2" xfId="44314"/>
    <cellStyle name="Normal 40 2 6 13 5" xfId="6932"/>
    <cellStyle name="Normal 40 2 6 13 5 2" xfId="33251"/>
    <cellStyle name="Normal 40 2 6 14" xfId="4747"/>
    <cellStyle name="Normal 40 2 6 14 2" xfId="10842"/>
    <cellStyle name="Normal 40 2 6 14 2 2" xfId="21906"/>
    <cellStyle name="Normal 40 2 6 14 2 2 2" xfId="48155"/>
    <cellStyle name="Normal 40 2 6 14 2 3" xfId="37092"/>
    <cellStyle name="Normal 40 2 6 14 3" xfId="14445"/>
    <cellStyle name="Normal 40 2 6 14 3 2" xfId="25509"/>
    <cellStyle name="Normal 40 2 6 14 3 2 2" xfId="51758"/>
    <cellStyle name="Normal 40 2 6 14 3 3" xfId="40695"/>
    <cellStyle name="Normal 40 2 6 14 4" xfId="18181"/>
    <cellStyle name="Normal 40 2 6 14 4 2" xfId="44431"/>
    <cellStyle name="Normal 40 2 6 14 5" xfId="7050"/>
    <cellStyle name="Normal 40 2 6 14 5 2" xfId="33368"/>
    <cellStyle name="Normal 40 2 6 15" xfId="4748"/>
    <cellStyle name="Normal 40 2 6 15 2" xfId="10958"/>
    <cellStyle name="Normal 40 2 6 15 2 2" xfId="22022"/>
    <cellStyle name="Normal 40 2 6 15 2 2 2" xfId="48271"/>
    <cellStyle name="Normal 40 2 6 15 2 3" xfId="37208"/>
    <cellStyle name="Normal 40 2 6 15 3" xfId="14561"/>
    <cellStyle name="Normal 40 2 6 15 3 2" xfId="25625"/>
    <cellStyle name="Normal 40 2 6 15 3 2 2" xfId="51874"/>
    <cellStyle name="Normal 40 2 6 15 3 3" xfId="40811"/>
    <cellStyle name="Normal 40 2 6 15 4" xfId="18297"/>
    <cellStyle name="Normal 40 2 6 15 4 2" xfId="44547"/>
    <cellStyle name="Normal 40 2 6 15 5" xfId="7167"/>
    <cellStyle name="Normal 40 2 6 15 5 2" xfId="33484"/>
    <cellStyle name="Normal 40 2 6 16" xfId="4749"/>
    <cellStyle name="Normal 40 2 6 16 2" xfId="11076"/>
    <cellStyle name="Normal 40 2 6 16 2 2" xfId="22140"/>
    <cellStyle name="Normal 40 2 6 16 2 2 2" xfId="48389"/>
    <cellStyle name="Normal 40 2 6 16 2 3" xfId="37326"/>
    <cellStyle name="Normal 40 2 6 16 3" xfId="14679"/>
    <cellStyle name="Normal 40 2 6 16 3 2" xfId="25743"/>
    <cellStyle name="Normal 40 2 6 16 3 2 2" xfId="51992"/>
    <cellStyle name="Normal 40 2 6 16 3 3" xfId="40929"/>
    <cellStyle name="Normal 40 2 6 16 4" xfId="18415"/>
    <cellStyle name="Normal 40 2 6 16 4 2" xfId="44665"/>
    <cellStyle name="Normal 40 2 6 16 5" xfId="7286"/>
    <cellStyle name="Normal 40 2 6 16 5 2" xfId="33602"/>
    <cellStyle name="Normal 40 2 6 17" xfId="4750"/>
    <cellStyle name="Normal 40 2 6 17 2" xfId="11194"/>
    <cellStyle name="Normal 40 2 6 17 2 2" xfId="22258"/>
    <cellStyle name="Normal 40 2 6 17 2 2 2" xfId="48507"/>
    <cellStyle name="Normal 40 2 6 17 2 3" xfId="37444"/>
    <cellStyle name="Normal 40 2 6 17 3" xfId="14797"/>
    <cellStyle name="Normal 40 2 6 17 3 2" xfId="25861"/>
    <cellStyle name="Normal 40 2 6 17 3 2 2" xfId="52110"/>
    <cellStyle name="Normal 40 2 6 17 3 3" xfId="41047"/>
    <cellStyle name="Normal 40 2 6 17 4" xfId="18533"/>
    <cellStyle name="Normal 40 2 6 17 4 2" xfId="44783"/>
    <cellStyle name="Normal 40 2 6 17 5" xfId="7405"/>
    <cellStyle name="Normal 40 2 6 17 5 2" xfId="33720"/>
    <cellStyle name="Normal 40 2 6 18" xfId="4751"/>
    <cellStyle name="Normal 40 2 6 18 2" xfId="11310"/>
    <cellStyle name="Normal 40 2 6 18 2 2" xfId="22374"/>
    <cellStyle name="Normal 40 2 6 18 2 2 2" xfId="48623"/>
    <cellStyle name="Normal 40 2 6 18 2 3" xfId="37560"/>
    <cellStyle name="Normal 40 2 6 18 3" xfId="14913"/>
    <cellStyle name="Normal 40 2 6 18 3 2" xfId="25977"/>
    <cellStyle name="Normal 40 2 6 18 3 2 2" xfId="52226"/>
    <cellStyle name="Normal 40 2 6 18 3 3" xfId="41163"/>
    <cellStyle name="Normal 40 2 6 18 4" xfId="18649"/>
    <cellStyle name="Normal 40 2 6 18 4 2" xfId="44899"/>
    <cellStyle name="Normal 40 2 6 18 5" xfId="7522"/>
    <cellStyle name="Normal 40 2 6 18 5 2" xfId="33836"/>
    <cellStyle name="Normal 40 2 6 19" xfId="4752"/>
    <cellStyle name="Normal 40 2 6 19 2" xfId="11427"/>
    <cellStyle name="Normal 40 2 6 19 2 2" xfId="22491"/>
    <cellStyle name="Normal 40 2 6 19 2 2 2" xfId="48740"/>
    <cellStyle name="Normal 40 2 6 19 2 3" xfId="37677"/>
    <cellStyle name="Normal 40 2 6 19 3" xfId="15030"/>
    <cellStyle name="Normal 40 2 6 19 3 2" xfId="26094"/>
    <cellStyle name="Normal 40 2 6 19 3 2 2" xfId="52343"/>
    <cellStyle name="Normal 40 2 6 19 3 3" xfId="41280"/>
    <cellStyle name="Normal 40 2 6 19 4" xfId="18766"/>
    <cellStyle name="Normal 40 2 6 19 4 2" xfId="45016"/>
    <cellStyle name="Normal 40 2 6 19 5" xfId="7640"/>
    <cellStyle name="Normal 40 2 6 19 5 2" xfId="33953"/>
    <cellStyle name="Normal 40 2 6 2" xfId="297"/>
    <cellStyle name="Normal 40 2 6 2 10" xfId="4754"/>
    <cellStyle name="Normal 40 2 6 2 10 2" xfId="10492"/>
    <cellStyle name="Normal 40 2 6 2 10 2 2" xfId="21556"/>
    <cellStyle name="Normal 40 2 6 2 10 2 2 2" xfId="47805"/>
    <cellStyle name="Normal 40 2 6 2 10 2 3" xfId="36742"/>
    <cellStyle name="Normal 40 2 6 2 10 3" xfId="14095"/>
    <cellStyle name="Normal 40 2 6 2 10 3 2" xfId="25159"/>
    <cellStyle name="Normal 40 2 6 2 10 3 2 2" xfId="51408"/>
    <cellStyle name="Normal 40 2 6 2 10 3 3" xfId="40345"/>
    <cellStyle name="Normal 40 2 6 2 10 4" xfId="17831"/>
    <cellStyle name="Normal 40 2 6 2 10 4 2" xfId="44081"/>
    <cellStyle name="Normal 40 2 6 2 10 5" xfId="6697"/>
    <cellStyle name="Normal 40 2 6 2 10 5 2" xfId="33018"/>
    <cellStyle name="Normal 40 2 6 2 11" xfId="4755"/>
    <cellStyle name="Normal 40 2 6 2 11 2" xfId="10607"/>
    <cellStyle name="Normal 40 2 6 2 11 2 2" xfId="21671"/>
    <cellStyle name="Normal 40 2 6 2 11 2 2 2" xfId="47920"/>
    <cellStyle name="Normal 40 2 6 2 11 2 3" xfId="36857"/>
    <cellStyle name="Normal 40 2 6 2 11 3" xfId="14210"/>
    <cellStyle name="Normal 40 2 6 2 11 3 2" xfId="25274"/>
    <cellStyle name="Normal 40 2 6 2 11 3 2 2" xfId="51523"/>
    <cellStyle name="Normal 40 2 6 2 11 3 3" xfId="40460"/>
    <cellStyle name="Normal 40 2 6 2 11 4" xfId="17946"/>
    <cellStyle name="Normal 40 2 6 2 11 4 2" xfId="44196"/>
    <cellStyle name="Normal 40 2 6 2 11 5" xfId="6813"/>
    <cellStyle name="Normal 40 2 6 2 11 5 2" xfId="33133"/>
    <cellStyle name="Normal 40 2 6 2 12" xfId="4756"/>
    <cellStyle name="Normal 40 2 6 2 12 2" xfId="10780"/>
    <cellStyle name="Normal 40 2 6 2 12 2 2" xfId="21844"/>
    <cellStyle name="Normal 40 2 6 2 12 2 2 2" xfId="48093"/>
    <cellStyle name="Normal 40 2 6 2 12 2 3" xfId="37030"/>
    <cellStyle name="Normal 40 2 6 2 12 3" xfId="14383"/>
    <cellStyle name="Normal 40 2 6 2 12 3 2" xfId="25447"/>
    <cellStyle name="Normal 40 2 6 2 12 3 2 2" xfId="51696"/>
    <cellStyle name="Normal 40 2 6 2 12 3 3" xfId="40633"/>
    <cellStyle name="Normal 40 2 6 2 12 4" xfId="18119"/>
    <cellStyle name="Normal 40 2 6 2 12 4 2" xfId="44369"/>
    <cellStyle name="Normal 40 2 6 2 12 5" xfId="6987"/>
    <cellStyle name="Normal 40 2 6 2 12 5 2" xfId="33306"/>
    <cellStyle name="Normal 40 2 6 2 13" xfId="4757"/>
    <cellStyle name="Normal 40 2 6 2 13 2" xfId="10897"/>
    <cellStyle name="Normal 40 2 6 2 13 2 2" xfId="21961"/>
    <cellStyle name="Normal 40 2 6 2 13 2 2 2" xfId="48210"/>
    <cellStyle name="Normal 40 2 6 2 13 2 3" xfId="37147"/>
    <cellStyle name="Normal 40 2 6 2 13 3" xfId="14500"/>
    <cellStyle name="Normal 40 2 6 2 13 3 2" xfId="25564"/>
    <cellStyle name="Normal 40 2 6 2 13 3 2 2" xfId="51813"/>
    <cellStyle name="Normal 40 2 6 2 13 3 3" xfId="40750"/>
    <cellStyle name="Normal 40 2 6 2 13 4" xfId="18236"/>
    <cellStyle name="Normal 40 2 6 2 13 4 2" xfId="44486"/>
    <cellStyle name="Normal 40 2 6 2 13 5" xfId="7105"/>
    <cellStyle name="Normal 40 2 6 2 13 5 2" xfId="33423"/>
    <cellStyle name="Normal 40 2 6 2 14" xfId="4758"/>
    <cellStyle name="Normal 40 2 6 2 14 2" xfId="11013"/>
    <cellStyle name="Normal 40 2 6 2 14 2 2" xfId="22077"/>
    <cellStyle name="Normal 40 2 6 2 14 2 2 2" xfId="48326"/>
    <cellStyle name="Normal 40 2 6 2 14 2 3" xfId="37263"/>
    <cellStyle name="Normal 40 2 6 2 14 3" xfId="14616"/>
    <cellStyle name="Normal 40 2 6 2 14 3 2" xfId="25680"/>
    <cellStyle name="Normal 40 2 6 2 14 3 2 2" xfId="51929"/>
    <cellStyle name="Normal 40 2 6 2 14 3 3" xfId="40866"/>
    <cellStyle name="Normal 40 2 6 2 14 4" xfId="18352"/>
    <cellStyle name="Normal 40 2 6 2 14 4 2" xfId="44602"/>
    <cellStyle name="Normal 40 2 6 2 14 5" xfId="7222"/>
    <cellStyle name="Normal 40 2 6 2 14 5 2" xfId="33539"/>
    <cellStyle name="Normal 40 2 6 2 15" xfId="4759"/>
    <cellStyle name="Normal 40 2 6 2 15 2" xfId="11131"/>
    <cellStyle name="Normal 40 2 6 2 15 2 2" xfId="22195"/>
    <cellStyle name="Normal 40 2 6 2 15 2 2 2" xfId="48444"/>
    <cellStyle name="Normal 40 2 6 2 15 2 3" xfId="37381"/>
    <cellStyle name="Normal 40 2 6 2 15 3" xfId="14734"/>
    <cellStyle name="Normal 40 2 6 2 15 3 2" xfId="25798"/>
    <cellStyle name="Normal 40 2 6 2 15 3 2 2" xfId="52047"/>
    <cellStyle name="Normal 40 2 6 2 15 3 3" xfId="40984"/>
    <cellStyle name="Normal 40 2 6 2 15 4" xfId="18470"/>
    <cellStyle name="Normal 40 2 6 2 15 4 2" xfId="44720"/>
    <cellStyle name="Normal 40 2 6 2 15 5" xfId="7341"/>
    <cellStyle name="Normal 40 2 6 2 15 5 2" xfId="33657"/>
    <cellStyle name="Normal 40 2 6 2 16" xfId="4760"/>
    <cellStyle name="Normal 40 2 6 2 16 2" xfId="11249"/>
    <cellStyle name="Normal 40 2 6 2 16 2 2" xfId="22313"/>
    <cellStyle name="Normal 40 2 6 2 16 2 2 2" xfId="48562"/>
    <cellStyle name="Normal 40 2 6 2 16 2 3" xfId="37499"/>
    <cellStyle name="Normal 40 2 6 2 16 3" xfId="14852"/>
    <cellStyle name="Normal 40 2 6 2 16 3 2" xfId="25916"/>
    <cellStyle name="Normal 40 2 6 2 16 3 2 2" xfId="52165"/>
    <cellStyle name="Normal 40 2 6 2 16 3 3" xfId="41102"/>
    <cellStyle name="Normal 40 2 6 2 16 4" xfId="18588"/>
    <cellStyle name="Normal 40 2 6 2 16 4 2" xfId="44838"/>
    <cellStyle name="Normal 40 2 6 2 16 5" xfId="7460"/>
    <cellStyle name="Normal 40 2 6 2 16 5 2" xfId="33775"/>
    <cellStyle name="Normal 40 2 6 2 17" xfId="4761"/>
    <cellStyle name="Normal 40 2 6 2 17 2" xfId="11365"/>
    <cellStyle name="Normal 40 2 6 2 17 2 2" xfId="22429"/>
    <cellStyle name="Normal 40 2 6 2 17 2 2 2" xfId="48678"/>
    <cellStyle name="Normal 40 2 6 2 17 2 3" xfId="37615"/>
    <cellStyle name="Normal 40 2 6 2 17 3" xfId="14968"/>
    <cellStyle name="Normal 40 2 6 2 17 3 2" xfId="26032"/>
    <cellStyle name="Normal 40 2 6 2 17 3 2 2" xfId="52281"/>
    <cellStyle name="Normal 40 2 6 2 17 3 3" xfId="41218"/>
    <cellStyle name="Normal 40 2 6 2 17 4" xfId="18704"/>
    <cellStyle name="Normal 40 2 6 2 17 4 2" xfId="44954"/>
    <cellStyle name="Normal 40 2 6 2 17 5" xfId="7577"/>
    <cellStyle name="Normal 40 2 6 2 17 5 2" xfId="33891"/>
    <cellStyle name="Normal 40 2 6 2 18" xfId="4762"/>
    <cellStyle name="Normal 40 2 6 2 18 2" xfId="11482"/>
    <cellStyle name="Normal 40 2 6 2 18 2 2" xfId="22546"/>
    <cellStyle name="Normal 40 2 6 2 18 2 2 2" xfId="48795"/>
    <cellStyle name="Normal 40 2 6 2 18 2 3" xfId="37732"/>
    <cellStyle name="Normal 40 2 6 2 18 3" xfId="15085"/>
    <cellStyle name="Normal 40 2 6 2 18 3 2" xfId="26149"/>
    <cellStyle name="Normal 40 2 6 2 18 3 2 2" xfId="52398"/>
    <cellStyle name="Normal 40 2 6 2 18 3 3" xfId="41335"/>
    <cellStyle name="Normal 40 2 6 2 18 4" xfId="18821"/>
    <cellStyle name="Normal 40 2 6 2 18 4 2" xfId="45071"/>
    <cellStyle name="Normal 40 2 6 2 18 5" xfId="7695"/>
    <cellStyle name="Normal 40 2 6 2 18 5 2" xfId="34008"/>
    <cellStyle name="Normal 40 2 6 2 19" xfId="4763"/>
    <cellStyle name="Normal 40 2 6 2 19 2" xfId="11601"/>
    <cellStyle name="Normal 40 2 6 2 19 2 2" xfId="22665"/>
    <cellStyle name="Normal 40 2 6 2 19 2 2 2" xfId="48914"/>
    <cellStyle name="Normal 40 2 6 2 19 2 3" xfId="37851"/>
    <cellStyle name="Normal 40 2 6 2 19 3" xfId="15204"/>
    <cellStyle name="Normal 40 2 6 2 19 3 2" xfId="26268"/>
    <cellStyle name="Normal 40 2 6 2 19 3 2 2" xfId="52517"/>
    <cellStyle name="Normal 40 2 6 2 19 3 3" xfId="41454"/>
    <cellStyle name="Normal 40 2 6 2 19 4" xfId="18940"/>
    <cellStyle name="Normal 40 2 6 2 19 4 2" xfId="45190"/>
    <cellStyle name="Normal 40 2 6 2 19 5" xfId="7815"/>
    <cellStyle name="Normal 40 2 6 2 19 5 2" xfId="34127"/>
    <cellStyle name="Normal 40 2 6 2 2" xfId="298"/>
    <cellStyle name="Normal 40 2 6 2 2 2" xfId="4765"/>
    <cellStyle name="Normal 40 2 6 2 2 2 2" xfId="16480"/>
    <cellStyle name="Normal 40 2 6 2 2 2 2 2" xfId="27544"/>
    <cellStyle name="Normal 40 2 6 2 2 2 2 2 2" xfId="53793"/>
    <cellStyle name="Normal 40 2 6 2 2 2 2 3" xfId="42730"/>
    <cellStyle name="Normal 40 2 6 2 2 2 3" xfId="20216"/>
    <cellStyle name="Normal 40 2 6 2 2 2 3 2" xfId="46466"/>
    <cellStyle name="Normal 40 2 6 2 2 2 4" xfId="9144"/>
    <cellStyle name="Normal 40 2 6 2 2 2 4 2" xfId="35403"/>
    <cellStyle name="Normal 40 2 6 2 2 3" xfId="4764"/>
    <cellStyle name="Normal 40 2 6 2 2 3 2" xfId="20594"/>
    <cellStyle name="Normal 40 2 6 2 2 3 2 2" xfId="46843"/>
    <cellStyle name="Normal 40 2 6 2 2 3 3" xfId="9530"/>
    <cellStyle name="Normal 40 2 6 2 2 3 3 2" xfId="35780"/>
    <cellStyle name="Normal 40 2 6 2 2 4" xfId="13133"/>
    <cellStyle name="Normal 40 2 6 2 2 4 2" xfId="24197"/>
    <cellStyle name="Normal 40 2 6 2 2 4 2 2" xfId="50446"/>
    <cellStyle name="Normal 40 2 6 2 2 4 3" xfId="39383"/>
    <cellStyle name="Normal 40 2 6 2 2 5" xfId="16869"/>
    <cellStyle name="Normal 40 2 6 2 2 5 2" xfId="43119"/>
    <cellStyle name="Normal 40 2 6 2 2 6" xfId="5727"/>
    <cellStyle name="Normal 40 2 6 2 2 6 2" xfId="32056"/>
    <cellStyle name="Normal 40 2 6 2 2 7" xfId="27776"/>
    <cellStyle name="Normal 40 2 6 2 20" xfId="4766"/>
    <cellStyle name="Normal 40 2 6 2 20 2" xfId="11715"/>
    <cellStyle name="Normal 40 2 6 2 20 2 2" xfId="22779"/>
    <cellStyle name="Normal 40 2 6 2 20 2 2 2" xfId="49028"/>
    <cellStyle name="Normal 40 2 6 2 20 2 3" xfId="37965"/>
    <cellStyle name="Normal 40 2 6 2 20 3" xfId="15318"/>
    <cellStyle name="Normal 40 2 6 2 20 3 2" xfId="26382"/>
    <cellStyle name="Normal 40 2 6 2 20 3 2 2" xfId="52631"/>
    <cellStyle name="Normal 40 2 6 2 20 3 3" xfId="41568"/>
    <cellStyle name="Normal 40 2 6 2 20 4" xfId="19054"/>
    <cellStyle name="Normal 40 2 6 2 20 4 2" xfId="45304"/>
    <cellStyle name="Normal 40 2 6 2 20 5" xfId="7930"/>
    <cellStyle name="Normal 40 2 6 2 20 5 2" xfId="34241"/>
    <cellStyle name="Normal 40 2 6 2 21" xfId="4767"/>
    <cellStyle name="Normal 40 2 6 2 21 2" xfId="11829"/>
    <cellStyle name="Normal 40 2 6 2 21 2 2" xfId="22893"/>
    <cellStyle name="Normal 40 2 6 2 21 2 2 2" xfId="49142"/>
    <cellStyle name="Normal 40 2 6 2 21 2 3" xfId="38079"/>
    <cellStyle name="Normal 40 2 6 2 21 3" xfId="15432"/>
    <cellStyle name="Normal 40 2 6 2 21 3 2" xfId="26496"/>
    <cellStyle name="Normal 40 2 6 2 21 3 2 2" xfId="52745"/>
    <cellStyle name="Normal 40 2 6 2 21 3 3" xfId="41682"/>
    <cellStyle name="Normal 40 2 6 2 21 4" xfId="19168"/>
    <cellStyle name="Normal 40 2 6 2 21 4 2" xfId="45418"/>
    <cellStyle name="Normal 40 2 6 2 21 5" xfId="8045"/>
    <cellStyle name="Normal 40 2 6 2 21 5 2" xfId="34355"/>
    <cellStyle name="Normal 40 2 6 2 22" xfId="4768"/>
    <cellStyle name="Normal 40 2 6 2 22 2" xfId="11943"/>
    <cellStyle name="Normal 40 2 6 2 22 2 2" xfId="23007"/>
    <cellStyle name="Normal 40 2 6 2 22 2 2 2" xfId="49256"/>
    <cellStyle name="Normal 40 2 6 2 22 2 3" xfId="38193"/>
    <cellStyle name="Normal 40 2 6 2 22 3" xfId="15546"/>
    <cellStyle name="Normal 40 2 6 2 22 3 2" xfId="26610"/>
    <cellStyle name="Normal 40 2 6 2 22 3 2 2" xfId="52859"/>
    <cellStyle name="Normal 40 2 6 2 22 3 3" xfId="41796"/>
    <cellStyle name="Normal 40 2 6 2 22 4" xfId="19282"/>
    <cellStyle name="Normal 40 2 6 2 22 4 2" xfId="45532"/>
    <cellStyle name="Normal 40 2 6 2 22 5" xfId="8160"/>
    <cellStyle name="Normal 40 2 6 2 22 5 2" xfId="34469"/>
    <cellStyle name="Normal 40 2 6 2 23" xfId="4769"/>
    <cellStyle name="Normal 40 2 6 2 23 2" xfId="12057"/>
    <cellStyle name="Normal 40 2 6 2 23 2 2" xfId="23121"/>
    <cellStyle name="Normal 40 2 6 2 23 2 2 2" xfId="49370"/>
    <cellStyle name="Normal 40 2 6 2 23 2 3" xfId="38307"/>
    <cellStyle name="Normal 40 2 6 2 23 3" xfId="15660"/>
    <cellStyle name="Normal 40 2 6 2 23 3 2" xfId="26724"/>
    <cellStyle name="Normal 40 2 6 2 23 3 2 2" xfId="52973"/>
    <cellStyle name="Normal 40 2 6 2 23 3 3" xfId="41910"/>
    <cellStyle name="Normal 40 2 6 2 23 4" xfId="19396"/>
    <cellStyle name="Normal 40 2 6 2 23 4 2" xfId="45646"/>
    <cellStyle name="Normal 40 2 6 2 23 5" xfId="8275"/>
    <cellStyle name="Normal 40 2 6 2 23 5 2" xfId="34583"/>
    <cellStyle name="Normal 40 2 6 2 24" xfId="4770"/>
    <cellStyle name="Normal 40 2 6 2 24 2" xfId="12171"/>
    <cellStyle name="Normal 40 2 6 2 24 2 2" xfId="23235"/>
    <cellStyle name="Normal 40 2 6 2 24 2 2 2" xfId="49484"/>
    <cellStyle name="Normal 40 2 6 2 24 2 3" xfId="38421"/>
    <cellStyle name="Normal 40 2 6 2 24 3" xfId="15774"/>
    <cellStyle name="Normal 40 2 6 2 24 3 2" xfId="26838"/>
    <cellStyle name="Normal 40 2 6 2 24 3 2 2" xfId="53087"/>
    <cellStyle name="Normal 40 2 6 2 24 3 3" xfId="42024"/>
    <cellStyle name="Normal 40 2 6 2 24 4" xfId="19510"/>
    <cellStyle name="Normal 40 2 6 2 24 4 2" xfId="45760"/>
    <cellStyle name="Normal 40 2 6 2 24 5" xfId="8390"/>
    <cellStyle name="Normal 40 2 6 2 24 5 2" xfId="34697"/>
    <cellStyle name="Normal 40 2 6 2 25" xfId="4771"/>
    <cellStyle name="Normal 40 2 6 2 25 2" xfId="12288"/>
    <cellStyle name="Normal 40 2 6 2 25 2 2" xfId="23352"/>
    <cellStyle name="Normal 40 2 6 2 25 2 2 2" xfId="49601"/>
    <cellStyle name="Normal 40 2 6 2 25 2 3" xfId="38538"/>
    <cellStyle name="Normal 40 2 6 2 25 3" xfId="15891"/>
    <cellStyle name="Normal 40 2 6 2 25 3 2" xfId="26955"/>
    <cellStyle name="Normal 40 2 6 2 25 3 2 2" xfId="53204"/>
    <cellStyle name="Normal 40 2 6 2 25 3 3" xfId="42141"/>
    <cellStyle name="Normal 40 2 6 2 25 4" xfId="19627"/>
    <cellStyle name="Normal 40 2 6 2 25 4 2" xfId="45877"/>
    <cellStyle name="Normal 40 2 6 2 25 5" xfId="8508"/>
    <cellStyle name="Normal 40 2 6 2 25 5 2" xfId="34814"/>
    <cellStyle name="Normal 40 2 6 2 26" xfId="4772"/>
    <cellStyle name="Normal 40 2 6 2 26 2" xfId="12407"/>
    <cellStyle name="Normal 40 2 6 2 26 2 2" xfId="23471"/>
    <cellStyle name="Normal 40 2 6 2 26 2 2 2" xfId="49720"/>
    <cellStyle name="Normal 40 2 6 2 26 2 3" xfId="38657"/>
    <cellStyle name="Normal 40 2 6 2 26 3" xfId="16010"/>
    <cellStyle name="Normal 40 2 6 2 26 3 2" xfId="27074"/>
    <cellStyle name="Normal 40 2 6 2 26 3 2 2" xfId="53323"/>
    <cellStyle name="Normal 40 2 6 2 26 3 3" xfId="42260"/>
    <cellStyle name="Normal 40 2 6 2 26 4" xfId="19746"/>
    <cellStyle name="Normal 40 2 6 2 26 4 2" xfId="45996"/>
    <cellStyle name="Normal 40 2 6 2 26 5" xfId="8628"/>
    <cellStyle name="Normal 40 2 6 2 26 5 2" xfId="34933"/>
    <cellStyle name="Normal 40 2 6 2 27" xfId="4773"/>
    <cellStyle name="Normal 40 2 6 2 27 2" xfId="12538"/>
    <cellStyle name="Normal 40 2 6 2 27 2 2" xfId="23602"/>
    <cellStyle name="Normal 40 2 6 2 27 2 2 2" xfId="49851"/>
    <cellStyle name="Normal 40 2 6 2 27 2 3" xfId="38788"/>
    <cellStyle name="Normal 40 2 6 2 27 3" xfId="16141"/>
    <cellStyle name="Normal 40 2 6 2 27 3 2" xfId="27205"/>
    <cellStyle name="Normal 40 2 6 2 27 3 2 2" xfId="53454"/>
    <cellStyle name="Normal 40 2 6 2 27 3 3" xfId="42391"/>
    <cellStyle name="Normal 40 2 6 2 27 4" xfId="19877"/>
    <cellStyle name="Normal 40 2 6 2 27 4 2" xfId="46127"/>
    <cellStyle name="Normal 40 2 6 2 27 5" xfId="8760"/>
    <cellStyle name="Normal 40 2 6 2 27 5 2" xfId="35064"/>
    <cellStyle name="Normal 40 2 6 2 28" xfId="4774"/>
    <cellStyle name="Normal 40 2 6 2 28 2" xfId="12653"/>
    <cellStyle name="Normal 40 2 6 2 28 2 2" xfId="23717"/>
    <cellStyle name="Normal 40 2 6 2 28 2 2 2" xfId="49966"/>
    <cellStyle name="Normal 40 2 6 2 28 2 3" xfId="38903"/>
    <cellStyle name="Normal 40 2 6 2 28 3" xfId="16256"/>
    <cellStyle name="Normal 40 2 6 2 28 3 2" xfId="27320"/>
    <cellStyle name="Normal 40 2 6 2 28 3 2 2" xfId="53569"/>
    <cellStyle name="Normal 40 2 6 2 28 3 3" xfId="42506"/>
    <cellStyle name="Normal 40 2 6 2 28 4" xfId="19992"/>
    <cellStyle name="Normal 40 2 6 2 28 4 2" xfId="46242"/>
    <cellStyle name="Normal 40 2 6 2 28 5" xfId="8876"/>
    <cellStyle name="Normal 40 2 6 2 28 5 2" xfId="35179"/>
    <cellStyle name="Normal 40 2 6 2 29" xfId="4775"/>
    <cellStyle name="Normal 40 2 6 2 29 2" xfId="12767"/>
    <cellStyle name="Normal 40 2 6 2 29 2 2" xfId="23831"/>
    <cellStyle name="Normal 40 2 6 2 29 2 2 2" xfId="50080"/>
    <cellStyle name="Normal 40 2 6 2 29 2 3" xfId="39017"/>
    <cellStyle name="Normal 40 2 6 2 29 3" xfId="16370"/>
    <cellStyle name="Normal 40 2 6 2 29 3 2" xfId="27434"/>
    <cellStyle name="Normal 40 2 6 2 29 3 2 2" xfId="53683"/>
    <cellStyle name="Normal 40 2 6 2 29 3 3" xfId="42620"/>
    <cellStyle name="Normal 40 2 6 2 29 4" xfId="20106"/>
    <cellStyle name="Normal 40 2 6 2 29 4 2" xfId="46356"/>
    <cellStyle name="Normal 40 2 6 2 29 5" xfId="8991"/>
    <cellStyle name="Normal 40 2 6 2 29 5 2" xfId="35293"/>
    <cellStyle name="Normal 40 2 6 2 3" xfId="4776"/>
    <cellStyle name="Normal 40 2 6 2 3 2" xfId="9677"/>
    <cellStyle name="Normal 40 2 6 2 3 2 2" xfId="20741"/>
    <cellStyle name="Normal 40 2 6 2 3 2 2 2" xfId="46990"/>
    <cellStyle name="Normal 40 2 6 2 3 2 3" xfId="35927"/>
    <cellStyle name="Normal 40 2 6 2 3 3" xfId="13280"/>
    <cellStyle name="Normal 40 2 6 2 3 3 2" xfId="24344"/>
    <cellStyle name="Normal 40 2 6 2 3 3 2 2" xfId="50593"/>
    <cellStyle name="Normal 40 2 6 2 3 3 3" xfId="39530"/>
    <cellStyle name="Normal 40 2 6 2 3 4" xfId="17016"/>
    <cellStyle name="Normal 40 2 6 2 3 4 2" xfId="43266"/>
    <cellStyle name="Normal 40 2 6 2 3 5" xfId="5875"/>
    <cellStyle name="Normal 40 2 6 2 3 5 2" xfId="32203"/>
    <cellStyle name="Normal 40 2 6 2 30" xfId="4777"/>
    <cellStyle name="Normal 40 2 6 2 30 2" xfId="9405"/>
    <cellStyle name="Normal 40 2 6 2 30 2 2" xfId="20469"/>
    <cellStyle name="Normal 40 2 6 2 30 2 2 2" xfId="46718"/>
    <cellStyle name="Normal 40 2 6 2 30 2 3" xfId="35655"/>
    <cellStyle name="Normal 40 2 6 2 30 3" xfId="13008"/>
    <cellStyle name="Normal 40 2 6 2 30 3 2" xfId="24072"/>
    <cellStyle name="Normal 40 2 6 2 30 3 2 2" xfId="50321"/>
    <cellStyle name="Normal 40 2 6 2 30 3 3" xfId="39258"/>
    <cellStyle name="Normal 40 2 6 2 30 4" xfId="16744"/>
    <cellStyle name="Normal 40 2 6 2 30 4 2" xfId="42994"/>
    <cellStyle name="Normal 40 2 6 2 30 5" xfId="5600"/>
    <cellStyle name="Normal 40 2 6 2 30 5 2" xfId="31931"/>
    <cellStyle name="Normal 40 2 6 2 31" xfId="4778"/>
    <cellStyle name="Normal 40 2 6 2 31 2" xfId="20349"/>
    <cellStyle name="Normal 40 2 6 2 31 2 2" xfId="46598"/>
    <cellStyle name="Normal 40 2 6 2 31 3" xfId="9285"/>
    <cellStyle name="Normal 40 2 6 2 31 3 2" xfId="35535"/>
    <cellStyle name="Normal 40 2 6 2 32" xfId="4779"/>
    <cellStyle name="Normal 40 2 6 2 32 2" xfId="23952"/>
    <cellStyle name="Normal 40 2 6 2 32 2 2" xfId="50201"/>
    <cellStyle name="Normal 40 2 6 2 32 3" xfId="12888"/>
    <cellStyle name="Normal 40 2 6 2 32 3 2" xfId="39138"/>
    <cellStyle name="Normal 40 2 6 2 33" xfId="4780"/>
    <cellStyle name="Normal 40 2 6 2 33 2" xfId="16624"/>
    <cellStyle name="Normal 40 2 6 2 33 2 2" xfId="42874"/>
    <cellStyle name="Normal 40 2 6 2 34" xfId="4781"/>
    <cellStyle name="Normal 40 2 6 2 35" xfId="4782"/>
    <cellStyle name="Normal 40 2 6 2 36" xfId="4783"/>
    <cellStyle name="Normal 40 2 6 2 37" xfId="4784"/>
    <cellStyle name="Normal 40 2 6 2 38" xfId="4785"/>
    <cellStyle name="Normal 40 2 6 2 39" xfId="4786"/>
    <cellStyle name="Normal 40 2 6 2 4" xfId="4787"/>
    <cellStyle name="Normal 40 2 6 2 4 2" xfId="9793"/>
    <cellStyle name="Normal 40 2 6 2 4 2 2" xfId="20857"/>
    <cellStyle name="Normal 40 2 6 2 4 2 2 2" xfId="47106"/>
    <cellStyle name="Normal 40 2 6 2 4 2 3" xfId="36043"/>
    <cellStyle name="Normal 40 2 6 2 4 3" xfId="13396"/>
    <cellStyle name="Normal 40 2 6 2 4 3 2" xfId="24460"/>
    <cellStyle name="Normal 40 2 6 2 4 3 2 2" xfId="50709"/>
    <cellStyle name="Normal 40 2 6 2 4 3 3" xfId="39646"/>
    <cellStyle name="Normal 40 2 6 2 4 4" xfId="17132"/>
    <cellStyle name="Normal 40 2 6 2 4 4 2" xfId="43382"/>
    <cellStyle name="Normal 40 2 6 2 4 5" xfId="5992"/>
    <cellStyle name="Normal 40 2 6 2 4 5 2" xfId="32319"/>
    <cellStyle name="Normal 40 2 6 2 40" xfId="4788"/>
    <cellStyle name="Normal 40 2 6 2 41" xfId="4753"/>
    <cellStyle name="Normal 40 2 6 2 42" xfId="5479"/>
    <cellStyle name="Normal 40 2 6 2 42 2" xfId="31811"/>
    <cellStyle name="Normal 40 2 6 2 43" xfId="27775"/>
    <cellStyle name="Normal 40 2 6 2 5" xfId="4789"/>
    <cellStyle name="Normal 40 2 6 2 5 2" xfId="9908"/>
    <cellStyle name="Normal 40 2 6 2 5 2 2" xfId="20972"/>
    <cellStyle name="Normal 40 2 6 2 5 2 2 2" xfId="47221"/>
    <cellStyle name="Normal 40 2 6 2 5 2 3" xfId="36158"/>
    <cellStyle name="Normal 40 2 6 2 5 3" xfId="13511"/>
    <cellStyle name="Normal 40 2 6 2 5 3 2" xfId="24575"/>
    <cellStyle name="Normal 40 2 6 2 5 3 2 2" xfId="50824"/>
    <cellStyle name="Normal 40 2 6 2 5 3 3" xfId="39761"/>
    <cellStyle name="Normal 40 2 6 2 5 4" xfId="17247"/>
    <cellStyle name="Normal 40 2 6 2 5 4 2" xfId="43497"/>
    <cellStyle name="Normal 40 2 6 2 5 5" xfId="6108"/>
    <cellStyle name="Normal 40 2 6 2 5 5 2" xfId="32434"/>
    <cellStyle name="Normal 40 2 6 2 6" xfId="4790"/>
    <cellStyle name="Normal 40 2 6 2 6 2" xfId="10023"/>
    <cellStyle name="Normal 40 2 6 2 6 2 2" xfId="21087"/>
    <cellStyle name="Normal 40 2 6 2 6 2 2 2" xfId="47336"/>
    <cellStyle name="Normal 40 2 6 2 6 2 3" xfId="36273"/>
    <cellStyle name="Normal 40 2 6 2 6 3" xfId="13626"/>
    <cellStyle name="Normal 40 2 6 2 6 3 2" xfId="24690"/>
    <cellStyle name="Normal 40 2 6 2 6 3 2 2" xfId="50939"/>
    <cellStyle name="Normal 40 2 6 2 6 3 3" xfId="39876"/>
    <cellStyle name="Normal 40 2 6 2 6 4" xfId="17362"/>
    <cellStyle name="Normal 40 2 6 2 6 4 2" xfId="43612"/>
    <cellStyle name="Normal 40 2 6 2 6 5" xfId="6224"/>
    <cellStyle name="Normal 40 2 6 2 6 5 2" xfId="32549"/>
    <cellStyle name="Normal 40 2 6 2 7" xfId="4791"/>
    <cellStyle name="Normal 40 2 6 2 7 2" xfId="10137"/>
    <cellStyle name="Normal 40 2 6 2 7 2 2" xfId="21201"/>
    <cellStyle name="Normal 40 2 6 2 7 2 2 2" xfId="47450"/>
    <cellStyle name="Normal 40 2 6 2 7 2 3" xfId="36387"/>
    <cellStyle name="Normal 40 2 6 2 7 3" xfId="13740"/>
    <cellStyle name="Normal 40 2 6 2 7 3 2" xfId="24804"/>
    <cellStyle name="Normal 40 2 6 2 7 3 2 2" xfId="51053"/>
    <cellStyle name="Normal 40 2 6 2 7 3 3" xfId="39990"/>
    <cellStyle name="Normal 40 2 6 2 7 4" xfId="17476"/>
    <cellStyle name="Normal 40 2 6 2 7 4 2" xfId="43726"/>
    <cellStyle name="Normal 40 2 6 2 7 5" xfId="6339"/>
    <cellStyle name="Normal 40 2 6 2 7 5 2" xfId="32663"/>
    <cellStyle name="Normal 40 2 6 2 8" xfId="4792"/>
    <cellStyle name="Normal 40 2 6 2 8 2" xfId="10251"/>
    <cellStyle name="Normal 40 2 6 2 8 2 2" xfId="21315"/>
    <cellStyle name="Normal 40 2 6 2 8 2 2 2" xfId="47564"/>
    <cellStyle name="Normal 40 2 6 2 8 2 3" xfId="36501"/>
    <cellStyle name="Normal 40 2 6 2 8 3" xfId="13854"/>
    <cellStyle name="Normal 40 2 6 2 8 3 2" xfId="24918"/>
    <cellStyle name="Normal 40 2 6 2 8 3 2 2" xfId="51167"/>
    <cellStyle name="Normal 40 2 6 2 8 3 3" xfId="40104"/>
    <cellStyle name="Normal 40 2 6 2 8 4" xfId="17590"/>
    <cellStyle name="Normal 40 2 6 2 8 4 2" xfId="43840"/>
    <cellStyle name="Normal 40 2 6 2 8 5" xfId="6454"/>
    <cellStyle name="Normal 40 2 6 2 8 5 2" xfId="32777"/>
    <cellStyle name="Normal 40 2 6 2 9" xfId="4793"/>
    <cellStyle name="Normal 40 2 6 2 9 2" xfId="10365"/>
    <cellStyle name="Normal 40 2 6 2 9 2 2" xfId="21429"/>
    <cellStyle name="Normal 40 2 6 2 9 2 2 2" xfId="47678"/>
    <cellStyle name="Normal 40 2 6 2 9 2 3" xfId="36615"/>
    <cellStyle name="Normal 40 2 6 2 9 3" xfId="13968"/>
    <cellStyle name="Normal 40 2 6 2 9 3 2" xfId="25032"/>
    <cellStyle name="Normal 40 2 6 2 9 3 2 2" xfId="51281"/>
    <cellStyle name="Normal 40 2 6 2 9 3 3" xfId="40218"/>
    <cellStyle name="Normal 40 2 6 2 9 4" xfId="17704"/>
    <cellStyle name="Normal 40 2 6 2 9 4 2" xfId="43954"/>
    <cellStyle name="Normal 40 2 6 2 9 5" xfId="6569"/>
    <cellStyle name="Normal 40 2 6 2 9 5 2" xfId="32891"/>
    <cellStyle name="Normal 40 2 6 20" xfId="4794"/>
    <cellStyle name="Normal 40 2 6 20 2" xfId="11546"/>
    <cellStyle name="Normal 40 2 6 20 2 2" xfId="22610"/>
    <cellStyle name="Normal 40 2 6 20 2 2 2" xfId="48859"/>
    <cellStyle name="Normal 40 2 6 20 2 3" xfId="37796"/>
    <cellStyle name="Normal 40 2 6 20 3" xfId="15149"/>
    <cellStyle name="Normal 40 2 6 20 3 2" xfId="26213"/>
    <cellStyle name="Normal 40 2 6 20 3 2 2" xfId="52462"/>
    <cellStyle name="Normal 40 2 6 20 3 3" xfId="41399"/>
    <cellStyle name="Normal 40 2 6 20 4" xfId="18885"/>
    <cellStyle name="Normal 40 2 6 20 4 2" xfId="45135"/>
    <cellStyle name="Normal 40 2 6 20 5" xfId="7760"/>
    <cellStyle name="Normal 40 2 6 20 5 2" xfId="34072"/>
    <cellStyle name="Normal 40 2 6 21" xfId="4795"/>
    <cellStyle name="Normal 40 2 6 21 2" xfId="11660"/>
    <cellStyle name="Normal 40 2 6 21 2 2" xfId="22724"/>
    <cellStyle name="Normal 40 2 6 21 2 2 2" xfId="48973"/>
    <cellStyle name="Normal 40 2 6 21 2 3" xfId="37910"/>
    <cellStyle name="Normal 40 2 6 21 3" xfId="15263"/>
    <cellStyle name="Normal 40 2 6 21 3 2" xfId="26327"/>
    <cellStyle name="Normal 40 2 6 21 3 2 2" xfId="52576"/>
    <cellStyle name="Normal 40 2 6 21 3 3" xfId="41513"/>
    <cellStyle name="Normal 40 2 6 21 4" xfId="18999"/>
    <cellStyle name="Normal 40 2 6 21 4 2" xfId="45249"/>
    <cellStyle name="Normal 40 2 6 21 5" xfId="7875"/>
    <cellStyle name="Normal 40 2 6 21 5 2" xfId="34186"/>
    <cellStyle name="Normal 40 2 6 22" xfId="4796"/>
    <cellStyle name="Normal 40 2 6 22 2" xfId="11774"/>
    <cellStyle name="Normal 40 2 6 22 2 2" xfId="22838"/>
    <cellStyle name="Normal 40 2 6 22 2 2 2" xfId="49087"/>
    <cellStyle name="Normal 40 2 6 22 2 3" xfId="38024"/>
    <cellStyle name="Normal 40 2 6 22 3" xfId="15377"/>
    <cellStyle name="Normal 40 2 6 22 3 2" xfId="26441"/>
    <cellStyle name="Normal 40 2 6 22 3 2 2" xfId="52690"/>
    <cellStyle name="Normal 40 2 6 22 3 3" xfId="41627"/>
    <cellStyle name="Normal 40 2 6 22 4" xfId="19113"/>
    <cellStyle name="Normal 40 2 6 22 4 2" xfId="45363"/>
    <cellStyle name="Normal 40 2 6 22 5" xfId="7990"/>
    <cellStyle name="Normal 40 2 6 22 5 2" xfId="34300"/>
    <cellStyle name="Normal 40 2 6 23" xfId="4797"/>
    <cellStyle name="Normal 40 2 6 23 2" xfId="11888"/>
    <cellStyle name="Normal 40 2 6 23 2 2" xfId="22952"/>
    <cellStyle name="Normal 40 2 6 23 2 2 2" xfId="49201"/>
    <cellStyle name="Normal 40 2 6 23 2 3" xfId="38138"/>
    <cellStyle name="Normal 40 2 6 23 3" xfId="15491"/>
    <cellStyle name="Normal 40 2 6 23 3 2" xfId="26555"/>
    <cellStyle name="Normal 40 2 6 23 3 2 2" xfId="52804"/>
    <cellStyle name="Normal 40 2 6 23 3 3" xfId="41741"/>
    <cellStyle name="Normal 40 2 6 23 4" xfId="19227"/>
    <cellStyle name="Normal 40 2 6 23 4 2" xfId="45477"/>
    <cellStyle name="Normal 40 2 6 23 5" xfId="8105"/>
    <cellStyle name="Normal 40 2 6 23 5 2" xfId="34414"/>
    <cellStyle name="Normal 40 2 6 24" xfId="4798"/>
    <cellStyle name="Normal 40 2 6 24 2" xfId="12002"/>
    <cellStyle name="Normal 40 2 6 24 2 2" xfId="23066"/>
    <cellStyle name="Normal 40 2 6 24 2 2 2" xfId="49315"/>
    <cellStyle name="Normal 40 2 6 24 2 3" xfId="38252"/>
    <cellStyle name="Normal 40 2 6 24 3" xfId="15605"/>
    <cellStyle name="Normal 40 2 6 24 3 2" xfId="26669"/>
    <cellStyle name="Normal 40 2 6 24 3 2 2" xfId="52918"/>
    <cellStyle name="Normal 40 2 6 24 3 3" xfId="41855"/>
    <cellStyle name="Normal 40 2 6 24 4" xfId="19341"/>
    <cellStyle name="Normal 40 2 6 24 4 2" xfId="45591"/>
    <cellStyle name="Normal 40 2 6 24 5" xfId="8220"/>
    <cellStyle name="Normal 40 2 6 24 5 2" xfId="34528"/>
    <cellStyle name="Normal 40 2 6 25" xfId="4799"/>
    <cellStyle name="Normal 40 2 6 25 2" xfId="12116"/>
    <cellStyle name="Normal 40 2 6 25 2 2" xfId="23180"/>
    <cellStyle name="Normal 40 2 6 25 2 2 2" xfId="49429"/>
    <cellStyle name="Normal 40 2 6 25 2 3" xfId="38366"/>
    <cellStyle name="Normal 40 2 6 25 3" xfId="15719"/>
    <cellStyle name="Normal 40 2 6 25 3 2" xfId="26783"/>
    <cellStyle name="Normal 40 2 6 25 3 2 2" xfId="53032"/>
    <cellStyle name="Normal 40 2 6 25 3 3" xfId="41969"/>
    <cellStyle name="Normal 40 2 6 25 4" xfId="19455"/>
    <cellStyle name="Normal 40 2 6 25 4 2" xfId="45705"/>
    <cellStyle name="Normal 40 2 6 25 5" xfId="8335"/>
    <cellStyle name="Normal 40 2 6 25 5 2" xfId="34642"/>
    <cellStyle name="Normal 40 2 6 26" xfId="4800"/>
    <cellStyle name="Normal 40 2 6 26 2" xfId="12233"/>
    <cellStyle name="Normal 40 2 6 26 2 2" xfId="23297"/>
    <cellStyle name="Normal 40 2 6 26 2 2 2" xfId="49546"/>
    <cellStyle name="Normal 40 2 6 26 2 3" xfId="38483"/>
    <cellStyle name="Normal 40 2 6 26 3" xfId="15836"/>
    <cellStyle name="Normal 40 2 6 26 3 2" xfId="26900"/>
    <cellStyle name="Normal 40 2 6 26 3 2 2" xfId="53149"/>
    <cellStyle name="Normal 40 2 6 26 3 3" xfId="42086"/>
    <cellStyle name="Normal 40 2 6 26 4" xfId="19572"/>
    <cellStyle name="Normal 40 2 6 26 4 2" xfId="45822"/>
    <cellStyle name="Normal 40 2 6 26 5" xfId="8453"/>
    <cellStyle name="Normal 40 2 6 26 5 2" xfId="34759"/>
    <cellStyle name="Normal 40 2 6 27" xfId="4801"/>
    <cellStyle name="Normal 40 2 6 27 2" xfId="12352"/>
    <cellStyle name="Normal 40 2 6 27 2 2" xfId="23416"/>
    <cellStyle name="Normal 40 2 6 27 2 2 2" xfId="49665"/>
    <cellStyle name="Normal 40 2 6 27 2 3" xfId="38602"/>
    <cellStyle name="Normal 40 2 6 27 3" xfId="15955"/>
    <cellStyle name="Normal 40 2 6 27 3 2" xfId="27019"/>
    <cellStyle name="Normal 40 2 6 27 3 2 2" xfId="53268"/>
    <cellStyle name="Normal 40 2 6 27 3 3" xfId="42205"/>
    <cellStyle name="Normal 40 2 6 27 4" xfId="19691"/>
    <cellStyle name="Normal 40 2 6 27 4 2" xfId="45941"/>
    <cellStyle name="Normal 40 2 6 27 5" xfId="8573"/>
    <cellStyle name="Normal 40 2 6 27 5 2" xfId="34878"/>
    <cellStyle name="Normal 40 2 6 28" xfId="4802"/>
    <cellStyle name="Normal 40 2 6 28 2" xfId="12483"/>
    <cellStyle name="Normal 40 2 6 28 2 2" xfId="23547"/>
    <cellStyle name="Normal 40 2 6 28 2 2 2" xfId="49796"/>
    <cellStyle name="Normal 40 2 6 28 2 3" xfId="38733"/>
    <cellStyle name="Normal 40 2 6 28 3" xfId="16086"/>
    <cellStyle name="Normal 40 2 6 28 3 2" xfId="27150"/>
    <cellStyle name="Normal 40 2 6 28 3 2 2" xfId="53399"/>
    <cellStyle name="Normal 40 2 6 28 3 3" xfId="42336"/>
    <cellStyle name="Normal 40 2 6 28 4" xfId="19822"/>
    <cellStyle name="Normal 40 2 6 28 4 2" xfId="46072"/>
    <cellStyle name="Normal 40 2 6 28 5" xfId="8705"/>
    <cellStyle name="Normal 40 2 6 28 5 2" xfId="35009"/>
    <cellStyle name="Normal 40 2 6 29" xfId="4803"/>
    <cellStyle name="Normal 40 2 6 29 2" xfId="12598"/>
    <cellStyle name="Normal 40 2 6 29 2 2" xfId="23662"/>
    <cellStyle name="Normal 40 2 6 29 2 2 2" xfId="49911"/>
    <cellStyle name="Normal 40 2 6 29 2 3" xfId="38848"/>
    <cellStyle name="Normal 40 2 6 29 3" xfId="16201"/>
    <cellStyle name="Normal 40 2 6 29 3 2" xfId="27265"/>
    <cellStyle name="Normal 40 2 6 29 3 2 2" xfId="53514"/>
    <cellStyle name="Normal 40 2 6 29 3 3" xfId="42451"/>
    <cellStyle name="Normal 40 2 6 29 4" xfId="19937"/>
    <cellStyle name="Normal 40 2 6 29 4 2" xfId="46187"/>
    <cellStyle name="Normal 40 2 6 29 5" xfId="8821"/>
    <cellStyle name="Normal 40 2 6 29 5 2" xfId="35124"/>
    <cellStyle name="Normal 40 2 6 3" xfId="299"/>
    <cellStyle name="Normal 40 2 6 3 2" xfId="4805"/>
    <cellStyle name="Normal 40 2 6 3 2 2" xfId="16481"/>
    <cellStyle name="Normal 40 2 6 3 2 2 2" xfId="27545"/>
    <cellStyle name="Normal 40 2 6 3 2 2 2 2" xfId="53794"/>
    <cellStyle name="Normal 40 2 6 3 2 2 3" xfId="42731"/>
    <cellStyle name="Normal 40 2 6 3 2 3" xfId="20217"/>
    <cellStyle name="Normal 40 2 6 3 2 3 2" xfId="46467"/>
    <cellStyle name="Normal 40 2 6 3 2 4" xfId="9145"/>
    <cellStyle name="Normal 40 2 6 3 2 4 2" xfId="35404"/>
    <cellStyle name="Normal 40 2 6 3 3" xfId="4804"/>
    <cellStyle name="Normal 40 2 6 3 3 2" xfId="20534"/>
    <cellStyle name="Normal 40 2 6 3 3 2 2" xfId="46783"/>
    <cellStyle name="Normal 40 2 6 3 3 3" xfId="9470"/>
    <cellStyle name="Normal 40 2 6 3 3 3 2" xfId="35720"/>
    <cellStyle name="Normal 40 2 6 3 4" xfId="13073"/>
    <cellStyle name="Normal 40 2 6 3 4 2" xfId="24137"/>
    <cellStyle name="Normal 40 2 6 3 4 2 2" xfId="50386"/>
    <cellStyle name="Normal 40 2 6 3 4 3" xfId="39323"/>
    <cellStyle name="Normal 40 2 6 3 5" xfId="16809"/>
    <cellStyle name="Normal 40 2 6 3 5 2" xfId="43059"/>
    <cellStyle name="Normal 40 2 6 3 6" xfId="5666"/>
    <cellStyle name="Normal 40 2 6 3 6 2" xfId="31996"/>
    <cellStyle name="Normal 40 2 6 3 7" xfId="27777"/>
    <cellStyle name="Normal 40 2 6 30" xfId="4806"/>
    <cellStyle name="Normal 40 2 6 30 2" xfId="12712"/>
    <cellStyle name="Normal 40 2 6 30 2 2" xfId="23776"/>
    <cellStyle name="Normal 40 2 6 30 2 2 2" xfId="50025"/>
    <cellStyle name="Normal 40 2 6 30 2 3" xfId="38962"/>
    <cellStyle name="Normal 40 2 6 30 3" xfId="16315"/>
    <cellStyle name="Normal 40 2 6 30 3 2" xfId="27379"/>
    <cellStyle name="Normal 40 2 6 30 3 2 2" xfId="53628"/>
    <cellStyle name="Normal 40 2 6 30 3 3" xfId="42565"/>
    <cellStyle name="Normal 40 2 6 30 4" xfId="20051"/>
    <cellStyle name="Normal 40 2 6 30 4 2" xfId="46301"/>
    <cellStyle name="Normal 40 2 6 30 5" xfId="8936"/>
    <cellStyle name="Normal 40 2 6 30 5 2" xfId="35238"/>
    <cellStyle name="Normal 40 2 6 31" xfId="4807"/>
    <cellStyle name="Normal 40 2 6 31 2" xfId="9350"/>
    <cellStyle name="Normal 40 2 6 31 2 2" xfId="20414"/>
    <cellStyle name="Normal 40 2 6 31 2 2 2" xfId="46663"/>
    <cellStyle name="Normal 40 2 6 31 2 3" xfId="35600"/>
    <cellStyle name="Normal 40 2 6 31 3" xfId="12953"/>
    <cellStyle name="Normal 40 2 6 31 3 2" xfId="24017"/>
    <cellStyle name="Normal 40 2 6 31 3 2 2" xfId="50266"/>
    <cellStyle name="Normal 40 2 6 31 3 3" xfId="39203"/>
    <cellStyle name="Normal 40 2 6 31 4" xfId="16689"/>
    <cellStyle name="Normal 40 2 6 31 4 2" xfId="42939"/>
    <cellStyle name="Normal 40 2 6 31 5" xfId="5545"/>
    <cellStyle name="Normal 40 2 6 31 5 2" xfId="31876"/>
    <cellStyle name="Normal 40 2 6 32" xfId="4808"/>
    <cellStyle name="Normal 40 2 6 32 2" xfId="20294"/>
    <cellStyle name="Normal 40 2 6 32 2 2" xfId="46543"/>
    <cellStyle name="Normal 40 2 6 32 3" xfId="9230"/>
    <cellStyle name="Normal 40 2 6 32 3 2" xfId="35480"/>
    <cellStyle name="Normal 40 2 6 33" xfId="4809"/>
    <cellStyle name="Normal 40 2 6 33 2" xfId="23897"/>
    <cellStyle name="Normal 40 2 6 33 2 2" xfId="50146"/>
    <cellStyle name="Normal 40 2 6 33 3" xfId="12833"/>
    <cellStyle name="Normal 40 2 6 33 3 2" xfId="39083"/>
    <cellStyle name="Normal 40 2 6 34" xfId="4810"/>
    <cellStyle name="Normal 40 2 6 34 2" xfId="16569"/>
    <cellStyle name="Normal 40 2 6 34 2 2" xfId="42819"/>
    <cellStyle name="Normal 40 2 6 35" xfId="4811"/>
    <cellStyle name="Normal 40 2 6 36" xfId="4812"/>
    <cellStyle name="Normal 40 2 6 37" xfId="4813"/>
    <cellStyle name="Normal 40 2 6 38" xfId="4814"/>
    <cellStyle name="Normal 40 2 6 39" xfId="4815"/>
    <cellStyle name="Normal 40 2 6 4" xfId="4816"/>
    <cellStyle name="Normal 40 2 6 4 2" xfId="9622"/>
    <cellStyle name="Normal 40 2 6 4 2 2" xfId="20686"/>
    <cellStyle name="Normal 40 2 6 4 2 2 2" xfId="46935"/>
    <cellStyle name="Normal 40 2 6 4 2 3" xfId="35872"/>
    <cellStyle name="Normal 40 2 6 4 3" xfId="13225"/>
    <cellStyle name="Normal 40 2 6 4 3 2" xfId="24289"/>
    <cellStyle name="Normal 40 2 6 4 3 2 2" xfId="50538"/>
    <cellStyle name="Normal 40 2 6 4 3 3" xfId="39475"/>
    <cellStyle name="Normal 40 2 6 4 4" xfId="16961"/>
    <cellStyle name="Normal 40 2 6 4 4 2" xfId="43211"/>
    <cellStyle name="Normal 40 2 6 4 5" xfId="5820"/>
    <cellStyle name="Normal 40 2 6 4 5 2" xfId="32148"/>
    <cellStyle name="Normal 40 2 6 40" xfId="4817"/>
    <cellStyle name="Normal 40 2 6 41" xfId="4818"/>
    <cellStyle name="Normal 40 2 6 42" xfId="4742"/>
    <cellStyle name="Normal 40 2 6 43" xfId="5424"/>
    <cellStyle name="Normal 40 2 6 43 2" xfId="31756"/>
    <cellStyle name="Normal 40 2 6 44" xfId="27774"/>
    <cellStyle name="Normal 40 2 6 5" xfId="4819"/>
    <cellStyle name="Normal 40 2 6 5 2" xfId="9738"/>
    <cellStyle name="Normal 40 2 6 5 2 2" xfId="20802"/>
    <cellStyle name="Normal 40 2 6 5 2 2 2" xfId="47051"/>
    <cellStyle name="Normal 40 2 6 5 2 3" xfId="35988"/>
    <cellStyle name="Normal 40 2 6 5 3" xfId="13341"/>
    <cellStyle name="Normal 40 2 6 5 3 2" xfId="24405"/>
    <cellStyle name="Normal 40 2 6 5 3 2 2" xfId="50654"/>
    <cellStyle name="Normal 40 2 6 5 3 3" xfId="39591"/>
    <cellStyle name="Normal 40 2 6 5 4" xfId="17077"/>
    <cellStyle name="Normal 40 2 6 5 4 2" xfId="43327"/>
    <cellStyle name="Normal 40 2 6 5 5" xfId="5937"/>
    <cellStyle name="Normal 40 2 6 5 5 2" xfId="32264"/>
    <cellStyle name="Normal 40 2 6 6" xfId="4820"/>
    <cellStyle name="Normal 40 2 6 6 2" xfId="9853"/>
    <cellStyle name="Normal 40 2 6 6 2 2" xfId="20917"/>
    <cellStyle name="Normal 40 2 6 6 2 2 2" xfId="47166"/>
    <cellStyle name="Normal 40 2 6 6 2 3" xfId="36103"/>
    <cellStyle name="Normal 40 2 6 6 3" xfId="13456"/>
    <cellStyle name="Normal 40 2 6 6 3 2" xfId="24520"/>
    <cellStyle name="Normal 40 2 6 6 3 2 2" xfId="50769"/>
    <cellStyle name="Normal 40 2 6 6 3 3" xfId="39706"/>
    <cellStyle name="Normal 40 2 6 6 4" xfId="17192"/>
    <cellStyle name="Normal 40 2 6 6 4 2" xfId="43442"/>
    <cellStyle name="Normal 40 2 6 6 5" xfId="6053"/>
    <cellStyle name="Normal 40 2 6 6 5 2" xfId="32379"/>
    <cellStyle name="Normal 40 2 6 7" xfId="4821"/>
    <cellStyle name="Normal 40 2 6 7 2" xfId="9968"/>
    <cellStyle name="Normal 40 2 6 7 2 2" xfId="21032"/>
    <cellStyle name="Normal 40 2 6 7 2 2 2" xfId="47281"/>
    <cellStyle name="Normal 40 2 6 7 2 3" xfId="36218"/>
    <cellStyle name="Normal 40 2 6 7 3" xfId="13571"/>
    <cellStyle name="Normal 40 2 6 7 3 2" xfId="24635"/>
    <cellStyle name="Normal 40 2 6 7 3 2 2" xfId="50884"/>
    <cellStyle name="Normal 40 2 6 7 3 3" xfId="39821"/>
    <cellStyle name="Normal 40 2 6 7 4" xfId="17307"/>
    <cellStyle name="Normal 40 2 6 7 4 2" xfId="43557"/>
    <cellStyle name="Normal 40 2 6 7 5" xfId="6169"/>
    <cellStyle name="Normal 40 2 6 7 5 2" xfId="32494"/>
    <cellStyle name="Normal 40 2 6 8" xfId="4822"/>
    <cellStyle name="Normal 40 2 6 8 2" xfId="10082"/>
    <cellStyle name="Normal 40 2 6 8 2 2" xfId="21146"/>
    <cellStyle name="Normal 40 2 6 8 2 2 2" xfId="47395"/>
    <cellStyle name="Normal 40 2 6 8 2 3" xfId="36332"/>
    <cellStyle name="Normal 40 2 6 8 3" xfId="13685"/>
    <cellStyle name="Normal 40 2 6 8 3 2" xfId="24749"/>
    <cellStyle name="Normal 40 2 6 8 3 2 2" xfId="50998"/>
    <cellStyle name="Normal 40 2 6 8 3 3" xfId="39935"/>
    <cellStyle name="Normal 40 2 6 8 4" xfId="17421"/>
    <cellStyle name="Normal 40 2 6 8 4 2" xfId="43671"/>
    <cellStyle name="Normal 40 2 6 8 5" xfId="6284"/>
    <cellStyle name="Normal 40 2 6 8 5 2" xfId="32608"/>
    <cellStyle name="Normal 40 2 6 9" xfId="4823"/>
    <cellStyle name="Normal 40 2 6 9 2" xfId="10196"/>
    <cellStyle name="Normal 40 2 6 9 2 2" xfId="21260"/>
    <cellStyle name="Normal 40 2 6 9 2 2 2" xfId="47509"/>
    <cellStyle name="Normal 40 2 6 9 2 3" xfId="36446"/>
    <cellStyle name="Normal 40 2 6 9 3" xfId="13799"/>
    <cellStyle name="Normal 40 2 6 9 3 2" xfId="24863"/>
    <cellStyle name="Normal 40 2 6 9 3 2 2" xfId="51112"/>
    <cellStyle name="Normal 40 2 6 9 3 3" xfId="40049"/>
    <cellStyle name="Normal 40 2 6 9 4" xfId="17535"/>
    <cellStyle name="Normal 40 2 6 9 4 2" xfId="43785"/>
    <cellStyle name="Normal 40 2 6 9 5" xfId="6399"/>
    <cellStyle name="Normal 40 2 6 9 5 2" xfId="32722"/>
    <cellStyle name="Normal 40 2 7" xfId="300"/>
    <cellStyle name="Normal 40 2 7 10" xfId="4825"/>
    <cellStyle name="Normal 40 2 7 10 2" xfId="10487"/>
    <cellStyle name="Normal 40 2 7 10 2 2" xfId="21551"/>
    <cellStyle name="Normal 40 2 7 10 2 2 2" xfId="47800"/>
    <cellStyle name="Normal 40 2 7 10 2 3" xfId="36737"/>
    <cellStyle name="Normal 40 2 7 10 3" xfId="14090"/>
    <cellStyle name="Normal 40 2 7 10 3 2" xfId="25154"/>
    <cellStyle name="Normal 40 2 7 10 3 2 2" xfId="51403"/>
    <cellStyle name="Normal 40 2 7 10 3 3" xfId="40340"/>
    <cellStyle name="Normal 40 2 7 10 4" xfId="17826"/>
    <cellStyle name="Normal 40 2 7 10 4 2" xfId="44076"/>
    <cellStyle name="Normal 40 2 7 10 5" xfId="6692"/>
    <cellStyle name="Normal 40 2 7 10 5 2" xfId="33013"/>
    <cellStyle name="Normal 40 2 7 11" xfId="4826"/>
    <cellStyle name="Normal 40 2 7 11 2" xfId="10602"/>
    <cellStyle name="Normal 40 2 7 11 2 2" xfId="21666"/>
    <cellStyle name="Normal 40 2 7 11 2 2 2" xfId="47915"/>
    <cellStyle name="Normal 40 2 7 11 2 3" xfId="36852"/>
    <cellStyle name="Normal 40 2 7 11 3" xfId="14205"/>
    <cellStyle name="Normal 40 2 7 11 3 2" xfId="25269"/>
    <cellStyle name="Normal 40 2 7 11 3 2 2" xfId="51518"/>
    <cellStyle name="Normal 40 2 7 11 3 3" xfId="40455"/>
    <cellStyle name="Normal 40 2 7 11 4" xfId="17941"/>
    <cellStyle name="Normal 40 2 7 11 4 2" xfId="44191"/>
    <cellStyle name="Normal 40 2 7 11 5" xfId="6808"/>
    <cellStyle name="Normal 40 2 7 11 5 2" xfId="33128"/>
    <cellStyle name="Normal 40 2 7 12" xfId="4827"/>
    <cellStyle name="Normal 40 2 7 12 2" xfId="10775"/>
    <cellStyle name="Normal 40 2 7 12 2 2" xfId="21839"/>
    <cellStyle name="Normal 40 2 7 12 2 2 2" xfId="48088"/>
    <cellStyle name="Normal 40 2 7 12 2 3" xfId="37025"/>
    <cellStyle name="Normal 40 2 7 12 3" xfId="14378"/>
    <cellStyle name="Normal 40 2 7 12 3 2" xfId="25442"/>
    <cellStyle name="Normal 40 2 7 12 3 2 2" xfId="51691"/>
    <cellStyle name="Normal 40 2 7 12 3 3" xfId="40628"/>
    <cellStyle name="Normal 40 2 7 12 4" xfId="18114"/>
    <cellStyle name="Normal 40 2 7 12 4 2" xfId="44364"/>
    <cellStyle name="Normal 40 2 7 12 5" xfId="6982"/>
    <cellStyle name="Normal 40 2 7 12 5 2" xfId="33301"/>
    <cellStyle name="Normal 40 2 7 13" xfId="4828"/>
    <cellStyle name="Normal 40 2 7 13 2" xfId="10892"/>
    <cellStyle name="Normal 40 2 7 13 2 2" xfId="21956"/>
    <cellStyle name="Normal 40 2 7 13 2 2 2" xfId="48205"/>
    <cellStyle name="Normal 40 2 7 13 2 3" xfId="37142"/>
    <cellStyle name="Normal 40 2 7 13 3" xfId="14495"/>
    <cellStyle name="Normal 40 2 7 13 3 2" xfId="25559"/>
    <cellStyle name="Normal 40 2 7 13 3 2 2" xfId="51808"/>
    <cellStyle name="Normal 40 2 7 13 3 3" xfId="40745"/>
    <cellStyle name="Normal 40 2 7 13 4" xfId="18231"/>
    <cellStyle name="Normal 40 2 7 13 4 2" xfId="44481"/>
    <cellStyle name="Normal 40 2 7 13 5" xfId="7100"/>
    <cellStyle name="Normal 40 2 7 13 5 2" xfId="33418"/>
    <cellStyle name="Normal 40 2 7 14" xfId="4829"/>
    <cellStyle name="Normal 40 2 7 14 2" xfId="11008"/>
    <cellStyle name="Normal 40 2 7 14 2 2" xfId="22072"/>
    <cellStyle name="Normal 40 2 7 14 2 2 2" xfId="48321"/>
    <cellStyle name="Normal 40 2 7 14 2 3" xfId="37258"/>
    <cellStyle name="Normal 40 2 7 14 3" xfId="14611"/>
    <cellStyle name="Normal 40 2 7 14 3 2" xfId="25675"/>
    <cellStyle name="Normal 40 2 7 14 3 2 2" xfId="51924"/>
    <cellStyle name="Normal 40 2 7 14 3 3" xfId="40861"/>
    <cellStyle name="Normal 40 2 7 14 4" xfId="18347"/>
    <cellStyle name="Normal 40 2 7 14 4 2" xfId="44597"/>
    <cellStyle name="Normal 40 2 7 14 5" xfId="7217"/>
    <cellStyle name="Normal 40 2 7 14 5 2" xfId="33534"/>
    <cellStyle name="Normal 40 2 7 15" xfId="4830"/>
    <cellStyle name="Normal 40 2 7 15 2" xfId="11126"/>
    <cellStyle name="Normal 40 2 7 15 2 2" xfId="22190"/>
    <cellStyle name="Normal 40 2 7 15 2 2 2" xfId="48439"/>
    <cellStyle name="Normal 40 2 7 15 2 3" xfId="37376"/>
    <cellStyle name="Normal 40 2 7 15 3" xfId="14729"/>
    <cellStyle name="Normal 40 2 7 15 3 2" xfId="25793"/>
    <cellStyle name="Normal 40 2 7 15 3 2 2" xfId="52042"/>
    <cellStyle name="Normal 40 2 7 15 3 3" xfId="40979"/>
    <cellStyle name="Normal 40 2 7 15 4" xfId="18465"/>
    <cellStyle name="Normal 40 2 7 15 4 2" xfId="44715"/>
    <cellStyle name="Normal 40 2 7 15 5" xfId="7336"/>
    <cellStyle name="Normal 40 2 7 15 5 2" xfId="33652"/>
    <cellStyle name="Normal 40 2 7 16" xfId="4831"/>
    <cellStyle name="Normal 40 2 7 16 2" xfId="11244"/>
    <cellStyle name="Normal 40 2 7 16 2 2" xfId="22308"/>
    <cellStyle name="Normal 40 2 7 16 2 2 2" xfId="48557"/>
    <cellStyle name="Normal 40 2 7 16 2 3" xfId="37494"/>
    <cellStyle name="Normal 40 2 7 16 3" xfId="14847"/>
    <cellStyle name="Normal 40 2 7 16 3 2" xfId="25911"/>
    <cellStyle name="Normal 40 2 7 16 3 2 2" xfId="52160"/>
    <cellStyle name="Normal 40 2 7 16 3 3" xfId="41097"/>
    <cellStyle name="Normal 40 2 7 16 4" xfId="18583"/>
    <cellStyle name="Normal 40 2 7 16 4 2" xfId="44833"/>
    <cellStyle name="Normal 40 2 7 16 5" xfId="7455"/>
    <cellStyle name="Normal 40 2 7 16 5 2" xfId="33770"/>
    <cellStyle name="Normal 40 2 7 17" xfId="4832"/>
    <cellStyle name="Normal 40 2 7 17 2" xfId="11360"/>
    <cellStyle name="Normal 40 2 7 17 2 2" xfId="22424"/>
    <cellStyle name="Normal 40 2 7 17 2 2 2" xfId="48673"/>
    <cellStyle name="Normal 40 2 7 17 2 3" xfId="37610"/>
    <cellStyle name="Normal 40 2 7 17 3" xfId="14963"/>
    <cellStyle name="Normal 40 2 7 17 3 2" xfId="26027"/>
    <cellStyle name="Normal 40 2 7 17 3 2 2" xfId="52276"/>
    <cellStyle name="Normal 40 2 7 17 3 3" xfId="41213"/>
    <cellStyle name="Normal 40 2 7 17 4" xfId="18699"/>
    <cellStyle name="Normal 40 2 7 17 4 2" xfId="44949"/>
    <cellStyle name="Normal 40 2 7 17 5" xfId="7572"/>
    <cellStyle name="Normal 40 2 7 17 5 2" xfId="33886"/>
    <cellStyle name="Normal 40 2 7 18" xfId="4833"/>
    <cellStyle name="Normal 40 2 7 18 2" xfId="11477"/>
    <cellStyle name="Normal 40 2 7 18 2 2" xfId="22541"/>
    <cellStyle name="Normal 40 2 7 18 2 2 2" xfId="48790"/>
    <cellStyle name="Normal 40 2 7 18 2 3" xfId="37727"/>
    <cellStyle name="Normal 40 2 7 18 3" xfId="15080"/>
    <cellStyle name="Normal 40 2 7 18 3 2" xfId="26144"/>
    <cellStyle name="Normal 40 2 7 18 3 2 2" xfId="52393"/>
    <cellStyle name="Normal 40 2 7 18 3 3" xfId="41330"/>
    <cellStyle name="Normal 40 2 7 18 4" xfId="18816"/>
    <cellStyle name="Normal 40 2 7 18 4 2" xfId="45066"/>
    <cellStyle name="Normal 40 2 7 18 5" xfId="7690"/>
    <cellStyle name="Normal 40 2 7 18 5 2" xfId="34003"/>
    <cellStyle name="Normal 40 2 7 19" xfId="4834"/>
    <cellStyle name="Normal 40 2 7 19 2" xfId="11596"/>
    <cellStyle name="Normal 40 2 7 19 2 2" xfId="22660"/>
    <cellStyle name="Normal 40 2 7 19 2 2 2" xfId="48909"/>
    <cellStyle name="Normal 40 2 7 19 2 3" xfId="37846"/>
    <cellStyle name="Normal 40 2 7 19 3" xfId="15199"/>
    <cellStyle name="Normal 40 2 7 19 3 2" xfId="26263"/>
    <cellStyle name="Normal 40 2 7 19 3 2 2" xfId="52512"/>
    <cellStyle name="Normal 40 2 7 19 3 3" xfId="41449"/>
    <cellStyle name="Normal 40 2 7 19 4" xfId="18935"/>
    <cellStyle name="Normal 40 2 7 19 4 2" xfId="45185"/>
    <cellStyle name="Normal 40 2 7 19 5" xfId="7810"/>
    <cellStyle name="Normal 40 2 7 19 5 2" xfId="34122"/>
    <cellStyle name="Normal 40 2 7 2" xfId="301"/>
    <cellStyle name="Normal 40 2 7 2 2" xfId="4836"/>
    <cellStyle name="Normal 40 2 7 2 2 2" xfId="16482"/>
    <cellStyle name="Normal 40 2 7 2 2 2 2" xfId="27546"/>
    <cellStyle name="Normal 40 2 7 2 2 2 2 2" xfId="53795"/>
    <cellStyle name="Normal 40 2 7 2 2 2 3" xfId="42732"/>
    <cellStyle name="Normal 40 2 7 2 2 3" xfId="20218"/>
    <cellStyle name="Normal 40 2 7 2 2 3 2" xfId="46468"/>
    <cellStyle name="Normal 40 2 7 2 2 4" xfId="9146"/>
    <cellStyle name="Normal 40 2 7 2 2 4 2" xfId="35405"/>
    <cellStyle name="Normal 40 2 7 2 3" xfId="4835"/>
    <cellStyle name="Normal 40 2 7 2 3 2" xfId="20544"/>
    <cellStyle name="Normal 40 2 7 2 3 2 2" xfId="46793"/>
    <cellStyle name="Normal 40 2 7 2 3 3" xfId="9480"/>
    <cellStyle name="Normal 40 2 7 2 3 3 2" xfId="35730"/>
    <cellStyle name="Normal 40 2 7 2 4" xfId="13083"/>
    <cellStyle name="Normal 40 2 7 2 4 2" xfId="24147"/>
    <cellStyle name="Normal 40 2 7 2 4 2 2" xfId="50396"/>
    <cellStyle name="Normal 40 2 7 2 4 3" xfId="39333"/>
    <cellStyle name="Normal 40 2 7 2 5" xfId="16819"/>
    <cellStyle name="Normal 40 2 7 2 5 2" xfId="43069"/>
    <cellStyle name="Normal 40 2 7 2 6" xfId="5676"/>
    <cellStyle name="Normal 40 2 7 2 6 2" xfId="32006"/>
    <cellStyle name="Normal 40 2 7 2 7" xfId="27779"/>
    <cellStyle name="Normal 40 2 7 20" xfId="4837"/>
    <cellStyle name="Normal 40 2 7 20 2" xfId="11710"/>
    <cellStyle name="Normal 40 2 7 20 2 2" xfId="22774"/>
    <cellStyle name="Normal 40 2 7 20 2 2 2" xfId="49023"/>
    <cellStyle name="Normal 40 2 7 20 2 3" xfId="37960"/>
    <cellStyle name="Normal 40 2 7 20 3" xfId="15313"/>
    <cellStyle name="Normal 40 2 7 20 3 2" xfId="26377"/>
    <cellStyle name="Normal 40 2 7 20 3 2 2" xfId="52626"/>
    <cellStyle name="Normal 40 2 7 20 3 3" xfId="41563"/>
    <cellStyle name="Normal 40 2 7 20 4" xfId="19049"/>
    <cellStyle name="Normal 40 2 7 20 4 2" xfId="45299"/>
    <cellStyle name="Normal 40 2 7 20 5" xfId="7925"/>
    <cellStyle name="Normal 40 2 7 20 5 2" xfId="34236"/>
    <cellStyle name="Normal 40 2 7 21" xfId="4838"/>
    <cellStyle name="Normal 40 2 7 21 2" xfId="11824"/>
    <cellStyle name="Normal 40 2 7 21 2 2" xfId="22888"/>
    <cellStyle name="Normal 40 2 7 21 2 2 2" xfId="49137"/>
    <cellStyle name="Normal 40 2 7 21 2 3" xfId="38074"/>
    <cellStyle name="Normal 40 2 7 21 3" xfId="15427"/>
    <cellStyle name="Normal 40 2 7 21 3 2" xfId="26491"/>
    <cellStyle name="Normal 40 2 7 21 3 2 2" xfId="52740"/>
    <cellStyle name="Normal 40 2 7 21 3 3" xfId="41677"/>
    <cellStyle name="Normal 40 2 7 21 4" xfId="19163"/>
    <cellStyle name="Normal 40 2 7 21 4 2" xfId="45413"/>
    <cellStyle name="Normal 40 2 7 21 5" xfId="8040"/>
    <cellStyle name="Normal 40 2 7 21 5 2" xfId="34350"/>
    <cellStyle name="Normal 40 2 7 22" xfId="4839"/>
    <cellStyle name="Normal 40 2 7 22 2" xfId="11938"/>
    <cellStyle name="Normal 40 2 7 22 2 2" xfId="23002"/>
    <cellStyle name="Normal 40 2 7 22 2 2 2" xfId="49251"/>
    <cellStyle name="Normal 40 2 7 22 2 3" xfId="38188"/>
    <cellStyle name="Normal 40 2 7 22 3" xfId="15541"/>
    <cellStyle name="Normal 40 2 7 22 3 2" xfId="26605"/>
    <cellStyle name="Normal 40 2 7 22 3 2 2" xfId="52854"/>
    <cellStyle name="Normal 40 2 7 22 3 3" xfId="41791"/>
    <cellStyle name="Normal 40 2 7 22 4" xfId="19277"/>
    <cellStyle name="Normal 40 2 7 22 4 2" xfId="45527"/>
    <cellStyle name="Normal 40 2 7 22 5" xfId="8155"/>
    <cellStyle name="Normal 40 2 7 22 5 2" xfId="34464"/>
    <cellStyle name="Normal 40 2 7 23" xfId="4840"/>
    <cellStyle name="Normal 40 2 7 23 2" xfId="12052"/>
    <cellStyle name="Normal 40 2 7 23 2 2" xfId="23116"/>
    <cellStyle name="Normal 40 2 7 23 2 2 2" xfId="49365"/>
    <cellStyle name="Normal 40 2 7 23 2 3" xfId="38302"/>
    <cellStyle name="Normal 40 2 7 23 3" xfId="15655"/>
    <cellStyle name="Normal 40 2 7 23 3 2" xfId="26719"/>
    <cellStyle name="Normal 40 2 7 23 3 2 2" xfId="52968"/>
    <cellStyle name="Normal 40 2 7 23 3 3" xfId="41905"/>
    <cellStyle name="Normal 40 2 7 23 4" xfId="19391"/>
    <cellStyle name="Normal 40 2 7 23 4 2" xfId="45641"/>
    <cellStyle name="Normal 40 2 7 23 5" xfId="8270"/>
    <cellStyle name="Normal 40 2 7 23 5 2" xfId="34578"/>
    <cellStyle name="Normal 40 2 7 24" xfId="4841"/>
    <cellStyle name="Normal 40 2 7 24 2" xfId="12166"/>
    <cellStyle name="Normal 40 2 7 24 2 2" xfId="23230"/>
    <cellStyle name="Normal 40 2 7 24 2 2 2" xfId="49479"/>
    <cellStyle name="Normal 40 2 7 24 2 3" xfId="38416"/>
    <cellStyle name="Normal 40 2 7 24 3" xfId="15769"/>
    <cellStyle name="Normal 40 2 7 24 3 2" xfId="26833"/>
    <cellStyle name="Normal 40 2 7 24 3 2 2" xfId="53082"/>
    <cellStyle name="Normal 40 2 7 24 3 3" xfId="42019"/>
    <cellStyle name="Normal 40 2 7 24 4" xfId="19505"/>
    <cellStyle name="Normal 40 2 7 24 4 2" xfId="45755"/>
    <cellStyle name="Normal 40 2 7 24 5" xfId="8385"/>
    <cellStyle name="Normal 40 2 7 24 5 2" xfId="34692"/>
    <cellStyle name="Normal 40 2 7 25" xfId="4842"/>
    <cellStyle name="Normal 40 2 7 25 2" xfId="12283"/>
    <cellStyle name="Normal 40 2 7 25 2 2" xfId="23347"/>
    <cellStyle name="Normal 40 2 7 25 2 2 2" xfId="49596"/>
    <cellStyle name="Normal 40 2 7 25 2 3" xfId="38533"/>
    <cellStyle name="Normal 40 2 7 25 3" xfId="15886"/>
    <cellStyle name="Normal 40 2 7 25 3 2" xfId="26950"/>
    <cellStyle name="Normal 40 2 7 25 3 2 2" xfId="53199"/>
    <cellStyle name="Normal 40 2 7 25 3 3" xfId="42136"/>
    <cellStyle name="Normal 40 2 7 25 4" xfId="19622"/>
    <cellStyle name="Normal 40 2 7 25 4 2" xfId="45872"/>
    <cellStyle name="Normal 40 2 7 25 5" xfId="8503"/>
    <cellStyle name="Normal 40 2 7 25 5 2" xfId="34809"/>
    <cellStyle name="Normal 40 2 7 26" xfId="4843"/>
    <cellStyle name="Normal 40 2 7 26 2" xfId="12402"/>
    <cellStyle name="Normal 40 2 7 26 2 2" xfId="23466"/>
    <cellStyle name="Normal 40 2 7 26 2 2 2" xfId="49715"/>
    <cellStyle name="Normal 40 2 7 26 2 3" xfId="38652"/>
    <cellStyle name="Normal 40 2 7 26 3" xfId="16005"/>
    <cellStyle name="Normal 40 2 7 26 3 2" xfId="27069"/>
    <cellStyle name="Normal 40 2 7 26 3 2 2" xfId="53318"/>
    <cellStyle name="Normal 40 2 7 26 3 3" xfId="42255"/>
    <cellStyle name="Normal 40 2 7 26 4" xfId="19741"/>
    <cellStyle name="Normal 40 2 7 26 4 2" xfId="45991"/>
    <cellStyle name="Normal 40 2 7 26 5" xfId="8623"/>
    <cellStyle name="Normal 40 2 7 26 5 2" xfId="34928"/>
    <cellStyle name="Normal 40 2 7 27" xfId="4844"/>
    <cellStyle name="Normal 40 2 7 27 2" xfId="12533"/>
    <cellStyle name="Normal 40 2 7 27 2 2" xfId="23597"/>
    <cellStyle name="Normal 40 2 7 27 2 2 2" xfId="49846"/>
    <cellStyle name="Normal 40 2 7 27 2 3" xfId="38783"/>
    <cellStyle name="Normal 40 2 7 27 3" xfId="16136"/>
    <cellStyle name="Normal 40 2 7 27 3 2" xfId="27200"/>
    <cellStyle name="Normal 40 2 7 27 3 2 2" xfId="53449"/>
    <cellStyle name="Normal 40 2 7 27 3 3" xfId="42386"/>
    <cellStyle name="Normal 40 2 7 27 4" xfId="19872"/>
    <cellStyle name="Normal 40 2 7 27 4 2" xfId="46122"/>
    <cellStyle name="Normal 40 2 7 27 5" xfId="8755"/>
    <cellStyle name="Normal 40 2 7 27 5 2" xfId="35059"/>
    <cellStyle name="Normal 40 2 7 28" xfId="4845"/>
    <cellStyle name="Normal 40 2 7 28 2" xfId="12648"/>
    <cellStyle name="Normal 40 2 7 28 2 2" xfId="23712"/>
    <cellStyle name="Normal 40 2 7 28 2 2 2" xfId="49961"/>
    <cellStyle name="Normal 40 2 7 28 2 3" xfId="38898"/>
    <cellStyle name="Normal 40 2 7 28 3" xfId="16251"/>
    <cellStyle name="Normal 40 2 7 28 3 2" xfId="27315"/>
    <cellStyle name="Normal 40 2 7 28 3 2 2" xfId="53564"/>
    <cellStyle name="Normal 40 2 7 28 3 3" xfId="42501"/>
    <cellStyle name="Normal 40 2 7 28 4" xfId="19987"/>
    <cellStyle name="Normal 40 2 7 28 4 2" xfId="46237"/>
    <cellStyle name="Normal 40 2 7 28 5" xfId="8871"/>
    <cellStyle name="Normal 40 2 7 28 5 2" xfId="35174"/>
    <cellStyle name="Normal 40 2 7 29" xfId="4846"/>
    <cellStyle name="Normal 40 2 7 29 2" xfId="12762"/>
    <cellStyle name="Normal 40 2 7 29 2 2" xfId="23826"/>
    <cellStyle name="Normal 40 2 7 29 2 2 2" xfId="50075"/>
    <cellStyle name="Normal 40 2 7 29 2 3" xfId="39012"/>
    <cellStyle name="Normal 40 2 7 29 3" xfId="16365"/>
    <cellStyle name="Normal 40 2 7 29 3 2" xfId="27429"/>
    <cellStyle name="Normal 40 2 7 29 3 2 2" xfId="53678"/>
    <cellStyle name="Normal 40 2 7 29 3 3" xfId="42615"/>
    <cellStyle name="Normal 40 2 7 29 4" xfId="20101"/>
    <cellStyle name="Normal 40 2 7 29 4 2" xfId="46351"/>
    <cellStyle name="Normal 40 2 7 29 5" xfId="8986"/>
    <cellStyle name="Normal 40 2 7 29 5 2" xfId="35288"/>
    <cellStyle name="Normal 40 2 7 3" xfId="4847"/>
    <cellStyle name="Normal 40 2 7 3 2" xfId="9672"/>
    <cellStyle name="Normal 40 2 7 3 2 2" xfId="20736"/>
    <cellStyle name="Normal 40 2 7 3 2 2 2" xfId="46985"/>
    <cellStyle name="Normal 40 2 7 3 2 3" xfId="35922"/>
    <cellStyle name="Normal 40 2 7 3 3" xfId="13275"/>
    <cellStyle name="Normal 40 2 7 3 3 2" xfId="24339"/>
    <cellStyle name="Normal 40 2 7 3 3 2 2" xfId="50588"/>
    <cellStyle name="Normal 40 2 7 3 3 3" xfId="39525"/>
    <cellStyle name="Normal 40 2 7 3 4" xfId="17011"/>
    <cellStyle name="Normal 40 2 7 3 4 2" xfId="43261"/>
    <cellStyle name="Normal 40 2 7 3 5" xfId="5870"/>
    <cellStyle name="Normal 40 2 7 3 5 2" xfId="32198"/>
    <cellStyle name="Normal 40 2 7 30" xfId="4848"/>
    <cellStyle name="Normal 40 2 7 30 2" xfId="9400"/>
    <cellStyle name="Normal 40 2 7 30 2 2" xfId="20464"/>
    <cellStyle name="Normal 40 2 7 30 2 2 2" xfId="46713"/>
    <cellStyle name="Normal 40 2 7 30 2 3" xfId="35650"/>
    <cellStyle name="Normal 40 2 7 30 3" xfId="13003"/>
    <cellStyle name="Normal 40 2 7 30 3 2" xfId="24067"/>
    <cellStyle name="Normal 40 2 7 30 3 2 2" xfId="50316"/>
    <cellStyle name="Normal 40 2 7 30 3 3" xfId="39253"/>
    <cellStyle name="Normal 40 2 7 30 4" xfId="16739"/>
    <cellStyle name="Normal 40 2 7 30 4 2" xfId="42989"/>
    <cellStyle name="Normal 40 2 7 30 5" xfId="5595"/>
    <cellStyle name="Normal 40 2 7 30 5 2" xfId="31926"/>
    <cellStyle name="Normal 40 2 7 31" xfId="4849"/>
    <cellStyle name="Normal 40 2 7 31 2" xfId="20344"/>
    <cellStyle name="Normal 40 2 7 31 2 2" xfId="46593"/>
    <cellStyle name="Normal 40 2 7 31 3" xfId="9280"/>
    <cellStyle name="Normal 40 2 7 31 3 2" xfId="35530"/>
    <cellStyle name="Normal 40 2 7 32" xfId="4850"/>
    <cellStyle name="Normal 40 2 7 32 2" xfId="23947"/>
    <cellStyle name="Normal 40 2 7 32 2 2" xfId="50196"/>
    <cellStyle name="Normal 40 2 7 32 3" xfId="12883"/>
    <cellStyle name="Normal 40 2 7 32 3 2" xfId="39133"/>
    <cellStyle name="Normal 40 2 7 33" xfId="4851"/>
    <cellStyle name="Normal 40 2 7 33 2" xfId="16619"/>
    <cellStyle name="Normal 40 2 7 33 2 2" xfId="42869"/>
    <cellStyle name="Normal 40 2 7 34" xfId="4852"/>
    <cellStyle name="Normal 40 2 7 35" xfId="4853"/>
    <cellStyle name="Normal 40 2 7 36" xfId="4854"/>
    <cellStyle name="Normal 40 2 7 37" xfId="4855"/>
    <cellStyle name="Normal 40 2 7 38" xfId="4856"/>
    <cellStyle name="Normal 40 2 7 39" xfId="4857"/>
    <cellStyle name="Normal 40 2 7 4" xfId="4858"/>
    <cellStyle name="Normal 40 2 7 4 2" xfId="9788"/>
    <cellStyle name="Normal 40 2 7 4 2 2" xfId="20852"/>
    <cellStyle name="Normal 40 2 7 4 2 2 2" xfId="47101"/>
    <cellStyle name="Normal 40 2 7 4 2 3" xfId="36038"/>
    <cellStyle name="Normal 40 2 7 4 3" xfId="13391"/>
    <cellStyle name="Normal 40 2 7 4 3 2" xfId="24455"/>
    <cellStyle name="Normal 40 2 7 4 3 2 2" xfId="50704"/>
    <cellStyle name="Normal 40 2 7 4 3 3" xfId="39641"/>
    <cellStyle name="Normal 40 2 7 4 4" xfId="17127"/>
    <cellStyle name="Normal 40 2 7 4 4 2" xfId="43377"/>
    <cellStyle name="Normal 40 2 7 4 5" xfId="5987"/>
    <cellStyle name="Normal 40 2 7 4 5 2" xfId="32314"/>
    <cellStyle name="Normal 40 2 7 40" xfId="4859"/>
    <cellStyle name="Normal 40 2 7 41" xfId="4824"/>
    <cellStyle name="Normal 40 2 7 42" xfId="5474"/>
    <cellStyle name="Normal 40 2 7 42 2" xfId="31806"/>
    <cellStyle name="Normal 40 2 7 43" xfId="27778"/>
    <cellStyle name="Normal 40 2 7 5" xfId="4860"/>
    <cellStyle name="Normal 40 2 7 5 2" xfId="9903"/>
    <cellStyle name="Normal 40 2 7 5 2 2" xfId="20967"/>
    <cellStyle name="Normal 40 2 7 5 2 2 2" xfId="47216"/>
    <cellStyle name="Normal 40 2 7 5 2 3" xfId="36153"/>
    <cellStyle name="Normal 40 2 7 5 3" xfId="13506"/>
    <cellStyle name="Normal 40 2 7 5 3 2" xfId="24570"/>
    <cellStyle name="Normal 40 2 7 5 3 2 2" xfId="50819"/>
    <cellStyle name="Normal 40 2 7 5 3 3" xfId="39756"/>
    <cellStyle name="Normal 40 2 7 5 4" xfId="17242"/>
    <cellStyle name="Normal 40 2 7 5 4 2" xfId="43492"/>
    <cellStyle name="Normal 40 2 7 5 5" xfId="6103"/>
    <cellStyle name="Normal 40 2 7 5 5 2" xfId="32429"/>
    <cellStyle name="Normal 40 2 7 6" xfId="4861"/>
    <cellStyle name="Normal 40 2 7 6 2" xfId="10018"/>
    <cellStyle name="Normal 40 2 7 6 2 2" xfId="21082"/>
    <cellStyle name="Normal 40 2 7 6 2 2 2" xfId="47331"/>
    <cellStyle name="Normal 40 2 7 6 2 3" xfId="36268"/>
    <cellStyle name="Normal 40 2 7 6 3" xfId="13621"/>
    <cellStyle name="Normal 40 2 7 6 3 2" xfId="24685"/>
    <cellStyle name="Normal 40 2 7 6 3 2 2" xfId="50934"/>
    <cellStyle name="Normal 40 2 7 6 3 3" xfId="39871"/>
    <cellStyle name="Normal 40 2 7 6 4" xfId="17357"/>
    <cellStyle name="Normal 40 2 7 6 4 2" xfId="43607"/>
    <cellStyle name="Normal 40 2 7 6 5" xfId="6219"/>
    <cellStyle name="Normal 40 2 7 6 5 2" xfId="32544"/>
    <cellStyle name="Normal 40 2 7 7" xfId="4862"/>
    <cellStyle name="Normal 40 2 7 7 2" xfId="10132"/>
    <cellStyle name="Normal 40 2 7 7 2 2" xfId="21196"/>
    <cellStyle name="Normal 40 2 7 7 2 2 2" xfId="47445"/>
    <cellStyle name="Normal 40 2 7 7 2 3" xfId="36382"/>
    <cellStyle name="Normal 40 2 7 7 3" xfId="13735"/>
    <cellStyle name="Normal 40 2 7 7 3 2" xfId="24799"/>
    <cellStyle name="Normal 40 2 7 7 3 2 2" xfId="51048"/>
    <cellStyle name="Normal 40 2 7 7 3 3" xfId="39985"/>
    <cellStyle name="Normal 40 2 7 7 4" xfId="17471"/>
    <cellStyle name="Normal 40 2 7 7 4 2" xfId="43721"/>
    <cellStyle name="Normal 40 2 7 7 5" xfId="6334"/>
    <cellStyle name="Normal 40 2 7 7 5 2" xfId="32658"/>
    <cellStyle name="Normal 40 2 7 8" xfId="4863"/>
    <cellStyle name="Normal 40 2 7 8 2" xfId="10246"/>
    <cellStyle name="Normal 40 2 7 8 2 2" xfId="21310"/>
    <cellStyle name="Normal 40 2 7 8 2 2 2" xfId="47559"/>
    <cellStyle name="Normal 40 2 7 8 2 3" xfId="36496"/>
    <cellStyle name="Normal 40 2 7 8 3" xfId="13849"/>
    <cellStyle name="Normal 40 2 7 8 3 2" xfId="24913"/>
    <cellStyle name="Normal 40 2 7 8 3 2 2" xfId="51162"/>
    <cellStyle name="Normal 40 2 7 8 3 3" xfId="40099"/>
    <cellStyle name="Normal 40 2 7 8 4" xfId="17585"/>
    <cellStyle name="Normal 40 2 7 8 4 2" xfId="43835"/>
    <cellStyle name="Normal 40 2 7 8 5" xfId="6449"/>
    <cellStyle name="Normal 40 2 7 8 5 2" xfId="32772"/>
    <cellStyle name="Normal 40 2 7 9" xfId="4864"/>
    <cellStyle name="Normal 40 2 7 9 2" xfId="10360"/>
    <cellStyle name="Normal 40 2 7 9 2 2" xfId="21424"/>
    <cellStyle name="Normal 40 2 7 9 2 2 2" xfId="47673"/>
    <cellStyle name="Normal 40 2 7 9 2 3" xfId="36610"/>
    <cellStyle name="Normal 40 2 7 9 3" xfId="13963"/>
    <cellStyle name="Normal 40 2 7 9 3 2" xfId="25027"/>
    <cellStyle name="Normal 40 2 7 9 3 2 2" xfId="51276"/>
    <cellStyle name="Normal 40 2 7 9 3 3" xfId="40213"/>
    <cellStyle name="Normal 40 2 7 9 4" xfId="17699"/>
    <cellStyle name="Normal 40 2 7 9 4 2" xfId="43949"/>
    <cellStyle name="Normal 40 2 7 9 5" xfId="6564"/>
    <cellStyle name="Normal 40 2 7 9 5 2" xfId="32886"/>
    <cellStyle name="Normal 40 2 8" xfId="302"/>
    <cellStyle name="Normal 40 2 8 2" xfId="4866"/>
    <cellStyle name="Normal 40 2 8 2 2" xfId="16483"/>
    <cellStyle name="Normal 40 2 8 2 2 2" xfId="27547"/>
    <cellStyle name="Normal 40 2 8 2 2 2 2" xfId="53796"/>
    <cellStyle name="Normal 40 2 8 2 2 3" xfId="42733"/>
    <cellStyle name="Normal 40 2 8 2 3" xfId="20219"/>
    <cellStyle name="Normal 40 2 8 2 3 2" xfId="46469"/>
    <cellStyle name="Normal 40 2 8 2 4" xfId="9147"/>
    <cellStyle name="Normal 40 2 8 2 4 2" xfId="35406"/>
    <cellStyle name="Normal 40 2 8 3" xfId="4865"/>
    <cellStyle name="Normal 40 2 8 3 2" xfId="20484"/>
    <cellStyle name="Normal 40 2 8 3 2 2" xfId="46733"/>
    <cellStyle name="Normal 40 2 8 3 3" xfId="9420"/>
    <cellStyle name="Normal 40 2 8 3 3 2" xfId="35670"/>
    <cellStyle name="Normal 40 2 8 4" xfId="13023"/>
    <cellStyle name="Normal 40 2 8 4 2" xfId="24087"/>
    <cellStyle name="Normal 40 2 8 4 2 2" xfId="50336"/>
    <cellStyle name="Normal 40 2 8 4 3" xfId="39273"/>
    <cellStyle name="Normal 40 2 8 5" xfId="16759"/>
    <cellStyle name="Normal 40 2 8 5 2" xfId="43009"/>
    <cellStyle name="Normal 40 2 8 6" xfId="5615"/>
    <cellStyle name="Normal 40 2 8 6 2" xfId="31946"/>
    <cellStyle name="Normal 40 2 8 7" xfId="27780"/>
    <cellStyle name="Normal 40 2 9" xfId="4867"/>
    <cellStyle name="Normal 40 2 9 2" xfId="9572"/>
    <cellStyle name="Normal 40 2 9 2 2" xfId="20636"/>
    <cellStyle name="Normal 40 2 9 2 2 2" xfId="46885"/>
    <cellStyle name="Normal 40 2 9 2 3" xfId="35822"/>
    <cellStyle name="Normal 40 2 9 3" xfId="13175"/>
    <cellStyle name="Normal 40 2 9 3 2" xfId="24239"/>
    <cellStyle name="Normal 40 2 9 3 2 2" xfId="50488"/>
    <cellStyle name="Normal 40 2 9 3 3" xfId="39425"/>
    <cellStyle name="Normal 40 2 9 4" xfId="16911"/>
    <cellStyle name="Normal 40 2 9 4 2" xfId="43161"/>
    <cellStyle name="Normal 40 2 9 5" xfId="5769"/>
    <cellStyle name="Normal 40 2 9 5 2" xfId="32098"/>
    <cellStyle name="Normal 40 20" xfId="4868"/>
    <cellStyle name="Normal 40 20 2" xfId="10627"/>
    <cellStyle name="Normal 40 20 2 2" xfId="21691"/>
    <cellStyle name="Normal 40 20 2 2 2" xfId="47940"/>
    <cellStyle name="Normal 40 20 2 3" xfId="36877"/>
    <cellStyle name="Normal 40 20 3" xfId="14230"/>
    <cellStyle name="Normal 40 20 3 2" xfId="25294"/>
    <cellStyle name="Normal 40 20 3 2 2" xfId="51543"/>
    <cellStyle name="Normal 40 20 3 3" xfId="40480"/>
    <cellStyle name="Normal 40 20 4" xfId="17966"/>
    <cellStyle name="Normal 40 20 4 2" xfId="44216"/>
    <cellStyle name="Normal 40 20 5" xfId="6833"/>
    <cellStyle name="Normal 40 20 5 2" xfId="33153"/>
    <cellStyle name="Normal 40 21" xfId="4869"/>
    <cellStyle name="Normal 40 21 2" xfId="10654"/>
    <cellStyle name="Normal 40 21 2 2" xfId="21718"/>
    <cellStyle name="Normal 40 21 2 2 2" xfId="47967"/>
    <cellStyle name="Normal 40 21 2 3" xfId="36904"/>
    <cellStyle name="Normal 40 21 3" xfId="14257"/>
    <cellStyle name="Normal 40 21 3 2" xfId="25321"/>
    <cellStyle name="Normal 40 21 3 2 2" xfId="51570"/>
    <cellStyle name="Normal 40 21 3 3" xfId="40507"/>
    <cellStyle name="Normal 40 21 4" xfId="17993"/>
    <cellStyle name="Normal 40 21 4 2" xfId="44243"/>
    <cellStyle name="Normal 40 21 5" xfId="6860"/>
    <cellStyle name="Normal 40 21 5 2" xfId="33180"/>
    <cellStyle name="Normal 40 22" xfId="4870"/>
    <cellStyle name="Normal 40 22 2" xfId="10641"/>
    <cellStyle name="Normal 40 22 2 2" xfId="21705"/>
    <cellStyle name="Normal 40 22 2 2 2" xfId="47954"/>
    <cellStyle name="Normal 40 22 2 3" xfId="36891"/>
    <cellStyle name="Normal 40 22 3" xfId="14244"/>
    <cellStyle name="Normal 40 22 3 2" xfId="25308"/>
    <cellStyle name="Normal 40 22 3 2 2" xfId="51557"/>
    <cellStyle name="Normal 40 22 3 3" xfId="40494"/>
    <cellStyle name="Normal 40 22 4" xfId="17980"/>
    <cellStyle name="Normal 40 22 4 2" xfId="44230"/>
    <cellStyle name="Normal 40 22 5" xfId="6847"/>
    <cellStyle name="Normal 40 22 5 2" xfId="33167"/>
    <cellStyle name="Normal 40 23" xfId="4871"/>
    <cellStyle name="Normal 40 23 2" xfId="10664"/>
    <cellStyle name="Normal 40 23 2 2" xfId="21728"/>
    <cellStyle name="Normal 40 23 2 2 2" xfId="47977"/>
    <cellStyle name="Normal 40 23 2 3" xfId="36914"/>
    <cellStyle name="Normal 40 23 3" xfId="14267"/>
    <cellStyle name="Normal 40 23 3 2" xfId="25331"/>
    <cellStyle name="Normal 40 23 3 2 2" xfId="51580"/>
    <cellStyle name="Normal 40 23 3 3" xfId="40517"/>
    <cellStyle name="Normal 40 23 4" xfId="18003"/>
    <cellStyle name="Normal 40 23 4 2" xfId="44253"/>
    <cellStyle name="Normal 40 23 5" xfId="6870"/>
    <cellStyle name="Normal 40 23 5 2" xfId="33190"/>
    <cellStyle name="Normal 40 24" xfId="4872"/>
    <cellStyle name="Normal 40 24 2" xfId="10632"/>
    <cellStyle name="Normal 40 24 2 2" xfId="21696"/>
    <cellStyle name="Normal 40 24 2 2 2" xfId="47945"/>
    <cellStyle name="Normal 40 24 2 3" xfId="36882"/>
    <cellStyle name="Normal 40 24 3" xfId="14235"/>
    <cellStyle name="Normal 40 24 3 2" xfId="25299"/>
    <cellStyle name="Normal 40 24 3 2 2" xfId="51548"/>
    <cellStyle name="Normal 40 24 3 3" xfId="40485"/>
    <cellStyle name="Normal 40 24 4" xfId="17971"/>
    <cellStyle name="Normal 40 24 4 2" xfId="44221"/>
    <cellStyle name="Normal 40 24 5" xfId="6838"/>
    <cellStyle name="Normal 40 24 5 2" xfId="33158"/>
    <cellStyle name="Normal 40 25" xfId="4873"/>
    <cellStyle name="Normal 40 25 2" xfId="11371"/>
    <cellStyle name="Normal 40 25 2 2" xfId="22435"/>
    <cellStyle name="Normal 40 25 2 2 2" xfId="48684"/>
    <cellStyle name="Normal 40 25 2 3" xfId="37621"/>
    <cellStyle name="Normal 40 25 3" xfId="14974"/>
    <cellStyle name="Normal 40 25 3 2" xfId="26038"/>
    <cellStyle name="Normal 40 25 3 2 2" xfId="52287"/>
    <cellStyle name="Normal 40 25 3 3" xfId="41224"/>
    <cellStyle name="Normal 40 25 4" xfId="18710"/>
    <cellStyle name="Normal 40 25 4 2" xfId="44960"/>
    <cellStyle name="Normal 40 25 5" xfId="7583"/>
    <cellStyle name="Normal 40 25 5 2" xfId="33897"/>
    <cellStyle name="Normal 40 26" xfId="4874"/>
    <cellStyle name="Normal 40 26 2" xfId="11491"/>
    <cellStyle name="Normal 40 26 2 2" xfId="22555"/>
    <cellStyle name="Normal 40 26 2 2 2" xfId="48804"/>
    <cellStyle name="Normal 40 26 2 3" xfId="37741"/>
    <cellStyle name="Normal 40 26 3" xfId="15094"/>
    <cellStyle name="Normal 40 26 3 2" xfId="26158"/>
    <cellStyle name="Normal 40 26 3 2 2" xfId="52407"/>
    <cellStyle name="Normal 40 26 3 3" xfId="41344"/>
    <cellStyle name="Normal 40 26 4" xfId="18830"/>
    <cellStyle name="Normal 40 26 4 2" xfId="45080"/>
    <cellStyle name="Normal 40 26 5" xfId="7704"/>
    <cellStyle name="Normal 40 26 5 2" xfId="34017"/>
    <cellStyle name="Normal 40 27" xfId="4875"/>
    <cellStyle name="Normal 40 27 2" xfId="10619"/>
    <cellStyle name="Normal 40 27 2 2" xfId="21683"/>
    <cellStyle name="Normal 40 27 2 2 2" xfId="47932"/>
    <cellStyle name="Normal 40 27 2 3" xfId="36869"/>
    <cellStyle name="Normal 40 27 3" xfId="14222"/>
    <cellStyle name="Normal 40 27 3 2" xfId="25286"/>
    <cellStyle name="Normal 40 27 3 2 2" xfId="51535"/>
    <cellStyle name="Normal 40 27 3 3" xfId="40472"/>
    <cellStyle name="Normal 40 27 4" xfId="17958"/>
    <cellStyle name="Normal 40 27 4 2" xfId="44208"/>
    <cellStyle name="Normal 40 27 5" xfId="6825"/>
    <cellStyle name="Normal 40 27 5 2" xfId="33145"/>
    <cellStyle name="Normal 40 28" xfId="4876"/>
    <cellStyle name="Normal 40 28 2" xfId="10645"/>
    <cellStyle name="Normal 40 28 2 2" xfId="21709"/>
    <cellStyle name="Normal 40 28 2 2 2" xfId="47958"/>
    <cellStyle name="Normal 40 28 2 3" xfId="36895"/>
    <cellStyle name="Normal 40 28 3" xfId="14248"/>
    <cellStyle name="Normal 40 28 3 2" xfId="25312"/>
    <cellStyle name="Normal 40 28 3 2 2" xfId="51561"/>
    <cellStyle name="Normal 40 28 3 3" xfId="40498"/>
    <cellStyle name="Normal 40 28 4" xfId="17984"/>
    <cellStyle name="Normal 40 28 4 2" xfId="44234"/>
    <cellStyle name="Normal 40 28 5" xfId="6851"/>
    <cellStyle name="Normal 40 28 5 2" xfId="33171"/>
    <cellStyle name="Normal 40 29" xfId="4877"/>
    <cellStyle name="Normal 40 29 2" xfId="10657"/>
    <cellStyle name="Normal 40 29 2 2" xfId="21721"/>
    <cellStyle name="Normal 40 29 2 2 2" xfId="47970"/>
    <cellStyle name="Normal 40 29 2 3" xfId="36907"/>
    <cellStyle name="Normal 40 29 3" xfId="14260"/>
    <cellStyle name="Normal 40 29 3 2" xfId="25324"/>
    <cellStyle name="Normal 40 29 3 2 2" xfId="51573"/>
    <cellStyle name="Normal 40 29 3 3" xfId="40510"/>
    <cellStyle name="Normal 40 29 4" xfId="17996"/>
    <cellStyle name="Normal 40 29 4 2" xfId="44246"/>
    <cellStyle name="Normal 40 29 5" xfId="6863"/>
    <cellStyle name="Normal 40 29 5 2" xfId="33183"/>
    <cellStyle name="Normal 40 3" xfId="303"/>
    <cellStyle name="Normal 40 3 10" xfId="4879"/>
    <cellStyle name="Normal 40 3 10 2" xfId="10273"/>
    <cellStyle name="Normal 40 3 10 2 2" xfId="21337"/>
    <cellStyle name="Normal 40 3 10 2 2 2" xfId="47586"/>
    <cellStyle name="Normal 40 3 10 2 3" xfId="36523"/>
    <cellStyle name="Normal 40 3 10 3" xfId="13876"/>
    <cellStyle name="Normal 40 3 10 3 2" xfId="24940"/>
    <cellStyle name="Normal 40 3 10 3 2 2" xfId="51189"/>
    <cellStyle name="Normal 40 3 10 3 3" xfId="40126"/>
    <cellStyle name="Normal 40 3 10 4" xfId="17612"/>
    <cellStyle name="Normal 40 3 10 4 2" xfId="43862"/>
    <cellStyle name="Normal 40 3 10 5" xfId="6477"/>
    <cellStyle name="Normal 40 3 10 5 2" xfId="32799"/>
    <cellStyle name="Normal 40 3 11" xfId="4880"/>
    <cellStyle name="Normal 40 3 11 2" xfId="10400"/>
    <cellStyle name="Normal 40 3 11 2 2" xfId="21464"/>
    <cellStyle name="Normal 40 3 11 2 2 2" xfId="47713"/>
    <cellStyle name="Normal 40 3 11 2 3" xfId="36650"/>
    <cellStyle name="Normal 40 3 11 3" xfId="14003"/>
    <cellStyle name="Normal 40 3 11 3 2" xfId="25067"/>
    <cellStyle name="Normal 40 3 11 3 2 2" xfId="51316"/>
    <cellStyle name="Normal 40 3 11 3 3" xfId="40253"/>
    <cellStyle name="Normal 40 3 11 4" xfId="17739"/>
    <cellStyle name="Normal 40 3 11 4 2" xfId="43989"/>
    <cellStyle name="Normal 40 3 11 5" xfId="6605"/>
    <cellStyle name="Normal 40 3 11 5 2" xfId="32926"/>
    <cellStyle name="Normal 40 3 12" xfId="4881"/>
    <cellStyle name="Normal 40 3 12 2" xfId="10515"/>
    <cellStyle name="Normal 40 3 12 2 2" xfId="21579"/>
    <cellStyle name="Normal 40 3 12 2 2 2" xfId="47828"/>
    <cellStyle name="Normal 40 3 12 2 3" xfId="36765"/>
    <cellStyle name="Normal 40 3 12 3" xfId="14118"/>
    <cellStyle name="Normal 40 3 12 3 2" xfId="25182"/>
    <cellStyle name="Normal 40 3 12 3 2 2" xfId="51431"/>
    <cellStyle name="Normal 40 3 12 3 3" xfId="40368"/>
    <cellStyle name="Normal 40 3 12 4" xfId="17854"/>
    <cellStyle name="Normal 40 3 12 4 2" xfId="44104"/>
    <cellStyle name="Normal 40 3 12 5" xfId="6721"/>
    <cellStyle name="Normal 40 3 12 5 2" xfId="33041"/>
    <cellStyle name="Normal 40 3 13" xfId="4882"/>
    <cellStyle name="Normal 40 3 13 2" xfId="10688"/>
    <cellStyle name="Normal 40 3 13 2 2" xfId="21752"/>
    <cellStyle name="Normal 40 3 13 2 2 2" xfId="48001"/>
    <cellStyle name="Normal 40 3 13 2 3" xfId="36938"/>
    <cellStyle name="Normal 40 3 13 3" xfId="14291"/>
    <cellStyle name="Normal 40 3 13 3 2" xfId="25355"/>
    <cellStyle name="Normal 40 3 13 3 2 2" xfId="51604"/>
    <cellStyle name="Normal 40 3 13 3 3" xfId="40541"/>
    <cellStyle name="Normal 40 3 13 4" xfId="18027"/>
    <cellStyle name="Normal 40 3 13 4 2" xfId="44277"/>
    <cellStyle name="Normal 40 3 13 5" xfId="6895"/>
    <cellStyle name="Normal 40 3 13 5 2" xfId="33214"/>
    <cellStyle name="Normal 40 3 14" xfId="4883"/>
    <cellStyle name="Normal 40 3 14 2" xfId="10805"/>
    <cellStyle name="Normal 40 3 14 2 2" xfId="21869"/>
    <cellStyle name="Normal 40 3 14 2 2 2" xfId="48118"/>
    <cellStyle name="Normal 40 3 14 2 3" xfId="37055"/>
    <cellStyle name="Normal 40 3 14 3" xfId="14408"/>
    <cellStyle name="Normal 40 3 14 3 2" xfId="25472"/>
    <cellStyle name="Normal 40 3 14 3 2 2" xfId="51721"/>
    <cellStyle name="Normal 40 3 14 3 3" xfId="40658"/>
    <cellStyle name="Normal 40 3 14 4" xfId="18144"/>
    <cellStyle name="Normal 40 3 14 4 2" xfId="44394"/>
    <cellStyle name="Normal 40 3 14 5" xfId="7013"/>
    <cellStyle name="Normal 40 3 14 5 2" xfId="33331"/>
    <cellStyle name="Normal 40 3 15" xfId="4884"/>
    <cellStyle name="Normal 40 3 15 2" xfId="10921"/>
    <cellStyle name="Normal 40 3 15 2 2" xfId="21985"/>
    <cellStyle name="Normal 40 3 15 2 2 2" xfId="48234"/>
    <cellStyle name="Normal 40 3 15 2 3" xfId="37171"/>
    <cellStyle name="Normal 40 3 15 3" xfId="14524"/>
    <cellStyle name="Normal 40 3 15 3 2" xfId="25588"/>
    <cellStyle name="Normal 40 3 15 3 2 2" xfId="51837"/>
    <cellStyle name="Normal 40 3 15 3 3" xfId="40774"/>
    <cellStyle name="Normal 40 3 15 4" xfId="18260"/>
    <cellStyle name="Normal 40 3 15 4 2" xfId="44510"/>
    <cellStyle name="Normal 40 3 15 5" xfId="7130"/>
    <cellStyle name="Normal 40 3 15 5 2" xfId="33447"/>
    <cellStyle name="Normal 40 3 16" xfId="4885"/>
    <cellStyle name="Normal 40 3 16 2" xfId="11039"/>
    <cellStyle name="Normal 40 3 16 2 2" xfId="22103"/>
    <cellStyle name="Normal 40 3 16 2 2 2" xfId="48352"/>
    <cellStyle name="Normal 40 3 16 2 3" xfId="37289"/>
    <cellStyle name="Normal 40 3 16 3" xfId="14642"/>
    <cellStyle name="Normal 40 3 16 3 2" xfId="25706"/>
    <cellStyle name="Normal 40 3 16 3 2 2" xfId="51955"/>
    <cellStyle name="Normal 40 3 16 3 3" xfId="40892"/>
    <cellStyle name="Normal 40 3 16 4" xfId="18378"/>
    <cellStyle name="Normal 40 3 16 4 2" xfId="44628"/>
    <cellStyle name="Normal 40 3 16 5" xfId="7249"/>
    <cellStyle name="Normal 40 3 16 5 2" xfId="33565"/>
    <cellStyle name="Normal 40 3 17" xfId="4886"/>
    <cellStyle name="Normal 40 3 17 2" xfId="11157"/>
    <cellStyle name="Normal 40 3 17 2 2" xfId="22221"/>
    <cellStyle name="Normal 40 3 17 2 2 2" xfId="48470"/>
    <cellStyle name="Normal 40 3 17 2 3" xfId="37407"/>
    <cellStyle name="Normal 40 3 17 3" xfId="14760"/>
    <cellStyle name="Normal 40 3 17 3 2" xfId="25824"/>
    <cellStyle name="Normal 40 3 17 3 2 2" xfId="52073"/>
    <cellStyle name="Normal 40 3 17 3 3" xfId="41010"/>
    <cellStyle name="Normal 40 3 17 4" xfId="18496"/>
    <cellStyle name="Normal 40 3 17 4 2" xfId="44746"/>
    <cellStyle name="Normal 40 3 17 5" xfId="7368"/>
    <cellStyle name="Normal 40 3 17 5 2" xfId="33683"/>
    <cellStyle name="Normal 40 3 18" xfId="4887"/>
    <cellStyle name="Normal 40 3 18 2" xfId="11273"/>
    <cellStyle name="Normal 40 3 18 2 2" xfId="22337"/>
    <cellStyle name="Normal 40 3 18 2 2 2" xfId="48586"/>
    <cellStyle name="Normal 40 3 18 2 3" xfId="37523"/>
    <cellStyle name="Normal 40 3 18 3" xfId="14876"/>
    <cellStyle name="Normal 40 3 18 3 2" xfId="25940"/>
    <cellStyle name="Normal 40 3 18 3 2 2" xfId="52189"/>
    <cellStyle name="Normal 40 3 18 3 3" xfId="41126"/>
    <cellStyle name="Normal 40 3 18 4" xfId="18612"/>
    <cellStyle name="Normal 40 3 18 4 2" xfId="44862"/>
    <cellStyle name="Normal 40 3 18 5" xfId="7485"/>
    <cellStyle name="Normal 40 3 18 5 2" xfId="33799"/>
    <cellStyle name="Normal 40 3 19" xfId="4888"/>
    <cellStyle name="Normal 40 3 19 2" xfId="11390"/>
    <cellStyle name="Normal 40 3 19 2 2" xfId="22454"/>
    <cellStyle name="Normal 40 3 19 2 2 2" xfId="48703"/>
    <cellStyle name="Normal 40 3 19 2 3" xfId="37640"/>
    <cellStyle name="Normal 40 3 19 3" xfId="14993"/>
    <cellStyle name="Normal 40 3 19 3 2" xfId="26057"/>
    <cellStyle name="Normal 40 3 19 3 2 2" xfId="52306"/>
    <cellStyle name="Normal 40 3 19 3 3" xfId="41243"/>
    <cellStyle name="Normal 40 3 19 4" xfId="18729"/>
    <cellStyle name="Normal 40 3 19 4 2" xfId="44979"/>
    <cellStyle name="Normal 40 3 19 5" xfId="7603"/>
    <cellStyle name="Normal 40 3 19 5 2" xfId="33916"/>
    <cellStyle name="Normal 40 3 2" xfId="304"/>
    <cellStyle name="Normal 40 3 2 10" xfId="4890"/>
    <cellStyle name="Normal 40 3 2 10 2" xfId="10493"/>
    <cellStyle name="Normal 40 3 2 10 2 2" xfId="21557"/>
    <cellStyle name="Normal 40 3 2 10 2 2 2" xfId="47806"/>
    <cellStyle name="Normal 40 3 2 10 2 3" xfId="36743"/>
    <cellStyle name="Normal 40 3 2 10 3" xfId="14096"/>
    <cellStyle name="Normal 40 3 2 10 3 2" xfId="25160"/>
    <cellStyle name="Normal 40 3 2 10 3 2 2" xfId="51409"/>
    <cellStyle name="Normal 40 3 2 10 3 3" xfId="40346"/>
    <cellStyle name="Normal 40 3 2 10 4" xfId="17832"/>
    <cellStyle name="Normal 40 3 2 10 4 2" xfId="44082"/>
    <cellStyle name="Normal 40 3 2 10 5" xfId="6698"/>
    <cellStyle name="Normal 40 3 2 10 5 2" xfId="33019"/>
    <cellStyle name="Normal 40 3 2 11" xfId="4891"/>
    <cellStyle name="Normal 40 3 2 11 2" xfId="10608"/>
    <cellStyle name="Normal 40 3 2 11 2 2" xfId="21672"/>
    <cellStyle name="Normal 40 3 2 11 2 2 2" xfId="47921"/>
    <cellStyle name="Normal 40 3 2 11 2 3" xfId="36858"/>
    <cellStyle name="Normal 40 3 2 11 3" xfId="14211"/>
    <cellStyle name="Normal 40 3 2 11 3 2" xfId="25275"/>
    <cellStyle name="Normal 40 3 2 11 3 2 2" xfId="51524"/>
    <cellStyle name="Normal 40 3 2 11 3 3" xfId="40461"/>
    <cellStyle name="Normal 40 3 2 11 4" xfId="17947"/>
    <cellStyle name="Normal 40 3 2 11 4 2" xfId="44197"/>
    <cellStyle name="Normal 40 3 2 11 5" xfId="6814"/>
    <cellStyle name="Normal 40 3 2 11 5 2" xfId="33134"/>
    <cellStyle name="Normal 40 3 2 12" xfId="4892"/>
    <cellStyle name="Normal 40 3 2 12 2" xfId="10781"/>
    <cellStyle name="Normal 40 3 2 12 2 2" xfId="21845"/>
    <cellStyle name="Normal 40 3 2 12 2 2 2" xfId="48094"/>
    <cellStyle name="Normal 40 3 2 12 2 3" xfId="37031"/>
    <cellStyle name="Normal 40 3 2 12 3" xfId="14384"/>
    <cellStyle name="Normal 40 3 2 12 3 2" xfId="25448"/>
    <cellStyle name="Normal 40 3 2 12 3 2 2" xfId="51697"/>
    <cellStyle name="Normal 40 3 2 12 3 3" xfId="40634"/>
    <cellStyle name="Normal 40 3 2 12 4" xfId="18120"/>
    <cellStyle name="Normal 40 3 2 12 4 2" xfId="44370"/>
    <cellStyle name="Normal 40 3 2 12 5" xfId="6988"/>
    <cellStyle name="Normal 40 3 2 12 5 2" xfId="33307"/>
    <cellStyle name="Normal 40 3 2 13" xfId="4893"/>
    <cellStyle name="Normal 40 3 2 13 2" xfId="10898"/>
    <cellStyle name="Normal 40 3 2 13 2 2" xfId="21962"/>
    <cellStyle name="Normal 40 3 2 13 2 2 2" xfId="48211"/>
    <cellStyle name="Normal 40 3 2 13 2 3" xfId="37148"/>
    <cellStyle name="Normal 40 3 2 13 3" xfId="14501"/>
    <cellStyle name="Normal 40 3 2 13 3 2" xfId="25565"/>
    <cellStyle name="Normal 40 3 2 13 3 2 2" xfId="51814"/>
    <cellStyle name="Normal 40 3 2 13 3 3" xfId="40751"/>
    <cellStyle name="Normal 40 3 2 13 4" xfId="18237"/>
    <cellStyle name="Normal 40 3 2 13 4 2" xfId="44487"/>
    <cellStyle name="Normal 40 3 2 13 5" xfId="7106"/>
    <cellStyle name="Normal 40 3 2 13 5 2" xfId="33424"/>
    <cellStyle name="Normal 40 3 2 14" xfId="4894"/>
    <cellStyle name="Normal 40 3 2 14 2" xfId="11014"/>
    <cellStyle name="Normal 40 3 2 14 2 2" xfId="22078"/>
    <cellStyle name="Normal 40 3 2 14 2 2 2" xfId="48327"/>
    <cellStyle name="Normal 40 3 2 14 2 3" xfId="37264"/>
    <cellStyle name="Normal 40 3 2 14 3" xfId="14617"/>
    <cellStyle name="Normal 40 3 2 14 3 2" xfId="25681"/>
    <cellStyle name="Normal 40 3 2 14 3 2 2" xfId="51930"/>
    <cellStyle name="Normal 40 3 2 14 3 3" xfId="40867"/>
    <cellStyle name="Normal 40 3 2 14 4" xfId="18353"/>
    <cellStyle name="Normal 40 3 2 14 4 2" xfId="44603"/>
    <cellStyle name="Normal 40 3 2 14 5" xfId="7223"/>
    <cellStyle name="Normal 40 3 2 14 5 2" xfId="33540"/>
    <cellStyle name="Normal 40 3 2 15" xfId="4895"/>
    <cellStyle name="Normal 40 3 2 15 2" xfId="11132"/>
    <cellStyle name="Normal 40 3 2 15 2 2" xfId="22196"/>
    <cellStyle name="Normal 40 3 2 15 2 2 2" xfId="48445"/>
    <cellStyle name="Normal 40 3 2 15 2 3" xfId="37382"/>
    <cellStyle name="Normal 40 3 2 15 3" xfId="14735"/>
    <cellStyle name="Normal 40 3 2 15 3 2" xfId="25799"/>
    <cellStyle name="Normal 40 3 2 15 3 2 2" xfId="52048"/>
    <cellStyle name="Normal 40 3 2 15 3 3" xfId="40985"/>
    <cellStyle name="Normal 40 3 2 15 4" xfId="18471"/>
    <cellStyle name="Normal 40 3 2 15 4 2" xfId="44721"/>
    <cellStyle name="Normal 40 3 2 15 5" xfId="7342"/>
    <cellStyle name="Normal 40 3 2 15 5 2" xfId="33658"/>
    <cellStyle name="Normal 40 3 2 16" xfId="4896"/>
    <cellStyle name="Normal 40 3 2 16 2" xfId="11250"/>
    <cellStyle name="Normal 40 3 2 16 2 2" xfId="22314"/>
    <cellStyle name="Normal 40 3 2 16 2 2 2" xfId="48563"/>
    <cellStyle name="Normal 40 3 2 16 2 3" xfId="37500"/>
    <cellStyle name="Normal 40 3 2 16 3" xfId="14853"/>
    <cellStyle name="Normal 40 3 2 16 3 2" xfId="25917"/>
    <cellStyle name="Normal 40 3 2 16 3 2 2" xfId="52166"/>
    <cellStyle name="Normal 40 3 2 16 3 3" xfId="41103"/>
    <cellStyle name="Normal 40 3 2 16 4" xfId="18589"/>
    <cellStyle name="Normal 40 3 2 16 4 2" xfId="44839"/>
    <cellStyle name="Normal 40 3 2 16 5" xfId="7461"/>
    <cellStyle name="Normal 40 3 2 16 5 2" xfId="33776"/>
    <cellStyle name="Normal 40 3 2 17" xfId="4897"/>
    <cellStyle name="Normal 40 3 2 17 2" xfId="11366"/>
    <cellStyle name="Normal 40 3 2 17 2 2" xfId="22430"/>
    <cellStyle name="Normal 40 3 2 17 2 2 2" xfId="48679"/>
    <cellStyle name="Normal 40 3 2 17 2 3" xfId="37616"/>
    <cellStyle name="Normal 40 3 2 17 3" xfId="14969"/>
    <cellStyle name="Normal 40 3 2 17 3 2" xfId="26033"/>
    <cellStyle name="Normal 40 3 2 17 3 2 2" xfId="52282"/>
    <cellStyle name="Normal 40 3 2 17 3 3" xfId="41219"/>
    <cellStyle name="Normal 40 3 2 17 4" xfId="18705"/>
    <cellStyle name="Normal 40 3 2 17 4 2" xfId="44955"/>
    <cellStyle name="Normal 40 3 2 17 5" xfId="7578"/>
    <cellStyle name="Normal 40 3 2 17 5 2" xfId="33892"/>
    <cellStyle name="Normal 40 3 2 18" xfId="4898"/>
    <cellStyle name="Normal 40 3 2 18 2" xfId="11483"/>
    <cellStyle name="Normal 40 3 2 18 2 2" xfId="22547"/>
    <cellStyle name="Normal 40 3 2 18 2 2 2" xfId="48796"/>
    <cellStyle name="Normal 40 3 2 18 2 3" xfId="37733"/>
    <cellStyle name="Normal 40 3 2 18 3" xfId="15086"/>
    <cellStyle name="Normal 40 3 2 18 3 2" xfId="26150"/>
    <cellStyle name="Normal 40 3 2 18 3 2 2" xfId="52399"/>
    <cellStyle name="Normal 40 3 2 18 3 3" xfId="41336"/>
    <cellStyle name="Normal 40 3 2 18 4" xfId="18822"/>
    <cellStyle name="Normal 40 3 2 18 4 2" xfId="45072"/>
    <cellStyle name="Normal 40 3 2 18 5" xfId="7696"/>
    <cellStyle name="Normal 40 3 2 18 5 2" xfId="34009"/>
    <cellStyle name="Normal 40 3 2 19" xfId="4899"/>
    <cellStyle name="Normal 40 3 2 19 2" xfId="11602"/>
    <cellStyle name="Normal 40 3 2 19 2 2" xfId="22666"/>
    <cellStyle name="Normal 40 3 2 19 2 2 2" xfId="48915"/>
    <cellStyle name="Normal 40 3 2 19 2 3" xfId="37852"/>
    <cellStyle name="Normal 40 3 2 19 3" xfId="15205"/>
    <cellStyle name="Normal 40 3 2 19 3 2" xfId="26269"/>
    <cellStyle name="Normal 40 3 2 19 3 2 2" xfId="52518"/>
    <cellStyle name="Normal 40 3 2 19 3 3" xfId="41455"/>
    <cellStyle name="Normal 40 3 2 19 4" xfId="18941"/>
    <cellStyle name="Normal 40 3 2 19 4 2" xfId="45191"/>
    <cellStyle name="Normal 40 3 2 19 5" xfId="7816"/>
    <cellStyle name="Normal 40 3 2 19 5 2" xfId="34128"/>
    <cellStyle name="Normal 40 3 2 2" xfId="305"/>
    <cellStyle name="Normal 40 3 2 2 2" xfId="4901"/>
    <cellStyle name="Normal 40 3 2 2 2 2" xfId="16484"/>
    <cellStyle name="Normal 40 3 2 2 2 2 2" xfId="27548"/>
    <cellStyle name="Normal 40 3 2 2 2 2 2 2" xfId="53797"/>
    <cellStyle name="Normal 40 3 2 2 2 2 3" xfId="42734"/>
    <cellStyle name="Normal 40 3 2 2 2 3" xfId="20220"/>
    <cellStyle name="Normal 40 3 2 2 2 3 2" xfId="46470"/>
    <cellStyle name="Normal 40 3 2 2 2 4" xfId="9148"/>
    <cellStyle name="Normal 40 3 2 2 2 4 2" xfId="35407"/>
    <cellStyle name="Normal 40 3 2 2 3" xfId="4900"/>
    <cellStyle name="Normal 40 3 2 2 3 2" xfId="20557"/>
    <cellStyle name="Normal 40 3 2 2 3 2 2" xfId="46806"/>
    <cellStyle name="Normal 40 3 2 2 3 3" xfId="9493"/>
    <cellStyle name="Normal 40 3 2 2 3 3 2" xfId="35743"/>
    <cellStyle name="Normal 40 3 2 2 4" xfId="13096"/>
    <cellStyle name="Normal 40 3 2 2 4 2" xfId="24160"/>
    <cellStyle name="Normal 40 3 2 2 4 2 2" xfId="50409"/>
    <cellStyle name="Normal 40 3 2 2 4 3" xfId="39346"/>
    <cellStyle name="Normal 40 3 2 2 5" xfId="16832"/>
    <cellStyle name="Normal 40 3 2 2 5 2" xfId="43082"/>
    <cellStyle name="Normal 40 3 2 2 6" xfId="5690"/>
    <cellStyle name="Normal 40 3 2 2 6 2" xfId="32019"/>
    <cellStyle name="Normal 40 3 2 2 7" xfId="27783"/>
    <cellStyle name="Normal 40 3 2 20" xfId="4902"/>
    <cellStyle name="Normal 40 3 2 20 2" xfId="11716"/>
    <cellStyle name="Normal 40 3 2 20 2 2" xfId="22780"/>
    <cellStyle name="Normal 40 3 2 20 2 2 2" xfId="49029"/>
    <cellStyle name="Normal 40 3 2 20 2 3" xfId="37966"/>
    <cellStyle name="Normal 40 3 2 20 3" xfId="15319"/>
    <cellStyle name="Normal 40 3 2 20 3 2" xfId="26383"/>
    <cellStyle name="Normal 40 3 2 20 3 2 2" xfId="52632"/>
    <cellStyle name="Normal 40 3 2 20 3 3" xfId="41569"/>
    <cellStyle name="Normal 40 3 2 20 4" xfId="19055"/>
    <cellStyle name="Normal 40 3 2 20 4 2" xfId="45305"/>
    <cellStyle name="Normal 40 3 2 20 5" xfId="7931"/>
    <cellStyle name="Normal 40 3 2 20 5 2" xfId="34242"/>
    <cellStyle name="Normal 40 3 2 21" xfId="4903"/>
    <cellStyle name="Normal 40 3 2 21 2" xfId="11830"/>
    <cellStyle name="Normal 40 3 2 21 2 2" xfId="22894"/>
    <cellStyle name="Normal 40 3 2 21 2 2 2" xfId="49143"/>
    <cellStyle name="Normal 40 3 2 21 2 3" xfId="38080"/>
    <cellStyle name="Normal 40 3 2 21 3" xfId="15433"/>
    <cellStyle name="Normal 40 3 2 21 3 2" xfId="26497"/>
    <cellStyle name="Normal 40 3 2 21 3 2 2" xfId="52746"/>
    <cellStyle name="Normal 40 3 2 21 3 3" xfId="41683"/>
    <cellStyle name="Normal 40 3 2 21 4" xfId="19169"/>
    <cellStyle name="Normal 40 3 2 21 4 2" xfId="45419"/>
    <cellStyle name="Normal 40 3 2 21 5" xfId="8046"/>
    <cellStyle name="Normal 40 3 2 21 5 2" xfId="34356"/>
    <cellStyle name="Normal 40 3 2 22" xfId="4904"/>
    <cellStyle name="Normal 40 3 2 22 2" xfId="11944"/>
    <cellStyle name="Normal 40 3 2 22 2 2" xfId="23008"/>
    <cellStyle name="Normal 40 3 2 22 2 2 2" xfId="49257"/>
    <cellStyle name="Normal 40 3 2 22 2 3" xfId="38194"/>
    <cellStyle name="Normal 40 3 2 22 3" xfId="15547"/>
    <cellStyle name="Normal 40 3 2 22 3 2" xfId="26611"/>
    <cellStyle name="Normal 40 3 2 22 3 2 2" xfId="52860"/>
    <cellStyle name="Normal 40 3 2 22 3 3" xfId="41797"/>
    <cellStyle name="Normal 40 3 2 22 4" xfId="19283"/>
    <cellStyle name="Normal 40 3 2 22 4 2" xfId="45533"/>
    <cellStyle name="Normal 40 3 2 22 5" xfId="8161"/>
    <cellStyle name="Normal 40 3 2 22 5 2" xfId="34470"/>
    <cellStyle name="Normal 40 3 2 23" xfId="4905"/>
    <cellStyle name="Normal 40 3 2 23 2" xfId="12058"/>
    <cellStyle name="Normal 40 3 2 23 2 2" xfId="23122"/>
    <cellStyle name="Normal 40 3 2 23 2 2 2" xfId="49371"/>
    <cellStyle name="Normal 40 3 2 23 2 3" xfId="38308"/>
    <cellStyle name="Normal 40 3 2 23 3" xfId="15661"/>
    <cellStyle name="Normal 40 3 2 23 3 2" xfId="26725"/>
    <cellStyle name="Normal 40 3 2 23 3 2 2" xfId="52974"/>
    <cellStyle name="Normal 40 3 2 23 3 3" xfId="41911"/>
    <cellStyle name="Normal 40 3 2 23 4" xfId="19397"/>
    <cellStyle name="Normal 40 3 2 23 4 2" xfId="45647"/>
    <cellStyle name="Normal 40 3 2 23 5" xfId="8276"/>
    <cellStyle name="Normal 40 3 2 23 5 2" xfId="34584"/>
    <cellStyle name="Normal 40 3 2 24" xfId="4906"/>
    <cellStyle name="Normal 40 3 2 24 2" xfId="12172"/>
    <cellStyle name="Normal 40 3 2 24 2 2" xfId="23236"/>
    <cellStyle name="Normal 40 3 2 24 2 2 2" xfId="49485"/>
    <cellStyle name="Normal 40 3 2 24 2 3" xfId="38422"/>
    <cellStyle name="Normal 40 3 2 24 3" xfId="15775"/>
    <cellStyle name="Normal 40 3 2 24 3 2" xfId="26839"/>
    <cellStyle name="Normal 40 3 2 24 3 2 2" xfId="53088"/>
    <cellStyle name="Normal 40 3 2 24 3 3" xfId="42025"/>
    <cellStyle name="Normal 40 3 2 24 4" xfId="19511"/>
    <cellStyle name="Normal 40 3 2 24 4 2" xfId="45761"/>
    <cellStyle name="Normal 40 3 2 24 5" xfId="8391"/>
    <cellStyle name="Normal 40 3 2 24 5 2" xfId="34698"/>
    <cellStyle name="Normal 40 3 2 25" xfId="4907"/>
    <cellStyle name="Normal 40 3 2 25 2" xfId="12289"/>
    <cellStyle name="Normal 40 3 2 25 2 2" xfId="23353"/>
    <cellStyle name="Normal 40 3 2 25 2 2 2" xfId="49602"/>
    <cellStyle name="Normal 40 3 2 25 2 3" xfId="38539"/>
    <cellStyle name="Normal 40 3 2 25 3" xfId="15892"/>
    <cellStyle name="Normal 40 3 2 25 3 2" xfId="26956"/>
    <cellStyle name="Normal 40 3 2 25 3 2 2" xfId="53205"/>
    <cellStyle name="Normal 40 3 2 25 3 3" xfId="42142"/>
    <cellStyle name="Normal 40 3 2 25 4" xfId="19628"/>
    <cellStyle name="Normal 40 3 2 25 4 2" xfId="45878"/>
    <cellStyle name="Normal 40 3 2 25 5" xfId="8509"/>
    <cellStyle name="Normal 40 3 2 25 5 2" xfId="34815"/>
    <cellStyle name="Normal 40 3 2 26" xfId="4908"/>
    <cellStyle name="Normal 40 3 2 26 2" xfId="12408"/>
    <cellStyle name="Normal 40 3 2 26 2 2" xfId="23472"/>
    <cellStyle name="Normal 40 3 2 26 2 2 2" xfId="49721"/>
    <cellStyle name="Normal 40 3 2 26 2 3" xfId="38658"/>
    <cellStyle name="Normal 40 3 2 26 3" xfId="16011"/>
    <cellStyle name="Normal 40 3 2 26 3 2" xfId="27075"/>
    <cellStyle name="Normal 40 3 2 26 3 2 2" xfId="53324"/>
    <cellStyle name="Normal 40 3 2 26 3 3" xfId="42261"/>
    <cellStyle name="Normal 40 3 2 26 4" xfId="19747"/>
    <cellStyle name="Normal 40 3 2 26 4 2" xfId="45997"/>
    <cellStyle name="Normal 40 3 2 26 5" xfId="8629"/>
    <cellStyle name="Normal 40 3 2 26 5 2" xfId="34934"/>
    <cellStyle name="Normal 40 3 2 27" xfId="4909"/>
    <cellStyle name="Normal 40 3 2 27 2" xfId="12539"/>
    <cellStyle name="Normal 40 3 2 27 2 2" xfId="23603"/>
    <cellStyle name="Normal 40 3 2 27 2 2 2" xfId="49852"/>
    <cellStyle name="Normal 40 3 2 27 2 3" xfId="38789"/>
    <cellStyle name="Normal 40 3 2 27 3" xfId="16142"/>
    <cellStyle name="Normal 40 3 2 27 3 2" xfId="27206"/>
    <cellStyle name="Normal 40 3 2 27 3 2 2" xfId="53455"/>
    <cellStyle name="Normal 40 3 2 27 3 3" xfId="42392"/>
    <cellStyle name="Normal 40 3 2 27 4" xfId="19878"/>
    <cellStyle name="Normal 40 3 2 27 4 2" xfId="46128"/>
    <cellStyle name="Normal 40 3 2 27 5" xfId="8761"/>
    <cellStyle name="Normal 40 3 2 27 5 2" xfId="35065"/>
    <cellStyle name="Normal 40 3 2 28" xfId="4910"/>
    <cellStyle name="Normal 40 3 2 28 2" xfId="12654"/>
    <cellStyle name="Normal 40 3 2 28 2 2" xfId="23718"/>
    <cellStyle name="Normal 40 3 2 28 2 2 2" xfId="49967"/>
    <cellStyle name="Normal 40 3 2 28 2 3" xfId="38904"/>
    <cellStyle name="Normal 40 3 2 28 3" xfId="16257"/>
    <cellStyle name="Normal 40 3 2 28 3 2" xfId="27321"/>
    <cellStyle name="Normal 40 3 2 28 3 2 2" xfId="53570"/>
    <cellStyle name="Normal 40 3 2 28 3 3" xfId="42507"/>
    <cellStyle name="Normal 40 3 2 28 4" xfId="19993"/>
    <cellStyle name="Normal 40 3 2 28 4 2" xfId="46243"/>
    <cellStyle name="Normal 40 3 2 28 5" xfId="8877"/>
    <cellStyle name="Normal 40 3 2 28 5 2" xfId="35180"/>
    <cellStyle name="Normal 40 3 2 29" xfId="4911"/>
    <cellStyle name="Normal 40 3 2 29 2" xfId="12768"/>
    <cellStyle name="Normal 40 3 2 29 2 2" xfId="23832"/>
    <cellStyle name="Normal 40 3 2 29 2 2 2" xfId="50081"/>
    <cellStyle name="Normal 40 3 2 29 2 3" xfId="39018"/>
    <cellStyle name="Normal 40 3 2 29 3" xfId="16371"/>
    <cellStyle name="Normal 40 3 2 29 3 2" xfId="27435"/>
    <cellStyle name="Normal 40 3 2 29 3 2 2" xfId="53684"/>
    <cellStyle name="Normal 40 3 2 29 3 3" xfId="42621"/>
    <cellStyle name="Normal 40 3 2 29 4" xfId="20107"/>
    <cellStyle name="Normal 40 3 2 29 4 2" xfId="46357"/>
    <cellStyle name="Normal 40 3 2 29 5" xfId="8992"/>
    <cellStyle name="Normal 40 3 2 29 5 2" xfId="35294"/>
    <cellStyle name="Normal 40 3 2 3" xfId="4912"/>
    <cellStyle name="Normal 40 3 2 3 2" xfId="9678"/>
    <cellStyle name="Normal 40 3 2 3 2 2" xfId="20742"/>
    <cellStyle name="Normal 40 3 2 3 2 2 2" xfId="46991"/>
    <cellStyle name="Normal 40 3 2 3 2 3" xfId="35928"/>
    <cellStyle name="Normal 40 3 2 3 3" xfId="13281"/>
    <cellStyle name="Normal 40 3 2 3 3 2" xfId="24345"/>
    <cellStyle name="Normal 40 3 2 3 3 2 2" xfId="50594"/>
    <cellStyle name="Normal 40 3 2 3 3 3" xfId="39531"/>
    <cellStyle name="Normal 40 3 2 3 4" xfId="17017"/>
    <cellStyle name="Normal 40 3 2 3 4 2" xfId="43267"/>
    <cellStyle name="Normal 40 3 2 3 5" xfId="5876"/>
    <cellStyle name="Normal 40 3 2 3 5 2" xfId="32204"/>
    <cellStyle name="Normal 40 3 2 30" xfId="4913"/>
    <cellStyle name="Normal 40 3 2 30 2" xfId="9406"/>
    <cellStyle name="Normal 40 3 2 30 2 2" xfId="20470"/>
    <cellStyle name="Normal 40 3 2 30 2 2 2" xfId="46719"/>
    <cellStyle name="Normal 40 3 2 30 2 3" xfId="35656"/>
    <cellStyle name="Normal 40 3 2 30 3" xfId="13009"/>
    <cellStyle name="Normal 40 3 2 30 3 2" xfId="24073"/>
    <cellStyle name="Normal 40 3 2 30 3 2 2" xfId="50322"/>
    <cellStyle name="Normal 40 3 2 30 3 3" xfId="39259"/>
    <cellStyle name="Normal 40 3 2 30 4" xfId="16745"/>
    <cellStyle name="Normal 40 3 2 30 4 2" xfId="42995"/>
    <cellStyle name="Normal 40 3 2 30 5" xfId="5601"/>
    <cellStyle name="Normal 40 3 2 30 5 2" xfId="31932"/>
    <cellStyle name="Normal 40 3 2 31" xfId="4914"/>
    <cellStyle name="Normal 40 3 2 31 2" xfId="20350"/>
    <cellStyle name="Normal 40 3 2 31 2 2" xfId="46599"/>
    <cellStyle name="Normal 40 3 2 31 3" xfId="9286"/>
    <cellStyle name="Normal 40 3 2 31 3 2" xfId="35536"/>
    <cellStyle name="Normal 40 3 2 32" xfId="4915"/>
    <cellStyle name="Normal 40 3 2 32 2" xfId="23953"/>
    <cellStyle name="Normal 40 3 2 32 2 2" xfId="50202"/>
    <cellStyle name="Normal 40 3 2 32 3" xfId="12889"/>
    <cellStyle name="Normal 40 3 2 32 3 2" xfId="39139"/>
    <cellStyle name="Normal 40 3 2 33" xfId="4916"/>
    <cellStyle name="Normal 40 3 2 33 2" xfId="16625"/>
    <cellStyle name="Normal 40 3 2 33 2 2" xfId="42875"/>
    <cellStyle name="Normal 40 3 2 34" xfId="4917"/>
    <cellStyle name="Normal 40 3 2 35" xfId="4918"/>
    <cellStyle name="Normal 40 3 2 36" xfId="4919"/>
    <cellStyle name="Normal 40 3 2 37" xfId="4920"/>
    <cellStyle name="Normal 40 3 2 38" xfId="4921"/>
    <cellStyle name="Normal 40 3 2 39" xfId="4922"/>
    <cellStyle name="Normal 40 3 2 4" xfId="4923"/>
    <cellStyle name="Normal 40 3 2 4 2" xfId="9794"/>
    <cellStyle name="Normal 40 3 2 4 2 2" xfId="20858"/>
    <cellStyle name="Normal 40 3 2 4 2 2 2" xfId="47107"/>
    <cellStyle name="Normal 40 3 2 4 2 3" xfId="36044"/>
    <cellStyle name="Normal 40 3 2 4 3" xfId="13397"/>
    <cellStyle name="Normal 40 3 2 4 3 2" xfId="24461"/>
    <cellStyle name="Normal 40 3 2 4 3 2 2" xfId="50710"/>
    <cellStyle name="Normal 40 3 2 4 3 3" xfId="39647"/>
    <cellStyle name="Normal 40 3 2 4 4" xfId="17133"/>
    <cellStyle name="Normal 40 3 2 4 4 2" xfId="43383"/>
    <cellStyle name="Normal 40 3 2 4 5" xfId="5993"/>
    <cellStyle name="Normal 40 3 2 4 5 2" xfId="32320"/>
    <cellStyle name="Normal 40 3 2 40" xfId="4924"/>
    <cellStyle name="Normal 40 3 2 41" xfId="4889"/>
    <cellStyle name="Normal 40 3 2 42" xfId="5480"/>
    <cellStyle name="Normal 40 3 2 42 2" xfId="31812"/>
    <cellStyle name="Normal 40 3 2 43" xfId="27782"/>
    <cellStyle name="Normal 40 3 2 5" xfId="4925"/>
    <cellStyle name="Normal 40 3 2 5 2" xfId="9909"/>
    <cellStyle name="Normal 40 3 2 5 2 2" xfId="20973"/>
    <cellStyle name="Normal 40 3 2 5 2 2 2" xfId="47222"/>
    <cellStyle name="Normal 40 3 2 5 2 3" xfId="36159"/>
    <cellStyle name="Normal 40 3 2 5 3" xfId="13512"/>
    <cellStyle name="Normal 40 3 2 5 3 2" xfId="24576"/>
    <cellStyle name="Normal 40 3 2 5 3 2 2" xfId="50825"/>
    <cellStyle name="Normal 40 3 2 5 3 3" xfId="39762"/>
    <cellStyle name="Normal 40 3 2 5 4" xfId="17248"/>
    <cellStyle name="Normal 40 3 2 5 4 2" xfId="43498"/>
    <cellStyle name="Normal 40 3 2 5 5" xfId="6109"/>
    <cellStyle name="Normal 40 3 2 5 5 2" xfId="32435"/>
    <cellStyle name="Normal 40 3 2 6" xfId="4926"/>
    <cellStyle name="Normal 40 3 2 6 2" xfId="10024"/>
    <cellStyle name="Normal 40 3 2 6 2 2" xfId="21088"/>
    <cellStyle name="Normal 40 3 2 6 2 2 2" xfId="47337"/>
    <cellStyle name="Normal 40 3 2 6 2 3" xfId="36274"/>
    <cellStyle name="Normal 40 3 2 6 3" xfId="13627"/>
    <cellStyle name="Normal 40 3 2 6 3 2" xfId="24691"/>
    <cellStyle name="Normal 40 3 2 6 3 2 2" xfId="50940"/>
    <cellStyle name="Normal 40 3 2 6 3 3" xfId="39877"/>
    <cellStyle name="Normal 40 3 2 6 4" xfId="17363"/>
    <cellStyle name="Normal 40 3 2 6 4 2" xfId="43613"/>
    <cellStyle name="Normal 40 3 2 6 5" xfId="6225"/>
    <cellStyle name="Normal 40 3 2 6 5 2" xfId="32550"/>
    <cellStyle name="Normal 40 3 2 7" xfId="4927"/>
    <cellStyle name="Normal 40 3 2 7 2" xfId="10138"/>
    <cellStyle name="Normal 40 3 2 7 2 2" xfId="21202"/>
    <cellStyle name="Normal 40 3 2 7 2 2 2" xfId="47451"/>
    <cellStyle name="Normal 40 3 2 7 2 3" xfId="36388"/>
    <cellStyle name="Normal 40 3 2 7 3" xfId="13741"/>
    <cellStyle name="Normal 40 3 2 7 3 2" xfId="24805"/>
    <cellStyle name="Normal 40 3 2 7 3 2 2" xfId="51054"/>
    <cellStyle name="Normal 40 3 2 7 3 3" xfId="39991"/>
    <cellStyle name="Normal 40 3 2 7 4" xfId="17477"/>
    <cellStyle name="Normal 40 3 2 7 4 2" xfId="43727"/>
    <cellStyle name="Normal 40 3 2 7 5" xfId="6340"/>
    <cellStyle name="Normal 40 3 2 7 5 2" xfId="32664"/>
    <cellStyle name="Normal 40 3 2 8" xfId="4928"/>
    <cellStyle name="Normal 40 3 2 8 2" xfId="10252"/>
    <cellStyle name="Normal 40 3 2 8 2 2" xfId="21316"/>
    <cellStyle name="Normal 40 3 2 8 2 2 2" xfId="47565"/>
    <cellStyle name="Normal 40 3 2 8 2 3" xfId="36502"/>
    <cellStyle name="Normal 40 3 2 8 3" xfId="13855"/>
    <cellStyle name="Normal 40 3 2 8 3 2" xfId="24919"/>
    <cellStyle name="Normal 40 3 2 8 3 2 2" xfId="51168"/>
    <cellStyle name="Normal 40 3 2 8 3 3" xfId="40105"/>
    <cellStyle name="Normal 40 3 2 8 4" xfId="17591"/>
    <cellStyle name="Normal 40 3 2 8 4 2" xfId="43841"/>
    <cellStyle name="Normal 40 3 2 8 5" xfId="6455"/>
    <cellStyle name="Normal 40 3 2 8 5 2" xfId="32778"/>
    <cellStyle name="Normal 40 3 2 9" xfId="4929"/>
    <cellStyle name="Normal 40 3 2 9 2" xfId="10366"/>
    <cellStyle name="Normal 40 3 2 9 2 2" xfId="21430"/>
    <cellStyle name="Normal 40 3 2 9 2 2 2" xfId="47679"/>
    <cellStyle name="Normal 40 3 2 9 2 3" xfId="36616"/>
    <cellStyle name="Normal 40 3 2 9 3" xfId="13969"/>
    <cellStyle name="Normal 40 3 2 9 3 2" xfId="25033"/>
    <cellStyle name="Normal 40 3 2 9 3 2 2" xfId="51282"/>
    <cellStyle name="Normal 40 3 2 9 3 3" xfId="40219"/>
    <cellStyle name="Normal 40 3 2 9 4" xfId="17705"/>
    <cellStyle name="Normal 40 3 2 9 4 2" xfId="43955"/>
    <cellStyle name="Normal 40 3 2 9 5" xfId="6570"/>
    <cellStyle name="Normal 40 3 2 9 5 2" xfId="32892"/>
    <cellStyle name="Normal 40 3 20" xfId="4930"/>
    <cellStyle name="Normal 40 3 20 2" xfId="11509"/>
    <cellStyle name="Normal 40 3 20 2 2" xfId="22573"/>
    <cellStyle name="Normal 40 3 20 2 2 2" xfId="48822"/>
    <cellStyle name="Normal 40 3 20 2 3" xfId="37759"/>
    <cellStyle name="Normal 40 3 20 3" xfId="15112"/>
    <cellStyle name="Normal 40 3 20 3 2" xfId="26176"/>
    <cellStyle name="Normal 40 3 20 3 2 2" xfId="52425"/>
    <cellStyle name="Normal 40 3 20 3 3" xfId="41362"/>
    <cellStyle name="Normal 40 3 20 4" xfId="18848"/>
    <cellStyle name="Normal 40 3 20 4 2" xfId="45098"/>
    <cellStyle name="Normal 40 3 20 5" xfId="7723"/>
    <cellStyle name="Normal 40 3 20 5 2" xfId="34035"/>
    <cellStyle name="Normal 40 3 21" xfId="4931"/>
    <cellStyle name="Normal 40 3 21 2" xfId="11623"/>
    <cellStyle name="Normal 40 3 21 2 2" xfId="22687"/>
    <cellStyle name="Normal 40 3 21 2 2 2" xfId="48936"/>
    <cellStyle name="Normal 40 3 21 2 3" xfId="37873"/>
    <cellStyle name="Normal 40 3 21 3" xfId="15226"/>
    <cellStyle name="Normal 40 3 21 3 2" xfId="26290"/>
    <cellStyle name="Normal 40 3 21 3 2 2" xfId="52539"/>
    <cellStyle name="Normal 40 3 21 3 3" xfId="41476"/>
    <cellStyle name="Normal 40 3 21 4" xfId="18962"/>
    <cellStyle name="Normal 40 3 21 4 2" xfId="45212"/>
    <cellStyle name="Normal 40 3 21 5" xfId="7838"/>
    <cellStyle name="Normal 40 3 21 5 2" xfId="34149"/>
    <cellStyle name="Normal 40 3 22" xfId="4932"/>
    <cellStyle name="Normal 40 3 22 2" xfId="11737"/>
    <cellStyle name="Normal 40 3 22 2 2" xfId="22801"/>
    <cellStyle name="Normal 40 3 22 2 2 2" xfId="49050"/>
    <cellStyle name="Normal 40 3 22 2 3" xfId="37987"/>
    <cellStyle name="Normal 40 3 22 3" xfId="15340"/>
    <cellStyle name="Normal 40 3 22 3 2" xfId="26404"/>
    <cellStyle name="Normal 40 3 22 3 2 2" xfId="52653"/>
    <cellStyle name="Normal 40 3 22 3 3" xfId="41590"/>
    <cellStyle name="Normal 40 3 22 4" xfId="19076"/>
    <cellStyle name="Normal 40 3 22 4 2" xfId="45326"/>
    <cellStyle name="Normal 40 3 22 5" xfId="7953"/>
    <cellStyle name="Normal 40 3 22 5 2" xfId="34263"/>
    <cellStyle name="Normal 40 3 23" xfId="4933"/>
    <cellStyle name="Normal 40 3 23 2" xfId="11851"/>
    <cellStyle name="Normal 40 3 23 2 2" xfId="22915"/>
    <cellStyle name="Normal 40 3 23 2 2 2" xfId="49164"/>
    <cellStyle name="Normal 40 3 23 2 3" xfId="38101"/>
    <cellStyle name="Normal 40 3 23 3" xfId="15454"/>
    <cellStyle name="Normal 40 3 23 3 2" xfId="26518"/>
    <cellStyle name="Normal 40 3 23 3 2 2" xfId="52767"/>
    <cellStyle name="Normal 40 3 23 3 3" xfId="41704"/>
    <cellStyle name="Normal 40 3 23 4" xfId="19190"/>
    <cellStyle name="Normal 40 3 23 4 2" xfId="45440"/>
    <cellStyle name="Normal 40 3 23 5" xfId="8068"/>
    <cellStyle name="Normal 40 3 23 5 2" xfId="34377"/>
    <cellStyle name="Normal 40 3 24" xfId="4934"/>
    <cellStyle name="Normal 40 3 24 2" xfId="11965"/>
    <cellStyle name="Normal 40 3 24 2 2" xfId="23029"/>
    <cellStyle name="Normal 40 3 24 2 2 2" xfId="49278"/>
    <cellStyle name="Normal 40 3 24 2 3" xfId="38215"/>
    <cellStyle name="Normal 40 3 24 3" xfId="15568"/>
    <cellStyle name="Normal 40 3 24 3 2" xfId="26632"/>
    <cellStyle name="Normal 40 3 24 3 2 2" xfId="52881"/>
    <cellStyle name="Normal 40 3 24 3 3" xfId="41818"/>
    <cellStyle name="Normal 40 3 24 4" xfId="19304"/>
    <cellStyle name="Normal 40 3 24 4 2" xfId="45554"/>
    <cellStyle name="Normal 40 3 24 5" xfId="8183"/>
    <cellStyle name="Normal 40 3 24 5 2" xfId="34491"/>
    <cellStyle name="Normal 40 3 25" xfId="4935"/>
    <cellStyle name="Normal 40 3 25 2" xfId="12079"/>
    <cellStyle name="Normal 40 3 25 2 2" xfId="23143"/>
    <cellStyle name="Normal 40 3 25 2 2 2" xfId="49392"/>
    <cellStyle name="Normal 40 3 25 2 3" xfId="38329"/>
    <cellStyle name="Normal 40 3 25 3" xfId="15682"/>
    <cellStyle name="Normal 40 3 25 3 2" xfId="26746"/>
    <cellStyle name="Normal 40 3 25 3 2 2" xfId="52995"/>
    <cellStyle name="Normal 40 3 25 3 3" xfId="41932"/>
    <cellStyle name="Normal 40 3 25 4" xfId="19418"/>
    <cellStyle name="Normal 40 3 25 4 2" xfId="45668"/>
    <cellStyle name="Normal 40 3 25 5" xfId="8298"/>
    <cellStyle name="Normal 40 3 25 5 2" xfId="34605"/>
    <cellStyle name="Normal 40 3 26" xfId="4936"/>
    <cellStyle name="Normal 40 3 26 2" xfId="12196"/>
    <cellStyle name="Normal 40 3 26 2 2" xfId="23260"/>
    <cellStyle name="Normal 40 3 26 2 2 2" xfId="49509"/>
    <cellStyle name="Normal 40 3 26 2 3" xfId="38446"/>
    <cellStyle name="Normal 40 3 26 3" xfId="15799"/>
    <cellStyle name="Normal 40 3 26 3 2" xfId="26863"/>
    <cellStyle name="Normal 40 3 26 3 2 2" xfId="53112"/>
    <cellStyle name="Normal 40 3 26 3 3" xfId="42049"/>
    <cellStyle name="Normal 40 3 26 4" xfId="19535"/>
    <cellStyle name="Normal 40 3 26 4 2" xfId="45785"/>
    <cellStyle name="Normal 40 3 26 5" xfId="8416"/>
    <cellStyle name="Normal 40 3 26 5 2" xfId="34722"/>
    <cellStyle name="Normal 40 3 27" xfId="4937"/>
    <cellStyle name="Normal 40 3 27 2" xfId="12315"/>
    <cellStyle name="Normal 40 3 27 2 2" xfId="23379"/>
    <cellStyle name="Normal 40 3 27 2 2 2" xfId="49628"/>
    <cellStyle name="Normal 40 3 27 2 3" xfId="38565"/>
    <cellStyle name="Normal 40 3 27 3" xfId="15918"/>
    <cellStyle name="Normal 40 3 27 3 2" xfId="26982"/>
    <cellStyle name="Normal 40 3 27 3 2 2" xfId="53231"/>
    <cellStyle name="Normal 40 3 27 3 3" xfId="42168"/>
    <cellStyle name="Normal 40 3 27 4" xfId="19654"/>
    <cellStyle name="Normal 40 3 27 4 2" xfId="45904"/>
    <cellStyle name="Normal 40 3 27 5" xfId="8536"/>
    <cellStyle name="Normal 40 3 27 5 2" xfId="34841"/>
    <cellStyle name="Normal 40 3 28" xfId="4938"/>
    <cellStyle name="Normal 40 3 28 2" xfId="12446"/>
    <cellStyle name="Normal 40 3 28 2 2" xfId="23510"/>
    <cellStyle name="Normal 40 3 28 2 2 2" xfId="49759"/>
    <cellStyle name="Normal 40 3 28 2 3" xfId="38696"/>
    <cellStyle name="Normal 40 3 28 3" xfId="16049"/>
    <cellStyle name="Normal 40 3 28 3 2" xfId="27113"/>
    <cellStyle name="Normal 40 3 28 3 2 2" xfId="53362"/>
    <cellStyle name="Normal 40 3 28 3 3" xfId="42299"/>
    <cellStyle name="Normal 40 3 28 4" xfId="19785"/>
    <cellStyle name="Normal 40 3 28 4 2" xfId="46035"/>
    <cellStyle name="Normal 40 3 28 5" xfId="8668"/>
    <cellStyle name="Normal 40 3 28 5 2" xfId="34972"/>
    <cellStyle name="Normal 40 3 29" xfId="4939"/>
    <cellStyle name="Normal 40 3 29 2" xfId="12561"/>
    <cellStyle name="Normal 40 3 29 2 2" xfId="23625"/>
    <cellStyle name="Normal 40 3 29 2 2 2" xfId="49874"/>
    <cellStyle name="Normal 40 3 29 2 3" xfId="38811"/>
    <cellStyle name="Normal 40 3 29 3" xfId="16164"/>
    <cellStyle name="Normal 40 3 29 3 2" xfId="27228"/>
    <cellStyle name="Normal 40 3 29 3 2 2" xfId="53477"/>
    <cellStyle name="Normal 40 3 29 3 3" xfId="42414"/>
    <cellStyle name="Normal 40 3 29 4" xfId="19900"/>
    <cellStyle name="Normal 40 3 29 4 2" xfId="46150"/>
    <cellStyle name="Normal 40 3 29 5" xfId="8784"/>
    <cellStyle name="Normal 40 3 29 5 2" xfId="35087"/>
    <cellStyle name="Normal 40 3 3" xfId="306"/>
    <cellStyle name="Normal 40 3 3 2" xfId="4941"/>
    <cellStyle name="Normal 40 3 3 2 2" xfId="16485"/>
    <cellStyle name="Normal 40 3 3 2 2 2" xfId="27549"/>
    <cellStyle name="Normal 40 3 3 2 2 2 2" xfId="53798"/>
    <cellStyle name="Normal 40 3 3 2 2 3" xfId="42735"/>
    <cellStyle name="Normal 40 3 3 2 3" xfId="20221"/>
    <cellStyle name="Normal 40 3 3 2 3 2" xfId="46471"/>
    <cellStyle name="Normal 40 3 3 2 4" xfId="9149"/>
    <cellStyle name="Normal 40 3 3 2 4 2" xfId="35408"/>
    <cellStyle name="Normal 40 3 3 3" xfId="4940"/>
    <cellStyle name="Normal 40 3 3 3 2" xfId="20489"/>
    <cellStyle name="Normal 40 3 3 3 2 2" xfId="46738"/>
    <cellStyle name="Normal 40 3 3 3 3" xfId="9425"/>
    <cellStyle name="Normal 40 3 3 3 3 2" xfId="35675"/>
    <cellStyle name="Normal 40 3 3 4" xfId="13028"/>
    <cellStyle name="Normal 40 3 3 4 2" xfId="24092"/>
    <cellStyle name="Normal 40 3 3 4 2 2" xfId="50341"/>
    <cellStyle name="Normal 40 3 3 4 3" xfId="39278"/>
    <cellStyle name="Normal 40 3 3 5" xfId="16764"/>
    <cellStyle name="Normal 40 3 3 5 2" xfId="43014"/>
    <cellStyle name="Normal 40 3 3 6" xfId="5620"/>
    <cellStyle name="Normal 40 3 3 6 2" xfId="31951"/>
    <cellStyle name="Normal 40 3 3 7" xfId="27784"/>
    <cellStyle name="Normal 40 3 30" xfId="4942"/>
    <cellStyle name="Normal 40 3 30 2" xfId="12675"/>
    <cellStyle name="Normal 40 3 30 2 2" xfId="23739"/>
    <cellStyle name="Normal 40 3 30 2 2 2" xfId="49988"/>
    <cellStyle name="Normal 40 3 30 2 3" xfId="38925"/>
    <cellStyle name="Normal 40 3 30 3" xfId="16278"/>
    <cellStyle name="Normal 40 3 30 3 2" xfId="27342"/>
    <cellStyle name="Normal 40 3 30 3 2 2" xfId="53591"/>
    <cellStyle name="Normal 40 3 30 3 3" xfId="42528"/>
    <cellStyle name="Normal 40 3 30 4" xfId="20014"/>
    <cellStyle name="Normal 40 3 30 4 2" xfId="46264"/>
    <cellStyle name="Normal 40 3 30 5" xfId="8899"/>
    <cellStyle name="Normal 40 3 30 5 2" xfId="35201"/>
    <cellStyle name="Normal 40 3 31" xfId="4943"/>
    <cellStyle name="Normal 40 3 31 2" xfId="9313"/>
    <cellStyle name="Normal 40 3 31 2 2" xfId="20377"/>
    <cellStyle name="Normal 40 3 31 2 2 2" xfId="46626"/>
    <cellStyle name="Normal 40 3 31 2 3" xfId="35563"/>
    <cellStyle name="Normal 40 3 31 3" xfId="12916"/>
    <cellStyle name="Normal 40 3 31 3 2" xfId="23980"/>
    <cellStyle name="Normal 40 3 31 3 2 2" xfId="50229"/>
    <cellStyle name="Normal 40 3 31 3 3" xfId="39166"/>
    <cellStyle name="Normal 40 3 31 4" xfId="16652"/>
    <cellStyle name="Normal 40 3 31 4 2" xfId="42902"/>
    <cellStyle name="Normal 40 3 31 5" xfId="5508"/>
    <cellStyle name="Normal 40 3 31 5 2" xfId="31839"/>
    <cellStyle name="Normal 40 3 32" xfId="4944"/>
    <cellStyle name="Normal 40 3 32 2" xfId="20257"/>
    <cellStyle name="Normal 40 3 32 2 2" xfId="46506"/>
    <cellStyle name="Normal 40 3 32 3" xfId="9193"/>
    <cellStyle name="Normal 40 3 32 3 2" xfId="35443"/>
    <cellStyle name="Normal 40 3 33" xfId="4945"/>
    <cellStyle name="Normal 40 3 33 2" xfId="23860"/>
    <cellStyle name="Normal 40 3 33 2 2" xfId="50109"/>
    <cellStyle name="Normal 40 3 33 3" xfId="12796"/>
    <cellStyle name="Normal 40 3 33 3 2" xfId="39046"/>
    <cellStyle name="Normal 40 3 34" xfId="4946"/>
    <cellStyle name="Normal 40 3 34 2" xfId="16532"/>
    <cellStyle name="Normal 40 3 34 2 2" xfId="42782"/>
    <cellStyle name="Normal 40 3 35" xfId="4947"/>
    <cellStyle name="Normal 40 3 36" xfId="4948"/>
    <cellStyle name="Normal 40 3 37" xfId="4949"/>
    <cellStyle name="Normal 40 3 38" xfId="4950"/>
    <cellStyle name="Normal 40 3 39" xfId="4951"/>
    <cellStyle name="Normal 40 3 4" xfId="4952"/>
    <cellStyle name="Normal 40 3 4 2" xfId="9585"/>
    <cellStyle name="Normal 40 3 4 2 2" xfId="20649"/>
    <cellStyle name="Normal 40 3 4 2 2 2" xfId="46898"/>
    <cellStyle name="Normal 40 3 4 2 3" xfId="35835"/>
    <cellStyle name="Normal 40 3 4 3" xfId="13188"/>
    <cellStyle name="Normal 40 3 4 3 2" xfId="24252"/>
    <cellStyle name="Normal 40 3 4 3 2 2" xfId="50501"/>
    <cellStyle name="Normal 40 3 4 3 3" xfId="39438"/>
    <cellStyle name="Normal 40 3 4 4" xfId="16924"/>
    <cellStyle name="Normal 40 3 4 4 2" xfId="43174"/>
    <cellStyle name="Normal 40 3 4 5" xfId="5783"/>
    <cellStyle name="Normal 40 3 4 5 2" xfId="32111"/>
    <cellStyle name="Normal 40 3 40" xfId="4953"/>
    <cellStyle name="Normal 40 3 41" xfId="4954"/>
    <cellStyle name="Normal 40 3 42" xfId="4878"/>
    <cellStyle name="Normal 40 3 43" xfId="5387"/>
    <cellStyle name="Normal 40 3 43 2" xfId="31719"/>
    <cellStyle name="Normal 40 3 44" xfId="27781"/>
    <cellStyle name="Normal 40 3 5" xfId="4955"/>
    <cellStyle name="Normal 40 3 5 2" xfId="9701"/>
    <cellStyle name="Normal 40 3 5 2 2" xfId="20765"/>
    <cellStyle name="Normal 40 3 5 2 2 2" xfId="47014"/>
    <cellStyle name="Normal 40 3 5 2 3" xfId="35951"/>
    <cellStyle name="Normal 40 3 5 3" xfId="13304"/>
    <cellStyle name="Normal 40 3 5 3 2" xfId="24368"/>
    <cellStyle name="Normal 40 3 5 3 2 2" xfId="50617"/>
    <cellStyle name="Normal 40 3 5 3 3" xfId="39554"/>
    <cellStyle name="Normal 40 3 5 4" xfId="17040"/>
    <cellStyle name="Normal 40 3 5 4 2" xfId="43290"/>
    <cellStyle name="Normal 40 3 5 5" xfId="5900"/>
    <cellStyle name="Normal 40 3 5 5 2" xfId="32227"/>
    <cellStyle name="Normal 40 3 6" xfId="4956"/>
    <cellStyle name="Normal 40 3 6 2" xfId="9816"/>
    <cellStyle name="Normal 40 3 6 2 2" xfId="20880"/>
    <cellStyle name="Normal 40 3 6 2 2 2" xfId="47129"/>
    <cellStyle name="Normal 40 3 6 2 3" xfId="36066"/>
    <cellStyle name="Normal 40 3 6 3" xfId="13419"/>
    <cellStyle name="Normal 40 3 6 3 2" xfId="24483"/>
    <cellStyle name="Normal 40 3 6 3 2 2" xfId="50732"/>
    <cellStyle name="Normal 40 3 6 3 3" xfId="39669"/>
    <cellStyle name="Normal 40 3 6 4" xfId="17155"/>
    <cellStyle name="Normal 40 3 6 4 2" xfId="43405"/>
    <cellStyle name="Normal 40 3 6 5" xfId="6016"/>
    <cellStyle name="Normal 40 3 6 5 2" xfId="32342"/>
    <cellStyle name="Normal 40 3 7" xfId="4957"/>
    <cellStyle name="Normal 40 3 7 2" xfId="9931"/>
    <cellStyle name="Normal 40 3 7 2 2" xfId="20995"/>
    <cellStyle name="Normal 40 3 7 2 2 2" xfId="47244"/>
    <cellStyle name="Normal 40 3 7 2 3" xfId="36181"/>
    <cellStyle name="Normal 40 3 7 3" xfId="13534"/>
    <cellStyle name="Normal 40 3 7 3 2" xfId="24598"/>
    <cellStyle name="Normal 40 3 7 3 2 2" xfId="50847"/>
    <cellStyle name="Normal 40 3 7 3 3" xfId="39784"/>
    <cellStyle name="Normal 40 3 7 4" xfId="17270"/>
    <cellStyle name="Normal 40 3 7 4 2" xfId="43520"/>
    <cellStyle name="Normal 40 3 7 5" xfId="6132"/>
    <cellStyle name="Normal 40 3 7 5 2" xfId="32457"/>
    <cellStyle name="Normal 40 3 8" xfId="4958"/>
    <cellStyle name="Normal 40 3 8 2" xfId="10045"/>
    <cellStyle name="Normal 40 3 8 2 2" xfId="21109"/>
    <cellStyle name="Normal 40 3 8 2 2 2" xfId="47358"/>
    <cellStyle name="Normal 40 3 8 2 3" xfId="36295"/>
    <cellStyle name="Normal 40 3 8 3" xfId="13648"/>
    <cellStyle name="Normal 40 3 8 3 2" xfId="24712"/>
    <cellStyle name="Normal 40 3 8 3 2 2" xfId="50961"/>
    <cellStyle name="Normal 40 3 8 3 3" xfId="39898"/>
    <cellStyle name="Normal 40 3 8 4" xfId="17384"/>
    <cellStyle name="Normal 40 3 8 4 2" xfId="43634"/>
    <cellStyle name="Normal 40 3 8 5" xfId="6247"/>
    <cellStyle name="Normal 40 3 8 5 2" xfId="32571"/>
    <cellStyle name="Normal 40 3 9" xfId="4959"/>
    <cellStyle name="Normal 40 3 9 2" xfId="10159"/>
    <cellStyle name="Normal 40 3 9 2 2" xfId="21223"/>
    <cellStyle name="Normal 40 3 9 2 2 2" xfId="47472"/>
    <cellStyle name="Normal 40 3 9 2 3" xfId="36409"/>
    <cellStyle name="Normal 40 3 9 3" xfId="13762"/>
    <cellStyle name="Normal 40 3 9 3 2" xfId="24826"/>
    <cellStyle name="Normal 40 3 9 3 2 2" xfId="51075"/>
    <cellStyle name="Normal 40 3 9 3 3" xfId="40012"/>
    <cellStyle name="Normal 40 3 9 4" xfId="17498"/>
    <cellStyle name="Normal 40 3 9 4 2" xfId="43748"/>
    <cellStyle name="Normal 40 3 9 5" xfId="6362"/>
    <cellStyle name="Normal 40 3 9 5 2" xfId="32685"/>
    <cellStyle name="Normal 40 30" xfId="4960"/>
    <cellStyle name="Normal 40 30 2" xfId="10621"/>
    <cellStyle name="Normal 40 30 2 2" xfId="21685"/>
    <cellStyle name="Normal 40 30 2 2 2" xfId="47934"/>
    <cellStyle name="Normal 40 30 2 3" xfId="36871"/>
    <cellStyle name="Normal 40 30 3" xfId="14224"/>
    <cellStyle name="Normal 40 30 3 2" xfId="25288"/>
    <cellStyle name="Normal 40 30 3 2 2" xfId="51537"/>
    <cellStyle name="Normal 40 30 3 3" xfId="40474"/>
    <cellStyle name="Normal 40 30 4" xfId="17960"/>
    <cellStyle name="Normal 40 30 4 2" xfId="44210"/>
    <cellStyle name="Normal 40 30 5" xfId="6827"/>
    <cellStyle name="Normal 40 30 5 2" xfId="33147"/>
    <cellStyle name="Normal 40 31" xfId="4961"/>
    <cellStyle name="Normal 40 31 2" xfId="10908"/>
    <cellStyle name="Normal 40 31 2 2" xfId="21972"/>
    <cellStyle name="Normal 40 31 2 2 2" xfId="48221"/>
    <cellStyle name="Normal 40 31 2 3" xfId="37158"/>
    <cellStyle name="Normal 40 31 3" xfId="14511"/>
    <cellStyle name="Normal 40 31 3 2" xfId="25575"/>
    <cellStyle name="Normal 40 31 3 2 2" xfId="51824"/>
    <cellStyle name="Normal 40 31 3 3" xfId="40761"/>
    <cellStyle name="Normal 40 31 4" xfId="18247"/>
    <cellStyle name="Normal 40 31 4 2" xfId="44497"/>
    <cellStyle name="Normal 40 31 5" xfId="7116"/>
    <cellStyle name="Normal 40 31 5 2" xfId="33434"/>
    <cellStyle name="Normal 40 32" xfId="4962"/>
    <cellStyle name="Normal 40 32 2" xfId="12178"/>
    <cellStyle name="Normal 40 32 2 2" xfId="23242"/>
    <cellStyle name="Normal 40 32 2 2 2" xfId="49491"/>
    <cellStyle name="Normal 40 32 2 3" xfId="38428"/>
    <cellStyle name="Normal 40 32 3" xfId="15781"/>
    <cellStyle name="Normal 40 32 3 2" xfId="26845"/>
    <cellStyle name="Normal 40 32 3 2 2" xfId="53094"/>
    <cellStyle name="Normal 40 32 3 3" xfId="42031"/>
    <cellStyle name="Normal 40 32 4" xfId="19517"/>
    <cellStyle name="Normal 40 32 4 2" xfId="45767"/>
    <cellStyle name="Normal 40 32 5" xfId="8397"/>
    <cellStyle name="Normal 40 32 5 2" xfId="34704"/>
    <cellStyle name="Normal 40 33" xfId="4963"/>
    <cellStyle name="Normal 40 33 2" xfId="12297"/>
    <cellStyle name="Normal 40 33 2 2" xfId="23361"/>
    <cellStyle name="Normal 40 33 2 2 2" xfId="49610"/>
    <cellStyle name="Normal 40 33 2 3" xfId="38547"/>
    <cellStyle name="Normal 40 33 3" xfId="15900"/>
    <cellStyle name="Normal 40 33 3 2" xfId="26964"/>
    <cellStyle name="Normal 40 33 3 2 2" xfId="53213"/>
    <cellStyle name="Normal 40 33 3 3" xfId="42150"/>
    <cellStyle name="Normal 40 33 4" xfId="19636"/>
    <cellStyle name="Normal 40 33 4 2" xfId="45886"/>
    <cellStyle name="Normal 40 33 5" xfId="8517"/>
    <cellStyle name="Normal 40 33 5 2" xfId="34823"/>
    <cellStyle name="Normal 40 34" xfId="4964"/>
    <cellStyle name="Normal 40 34 2" xfId="12428"/>
    <cellStyle name="Normal 40 34 2 2" xfId="23492"/>
    <cellStyle name="Normal 40 34 2 2 2" xfId="49741"/>
    <cellStyle name="Normal 40 34 2 3" xfId="38678"/>
    <cellStyle name="Normal 40 34 3" xfId="16031"/>
    <cellStyle name="Normal 40 34 3 2" xfId="27095"/>
    <cellStyle name="Normal 40 34 3 2 2" xfId="53344"/>
    <cellStyle name="Normal 40 34 3 3" xfId="42281"/>
    <cellStyle name="Normal 40 34 4" xfId="19767"/>
    <cellStyle name="Normal 40 34 4 2" xfId="46017"/>
    <cellStyle name="Normal 40 34 5" xfId="8649"/>
    <cellStyle name="Normal 40 34 5 2" xfId="34954"/>
    <cellStyle name="Normal 40 35" xfId="4965"/>
    <cellStyle name="Normal 40 35 2" xfId="12414"/>
    <cellStyle name="Normal 40 35 2 2" xfId="23478"/>
    <cellStyle name="Normal 40 35 2 2 2" xfId="49727"/>
    <cellStyle name="Normal 40 35 2 3" xfId="38664"/>
    <cellStyle name="Normal 40 35 3" xfId="16017"/>
    <cellStyle name="Normal 40 35 3 2" xfId="27081"/>
    <cellStyle name="Normal 40 35 3 2 2" xfId="53330"/>
    <cellStyle name="Normal 40 35 3 3" xfId="42267"/>
    <cellStyle name="Normal 40 35 4" xfId="19753"/>
    <cellStyle name="Normal 40 35 4 2" xfId="46003"/>
    <cellStyle name="Normal 40 35 5" xfId="8635"/>
    <cellStyle name="Normal 40 35 5 2" xfId="34940"/>
    <cellStyle name="Normal 40 36" xfId="4966"/>
    <cellStyle name="Normal 40 36 2" xfId="12422"/>
    <cellStyle name="Normal 40 36 2 2" xfId="23486"/>
    <cellStyle name="Normal 40 36 2 2 2" xfId="49735"/>
    <cellStyle name="Normal 40 36 2 3" xfId="38672"/>
    <cellStyle name="Normal 40 36 3" xfId="16025"/>
    <cellStyle name="Normal 40 36 3 2" xfId="27089"/>
    <cellStyle name="Normal 40 36 3 2 2" xfId="53338"/>
    <cellStyle name="Normal 40 36 3 3" xfId="42275"/>
    <cellStyle name="Normal 40 36 4" xfId="19761"/>
    <cellStyle name="Normal 40 36 4 2" xfId="46011"/>
    <cellStyle name="Normal 40 36 5" xfId="8643"/>
    <cellStyle name="Normal 40 36 5 2" xfId="34948"/>
    <cellStyle name="Normal 40 37" xfId="4967"/>
    <cellStyle name="Normal 40 37 2" xfId="9295"/>
    <cellStyle name="Normal 40 37 2 2" xfId="20359"/>
    <cellStyle name="Normal 40 37 2 2 2" xfId="46608"/>
    <cellStyle name="Normal 40 37 2 3" xfId="35545"/>
    <cellStyle name="Normal 40 37 3" xfId="12898"/>
    <cellStyle name="Normal 40 37 3 2" xfId="23962"/>
    <cellStyle name="Normal 40 37 3 2 2" xfId="50211"/>
    <cellStyle name="Normal 40 37 3 3" xfId="39148"/>
    <cellStyle name="Normal 40 37 4" xfId="16634"/>
    <cellStyle name="Normal 40 37 4 2" xfId="42884"/>
    <cellStyle name="Normal 40 37 5" xfId="5490"/>
    <cellStyle name="Normal 40 37 5 2" xfId="31821"/>
    <cellStyle name="Normal 40 38" xfId="4968"/>
    <cellStyle name="Normal 40 38 2" xfId="20239"/>
    <cellStyle name="Normal 40 38 2 2" xfId="46488"/>
    <cellStyle name="Normal 40 38 3" xfId="9175"/>
    <cellStyle name="Normal 40 38 3 2" xfId="35425"/>
    <cellStyle name="Normal 40 39" xfId="4969"/>
    <cellStyle name="Normal 40 39 2" xfId="23842"/>
    <cellStyle name="Normal 40 39 2 2" xfId="50091"/>
    <cellStyle name="Normal 40 39 3" xfId="12778"/>
    <cellStyle name="Normal 40 39 3 2" xfId="39028"/>
    <cellStyle name="Normal 40 4" xfId="307"/>
    <cellStyle name="Normal 40 4 10" xfId="4971"/>
    <cellStyle name="Normal 40 4 10 2" xfId="10280"/>
    <cellStyle name="Normal 40 4 10 2 2" xfId="21344"/>
    <cellStyle name="Normal 40 4 10 2 2 2" xfId="47593"/>
    <cellStyle name="Normal 40 4 10 2 3" xfId="36530"/>
    <cellStyle name="Normal 40 4 10 3" xfId="13883"/>
    <cellStyle name="Normal 40 4 10 3 2" xfId="24947"/>
    <cellStyle name="Normal 40 4 10 3 2 2" xfId="51196"/>
    <cellStyle name="Normal 40 4 10 3 3" xfId="40133"/>
    <cellStyle name="Normal 40 4 10 4" xfId="17619"/>
    <cellStyle name="Normal 40 4 10 4 2" xfId="43869"/>
    <cellStyle name="Normal 40 4 10 5" xfId="6484"/>
    <cellStyle name="Normal 40 4 10 5 2" xfId="32806"/>
    <cellStyle name="Normal 40 4 11" xfId="4972"/>
    <cellStyle name="Normal 40 4 11 2" xfId="10407"/>
    <cellStyle name="Normal 40 4 11 2 2" xfId="21471"/>
    <cellStyle name="Normal 40 4 11 2 2 2" xfId="47720"/>
    <cellStyle name="Normal 40 4 11 2 3" xfId="36657"/>
    <cellStyle name="Normal 40 4 11 3" xfId="14010"/>
    <cellStyle name="Normal 40 4 11 3 2" xfId="25074"/>
    <cellStyle name="Normal 40 4 11 3 2 2" xfId="51323"/>
    <cellStyle name="Normal 40 4 11 3 3" xfId="40260"/>
    <cellStyle name="Normal 40 4 11 4" xfId="17746"/>
    <cellStyle name="Normal 40 4 11 4 2" xfId="43996"/>
    <cellStyle name="Normal 40 4 11 5" xfId="6612"/>
    <cellStyle name="Normal 40 4 11 5 2" xfId="32933"/>
    <cellStyle name="Normal 40 4 12" xfId="4973"/>
    <cellStyle name="Normal 40 4 12 2" xfId="10522"/>
    <cellStyle name="Normal 40 4 12 2 2" xfId="21586"/>
    <cellStyle name="Normal 40 4 12 2 2 2" xfId="47835"/>
    <cellStyle name="Normal 40 4 12 2 3" xfId="36772"/>
    <cellStyle name="Normal 40 4 12 3" xfId="14125"/>
    <cellStyle name="Normal 40 4 12 3 2" xfId="25189"/>
    <cellStyle name="Normal 40 4 12 3 2 2" xfId="51438"/>
    <cellStyle name="Normal 40 4 12 3 3" xfId="40375"/>
    <cellStyle name="Normal 40 4 12 4" xfId="17861"/>
    <cellStyle name="Normal 40 4 12 4 2" xfId="44111"/>
    <cellStyle name="Normal 40 4 12 5" xfId="6728"/>
    <cellStyle name="Normal 40 4 12 5 2" xfId="33048"/>
    <cellStyle name="Normal 40 4 13" xfId="4974"/>
    <cellStyle name="Normal 40 4 13 2" xfId="10695"/>
    <cellStyle name="Normal 40 4 13 2 2" xfId="21759"/>
    <cellStyle name="Normal 40 4 13 2 2 2" xfId="48008"/>
    <cellStyle name="Normal 40 4 13 2 3" xfId="36945"/>
    <cellStyle name="Normal 40 4 13 3" xfId="14298"/>
    <cellStyle name="Normal 40 4 13 3 2" xfId="25362"/>
    <cellStyle name="Normal 40 4 13 3 2 2" xfId="51611"/>
    <cellStyle name="Normal 40 4 13 3 3" xfId="40548"/>
    <cellStyle name="Normal 40 4 13 4" xfId="18034"/>
    <cellStyle name="Normal 40 4 13 4 2" xfId="44284"/>
    <cellStyle name="Normal 40 4 13 5" xfId="6902"/>
    <cellStyle name="Normal 40 4 13 5 2" xfId="33221"/>
    <cellStyle name="Normal 40 4 14" xfId="4975"/>
    <cellStyle name="Normal 40 4 14 2" xfId="10812"/>
    <cellStyle name="Normal 40 4 14 2 2" xfId="21876"/>
    <cellStyle name="Normal 40 4 14 2 2 2" xfId="48125"/>
    <cellStyle name="Normal 40 4 14 2 3" xfId="37062"/>
    <cellStyle name="Normal 40 4 14 3" xfId="14415"/>
    <cellStyle name="Normal 40 4 14 3 2" xfId="25479"/>
    <cellStyle name="Normal 40 4 14 3 2 2" xfId="51728"/>
    <cellStyle name="Normal 40 4 14 3 3" xfId="40665"/>
    <cellStyle name="Normal 40 4 14 4" xfId="18151"/>
    <cellStyle name="Normal 40 4 14 4 2" xfId="44401"/>
    <cellStyle name="Normal 40 4 14 5" xfId="7020"/>
    <cellStyle name="Normal 40 4 14 5 2" xfId="33338"/>
    <cellStyle name="Normal 40 4 15" xfId="4976"/>
    <cellStyle name="Normal 40 4 15 2" xfId="10928"/>
    <cellStyle name="Normal 40 4 15 2 2" xfId="21992"/>
    <cellStyle name="Normal 40 4 15 2 2 2" xfId="48241"/>
    <cellStyle name="Normal 40 4 15 2 3" xfId="37178"/>
    <cellStyle name="Normal 40 4 15 3" xfId="14531"/>
    <cellStyle name="Normal 40 4 15 3 2" xfId="25595"/>
    <cellStyle name="Normal 40 4 15 3 2 2" xfId="51844"/>
    <cellStyle name="Normal 40 4 15 3 3" xfId="40781"/>
    <cellStyle name="Normal 40 4 15 4" xfId="18267"/>
    <cellStyle name="Normal 40 4 15 4 2" xfId="44517"/>
    <cellStyle name="Normal 40 4 15 5" xfId="7137"/>
    <cellStyle name="Normal 40 4 15 5 2" xfId="33454"/>
    <cellStyle name="Normal 40 4 16" xfId="4977"/>
    <cellStyle name="Normal 40 4 16 2" xfId="11046"/>
    <cellStyle name="Normal 40 4 16 2 2" xfId="22110"/>
    <cellStyle name="Normal 40 4 16 2 2 2" xfId="48359"/>
    <cellStyle name="Normal 40 4 16 2 3" xfId="37296"/>
    <cellStyle name="Normal 40 4 16 3" xfId="14649"/>
    <cellStyle name="Normal 40 4 16 3 2" xfId="25713"/>
    <cellStyle name="Normal 40 4 16 3 2 2" xfId="51962"/>
    <cellStyle name="Normal 40 4 16 3 3" xfId="40899"/>
    <cellStyle name="Normal 40 4 16 4" xfId="18385"/>
    <cellStyle name="Normal 40 4 16 4 2" xfId="44635"/>
    <cellStyle name="Normal 40 4 16 5" xfId="7256"/>
    <cellStyle name="Normal 40 4 16 5 2" xfId="33572"/>
    <cellStyle name="Normal 40 4 17" xfId="4978"/>
    <cellStyle name="Normal 40 4 17 2" xfId="11164"/>
    <cellStyle name="Normal 40 4 17 2 2" xfId="22228"/>
    <cellStyle name="Normal 40 4 17 2 2 2" xfId="48477"/>
    <cellStyle name="Normal 40 4 17 2 3" xfId="37414"/>
    <cellStyle name="Normal 40 4 17 3" xfId="14767"/>
    <cellStyle name="Normal 40 4 17 3 2" xfId="25831"/>
    <cellStyle name="Normal 40 4 17 3 2 2" xfId="52080"/>
    <cellStyle name="Normal 40 4 17 3 3" xfId="41017"/>
    <cellStyle name="Normal 40 4 17 4" xfId="18503"/>
    <cellStyle name="Normal 40 4 17 4 2" xfId="44753"/>
    <cellStyle name="Normal 40 4 17 5" xfId="7375"/>
    <cellStyle name="Normal 40 4 17 5 2" xfId="33690"/>
    <cellStyle name="Normal 40 4 18" xfId="4979"/>
    <cellStyle name="Normal 40 4 18 2" xfId="11280"/>
    <cellStyle name="Normal 40 4 18 2 2" xfId="22344"/>
    <cellStyle name="Normal 40 4 18 2 2 2" xfId="48593"/>
    <cellStyle name="Normal 40 4 18 2 3" xfId="37530"/>
    <cellStyle name="Normal 40 4 18 3" xfId="14883"/>
    <cellStyle name="Normal 40 4 18 3 2" xfId="25947"/>
    <cellStyle name="Normal 40 4 18 3 2 2" xfId="52196"/>
    <cellStyle name="Normal 40 4 18 3 3" xfId="41133"/>
    <cellStyle name="Normal 40 4 18 4" xfId="18619"/>
    <cellStyle name="Normal 40 4 18 4 2" xfId="44869"/>
    <cellStyle name="Normal 40 4 18 5" xfId="7492"/>
    <cellStyle name="Normal 40 4 18 5 2" xfId="33806"/>
    <cellStyle name="Normal 40 4 19" xfId="4980"/>
    <cellStyle name="Normal 40 4 19 2" xfId="11397"/>
    <cellStyle name="Normal 40 4 19 2 2" xfId="22461"/>
    <cellStyle name="Normal 40 4 19 2 2 2" xfId="48710"/>
    <cellStyle name="Normal 40 4 19 2 3" xfId="37647"/>
    <cellStyle name="Normal 40 4 19 3" xfId="15000"/>
    <cellStyle name="Normal 40 4 19 3 2" xfId="26064"/>
    <cellStyle name="Normal 40 4 19 3 2 2" xfId="52313"/>
    <cellStyle name="Normal 40 4 19 3 3" xfId="41250"/>
    <cellStyle name="Normal 40 4 19 4" xfId="18736"/>
    <cellStyle name="Normal 40 4 19 4 2" xfId="44986"/>
    <cellStyle name="Normal 40 4 19 5" xfId="7610"/>
    <cellStyle name="Normal 40 4 19 5 2" xfId="33923"/>
    <cellStyle name="Normal 40 4 2" xfId="308"/>
    <cellStyle name="Normal 40 4 2 10" xfId="4982"/>
    <cellStyle name="Normal 40 4 2 10 2" xfId="10494"/>
    <cellStyle name="Normal 40 4 2 10 2 2" xfId="21558"/>
    <cellStyle name="Normal 40 4 2 10 2 2 2" xfId="47807"/>
    <cellStyle name="Normal 40 4 2 10 2 3" xfId="36744"/>
    <cellStyle name="Normal 40 4 2 10 3" xfId="14097"/>
    <cellStyle name="Normal 40 4 2 10 3 2" xfId="25161"/>
    <cellStyle name="Normal 40 4 2 10 3 2 2" xfId="51410"/>
    <cellStyle name="Normal 40 4 2 10 3 3" xfId="40347"/>
    <cellStyle name="Normal 40 4 2 10 4" xfId="17833"/>
    <cellStyle name="Normal 40 4 2 10 4 2" xfId="44083"/>
    <cellStyle name="Normal 40 4 2 10 5" xfId="6699"/>
    <cellStyle name="Normal 40 4 2 10 5 2" xfId="33020"/>
    <cellStyle name="Normal 40 4 2 11" xfId="4983"/>
    <cellStyle name="Normal 40 4 2 11 2" xfId="10609"/>
    <cellStyle name="Normal 40 4 2 11 2 2" xfId="21673"/>
    <cellStyle name="Normal 40 4 2 11 2 2 2" xfId="47922"/>
    <cellStyle name="Normal 40 4 2 11 2 3" xfId="36859"/>
    <cellStyle name="Normal 40 4 2 11 3" xfId="14212"/>
    <cellStyle name="Normal 40 4 2 11 3 2" xfId="25276"/>
    <cellStyle name="Normal 40 4 2 11 3 2 2" xfId="51525"/>
    <cellStyle name="Normal 40 4 2 11 3 3" xfId="40462"/>
    <cellStyle name="Normal 40 4 2 11 4" xfId="17948"/>
    <cellStyle name="Normal 40 4 2 11 4 2" xfId="44198"/>
    <cellStyle name="Normal 40 4 2 11 5" xfId="6815"/>
    <cellStyle name="Normal 40 4 2 11 5 2" xfId="33135"/>
    <cellStyle name="Normal 40 4 2 12" xfId="4984"/>
    <cellStyle name="Normal 40 4 2 12 2" xfId="10782"/>
    <cellStyle name="Normal 40 4 2 12 2 2" xfId="21846"/>
    <cellStyle name="Normal 40 4 2 12 2 2 2" xfId="48095"/>
    <cellStyle name="Normal 40 4 2 12 2 3" xfId="37032"/>
    <cellStyle name="Normal 40 4 2 12 3" xfId="14385"/>
    <cellStyle name="Normal 40 4 2 12 3 2" xfId="25449"/>
    <cellStyle name="Normal 40 4 2 12 3 2 2" xfId="51698"/>
    <cellStyle name="Normal 40 4 2 12 3 3" xfId="40635"/>
    <cellStyle name="Normal 40 4 2 12 4" xfId="18121"/>
    <cellStyle name="Normal 40 4 2 12 4 2" xfId="44371"/>
    <cellStyle name="Normal 40 4 2 12 5" xfId="6989"/>
    <cellStyle name="Normal 40 4 2 12 5 2" xfId="33308"/>
    <cellStyle name="Normal 40 4 2 13" xfId="4985"/>
    <cellStyle name="Normal 40 4 2 13 2" xfId="10899"/>
    <cellStyle name="Normal 40 4 2 13 2 2" xfId="21963"/>
    <cellStyle name="Normal 40 4 2 13 2 2 2" xfId="48212"/>
    <cellStyle name="Normal 40 4 2 13 2 3" xfId="37149"/>
    <cellStyle name="Normal 40 4 2 13 3" xfId="14502"/>
    <cellStyle name="Normal 40 4 2 13 3 2" xfId="25566"/>
    <cellStyle name="Normal 40 4 2 13 3 2 2" xfId="51815"/>
    <cellStyle name="Normal 40 4 2 13 3 3" xfId="40752"/>
    <cellStyle name="Normal 40 4 2 13 4" xfId="18238"/>
    <cellStyle name="Normal 40 4 2 13 4 2" xfId="44488"/>
    <cellStyle name="Normal 40 4 2 13 5" xfId="7107"/>
    <cellStyle name="Normal 40 4 2 13 5 2" xfId="33425"/>
    <cellStyle name="Normal 40 4 2 14" xfId="4986"/>
    <cellStyle name="Normal 40 4 2 14 2" xfId="11015"/>
    <cellStyle name="Normal 40 4 2 14 2 2" xfId="22079"/>
    <cellStyle name="Normal 40 4 2 14 2 2 2" xfId="48328"/>
    <cellStyle name="Normal 40 4 2 14 2 3" xfId="37265"/>
    <cellStyle name="Normal 40 4 2 14 3" xfId="14618"/>
    <cellStyle name="Normal 40 4 2 14 3 2" xfId="25682"/>
    <cellStyle name="Normal 40 4 2 14 3 2 2" xfId="51931"/>
    <cellStyle name="Normal 40 4 2 14 3 3" xfId="40868"/>
    <cellStyle name="Normal 40 4 2 14 4" xfId="18354"/>
    <cellStyle name="Normal 40 4 2 14 4 2" xfId="44604"/>
    <cellStyle name="Normal 40 4 2 14 5" xfId="7224"/>
    <cellStyle name="Normal 40 4 2 14 5 2" xfId="33541"/>
    <cellStyle name="Normal 40 4 2 15" xfId="4987"/>
    <cellStyle name="Normal 40 4 2 15 2" xfId="11133"/>
    <cellStyle name="Normal 40 4 2 15 2 2" xfId="22197"/>
    <cellStyle name="Normal 40 4 2 15 2 2 2" xfId="48446"/>
    <cellStyle name="Normal 40 4 2 15 2 3" xfId="37383"/>
    <cellStyle name="Normal 40 4 2 15 3" xfId="14736"/>
    <cellStyle name="Normal 40 4 2 15 3 2" xfId="25800"/>
    <cellStyle name="Normal 40 4 2 15 3 2 2" xfId="52049"/>
    <cellStyle name="Normal 40 4 2 15 3 3" xfId="40986"/>
    <cellStyle name="Normal 40 4 2 15 4" xfId="18472"/>
    <cellStyle name="Normal 40 4 2 15 4 2" xfId="44722"/>
    <cellStyle name="Normal 40 4 2 15 5" xfId="7343"/>
    <cellStyle name="Normal 40 4 2 15 5 2" xfId="33659"/>
    <cellStyle name="Normal 40 4 2 16" xfId="4988"/>
    <cellStyle name="Normal 40 4 2 16 2" xfId="11251"/>
    <cellStyle name="Normal 40 4 2 16 2 2" xfId="22315"/>
    <cellStyle name="Normal 40 4 2 16 2 2 2" xfId="48564"/>
    <cellStyle name="Normal 40 4 2 16 2 3" xfId="37501"/>
    <cellStyle name="Normal 40 4 2 16 3" xfId="14854"/>
    <cellStyle name="Normal 40 4 2 16 3 2" xfId="25918"/>
    <cellStyle name="Normal 40 4 2 16 3 2 2" xfId="52167"/>
    <cellStyle name="Normal 40 4 2 16 3 3" xfId="41104"/>
    <cellStyle name="Normal 40 4 2 16 4" xfId="18590"/>
    <cellStyle name="Normal 40 4 2 16 4 2" xfId="44840"/>
    <cellStyle name="Normal 40 4 2 16 5" xfId="7462"/>
    <cellStyle name="Normal 40 4 2 16 5 2" xfId="33777"/>
    <cellStyle name="Normal 40 4 2 17" xfId="4989"/>
    <cellStyle name="Normal 40 4 2 17 2" xfId="11367"/>
    <cellStyle name="Normal 40 4 2 17 2 2" xfId="22431"/>
    <cellStyle name="Normal 40 4 2 17 2 2 2" xfId="48680"/>
    <cellStyle name="Normal 40 4 2 17 2 3" xfId="37617"/>
    <cellStyle name="Normal 40 4 2 17 3" xfId="14970"/>
    <cellStyle name="Normal 40 4 2 17 3 2" xfId="26034"/>
    <cellStyle name="Normal 40 4 2 17 3 2 2" xfId="52283"/>
    <cellStyle name="Normal 40 4 2 17 3 3" xfId="41220"/>
    <cellStyle name="Normal 40 4 2 17 4" xfId="18706"/>
    <cellStyle name="Normal 40 4 2 17 4 2" xfId="44956"/>
    <cellStyle name="Normal 40 4 2 17 5" xfId="7579"/>
    <cellStyle name="Normal 40 4 2 17 5 2" xfId="33893"/>
    <cellStyle name="Normal 40 4 2 18" xfId="4990"/>
    <cellStyle name="Normal 40 4 2 18 2" xfId="11484"/>
    <cellStyle name="Normal 40 4 2 18 2 2" xfId="22548"/>
    <cellStyle name="Normal 40 4 2 18 2 2 2" xfId="48797"/>
    <cellStyle name="Normal 40 4 2 18 2 3" xfId="37734"/>
    <cellStyle name="Normal 40 4 2 18 3" xfId="15087"/>
    <cellStyle name="Normal 40 4 2 18 3 2" xfId="26151"/>
    <cellStyle name="Normal 40 4 2 18 3 2 2" xfId="52400"/>
    <cellStyle name="Normal 40 4 2 18 3 3" xfId="41337"/>
    <cellStyle name="Normal 40 4 2 18 4" xfId="18823"/>
    <cellStyle name="Normal 40 4 2 18 4 2" xfId="45073"/>
    <cellStyle name="Normal 40 4 2 18 5" xfId="7697"/>
    <cellStyle name="Normal 40 4 2 18 5 2" xfId="34010"/>
    <cellStyle name="Normal 40 4 2 19" xfId="4991"/>
    <cellStyle name="Normal 40 4 2 19 2" xfId="11603"/>
    <cellStyle name="Normal 40 4 2 19 2 2" xfId="22667"/>
    <cellStyle name="Normal 40 4 2 19 2 2 2" xfId="48916"/>
    <cellStyle name="Normal 40 4 2 19 2 3" xfId="37853"/>
    <cellStyle name="Normal 40 4 2 19 3" xfId="15206"/>
    <cellStyle name="Normal 40 4 2 19 3 2" xfId="26270"/>
    <cellStyle name="Normal 40 4 2 19 3 2 2" xfId="52519"/>
    <cellStyle name="Normal 40 4 2 19 3 3" xfId="41456"/>
    <cellStyle name="Normal 40 4 2 19 4" xfId="18942"/>
    <cellStyle name="Normal 40 4 2 19 4 2" xfId="45192"/>
    <cellStyle name="Normal 40 4 2 19 5" xfId="7817"/>
    <cellStyle name="Normal 40 4 2 19 5 2" xfId="34129"/>
    <cellStyle name="Normal 40 4 2 2" xfId="309"/>
    <cellStyle name="Normal 40 4 2 2 2" xfId="4993"/>
    <cellStyle name="Normal 40 4 2 2 2 2" xfId="16486"/>
    <cellStyle name="Normal 40 4 2 2 2 2 2" xfId="27550"/>
    <cellStyle name="Normal 40 4 2 2 2 2 2 2" xfId="53799"/>
    <cellStyle name="Normal 40 4 2 2 2 2 3" xfId="42736"/>
    <cellStyle name="Normal 40 4 2 2 2 3" xfId="20222"/>
    <cellStyle name="Normal 40 4 2 2 2 3 2" xfId="46472"/>
    <cellStyle name="Normal 40 4 2 2 2 4" xfId="9150"/>
    <cellStyle name="Normal 40 4 2 2 2 4 2" xfId="35409"/>
    <cellStyle name="Normal 40 4 2 2 3" xfId="4992"/>
    <cellStyle name="Normal 40 4 2 2 3 2" xfId="20564"/>
    <cellStyle name="Normal 40 4 2 2 3 2 2" xfId="46813"/>
    <cellStyle name="Normal 40 4 2 2 3 3" xfId="9500"/>
    <cellStyle name="Normal 40 4 2 2 3 3 2" xfId="35750"/>
    <cellStyle name="Normal 40 4 2 2 4" xfId="13103"/>
    <cellStyle name="Normal 40 4 2 2 4 2" xfId="24167"/>
    <cellStyle name="Normal 40 4 2 2 4 2 2" xfId="50416"/>
    <cellStyle name="Normal 40 4 2 2 4 3" xfId="39353"/>
    <cellStyle name="Normal 40 4 2 2 5" xfId="16839"/>
    <cellStyle name="Normal 40 4 2 2 5 2" xfId="43089"/>
    <cellStyle name="Normal 40 4 2 2 6" xfId="5697"/>
    <cellStyle name="Normal 40 4 2 2 6 2" xfId="32026"/>
    <cellStyle name="Normal 40 4 2 2 7" xfId="27787"/>
    <cellStyle name="Normal 40 4 2 20" xfId="4994"/>
    <cellStyle name="Normal 40 4 2 20 2" xfId="11717"/>
    <cellStyle name="Normal 40 4 2 20 2 2" xfId="22781"/>
    <cellStyle name="Normal 40 4 2 20 2 2 2" xfId="49030"/>
    <cellStyle name="Normal 40 4 2 20 2 3" xfId="37967"/>
    <cellStyle name="Normal 40 4 2 20 3" xfId="15320"/>
    <cellStyle name="Normal 40 4 2 20 3 2" xfId="26384"/>
    <cellStyle name="Normal 40 4 2 20 3 2 2" xfId="52633"/>
    <cellStyle name="Normal 40 4 2 20 3 3" xfId="41570"/>
    <cellStyle name="Normal 40 4 2 20 4" xfId="19056"/>
    <cellStyle name="Normal 40 4 2 20 4 2" xfId="45306"/>
    <cellStyle name="Normal 40 4 2 20 5" xfId="7932"/>
    <cellStyle name="Normal 40 4 2 20 5 2" xfId="34243"/>
    <cellStyle name="Normal 40 4 2 21" xfId="4995"/>
    <cellStyle name="Normal 40 4 2 21 2" xfId="11831"/>
    <cellStyle name="Normal 40 4 2 21 2 2" xfId="22895"/>
    <cellStyle name="Normal 40 4 2 21 2 2 2" xfId="49144"/>
    <cellStyle name="Normal 40 4 2 21 2 3" xfId="38081"/>
    <cellStyle name="Normal 40 4 2 21 3" xfId="15434"/>
    <cellStyle name="Normal 40 4 2 21 3 2" xfId="26498"/>
    <cellStyle name="Normal 40 4 2 21 3 2 2" xfId="52747"/>
    <cellStyle name="Normal 40 4 2 21 3 3" xfId="41684"/>
    <cellStyle name="Normal 40 4 2 21 4" xfId="19170"/>
    <cellStyle name="Normal 40 4 2 21 4 2" xfId="45420"/>
    <cellStyle name="Normal 40 4 2 21 5" xfId="8047"/>
    <cellStyle name="Normal 40 4 2 21 5 2" xfId="34357"/>
    <cellStyle name="Normal 40 4 2 22" xfId="4996"/>
    <cellStyle name="Normal 40 4 2 22 2" xfId="11945"/>
    <cellStyle name="Normal 40 4 2 22 2 2" xfId="23009"/>
    <cellStyle name="Normal 40 4 2 22 2 2 2" xfId="49258"/>
    <cellStyle name="Normal 40 4 2 22 2 3" xfId="38195"/>
    <cellStyle name="Normal 40 4 2 22 3" xfId="15548"/>
    <cellStyle name="Normal 40 4 2 22 3 2" xfId="26612"/>
    <cellStyle name="Normal 40 4 2 22 3 2 2" xfId="52861"/>
    <cellStyle name="Normal 40 4 2 22 3 3" xfId="41798"/>
    <cellStyle name="Normal 40 4 2 22 4" xfId="19284"/>
    <cellStyle name="Normal 40 4 2 22 4 2" xfId="45534"/>
    <cellStyle name="Normal 40 4 2 22 5" xfId="8162"/>
    <cellStyle name="Normal 40 4 2 22 5 2" xfId="34471"/>
    <cellStyle name="Normal 40 4 2 23" xfId="4997"/>
    <cellStyle name="Normal 40 4 2 23 2" xfId="12059"/>
    <cellStyle name="Normal 40 4 2 23 2 2" xfId="23123"/>
    <cellStyle name="Normal 40 4 2 23 2 2 2" xfId="49372"/>
    <cellStyle name="Normal 40 4 2 23 2 3" xfId="38309"/>
    <cellStyle name="Normal 40 4 2 23 3" xfId="15662"/>
    <cellStyle name="Normal 40 4 2 23 3 2" xfId="26726"/>
    <cellStyle name="Normal 40 4 2 23 3 2 2" xfId="52975"/>
    <cellStyle name="Normal 40 4 2 23 3 3" xfId="41912"/>
    <cellStyle name="Normal 40 4 2 23 4" xfId="19398"/>
    <cellStyle name="Normal 40 4 2 23 4 2" xfId="45648"/>
    <cellStyle name="Normal 40 4 2 23 5" xfId="8277"/>
    <cellStyle name="Normal 40 4 2 23 5 2" xfId="34585"/>
    <cellStyle name="Normal 40 4 2 24" xfId="4998"/>
    <cellStyle name="Normal 40 4 2 24 2" xfId="12173"/>
    <cellStyle name="Normal 40 4 2 24 2 2" xfId="23237"/>
    <cellStyle name="Normal 40 4 2 24 2 2 2" xfId="49486"/>
    <cellStyle name="Normal 40 4 2 24 2 3" xfId="38423"/>
    <cellStyle name="Normal 40 4 2 24 3" xfId="15776"/>
    <cellStyle name="Normal 40 4 2 24 3 2" xfId="26840"/>
    <cellStyle name="Normal 40 4 2 24 3 2 2" xfId="53089"/>
    <cellStyle name="Normal 40 4 2 24 3 3" xfId="42026"/>
    <cellStyle name="Normal 40 4 2 24 4" xfId="19512"/>
    <cellStyle name="Normal 40 4 2 24 4 2" xfId="45762"/>
    <cellStyle name="Normal 40 4 2 24 5" xfId="8392"/>
    <cellStyle name="Normal 40 4 2 24 5 2" xfId="34699"/>
    <cellStyle name="Normal 40 4 2 25" xfId="4999"/>
    <cellStyle name="Normal 40 4 2 25 2" xfId="12290"/>
    <cellStyle name="Normal 40 4 2 25 2 2" xfId="23354"/>
    <cellStyle name="Normal 40 4 2 25 2 2 2" xfId="49603"/>
    <cellStyle name="Normal 40 4 2 25 2 3" xfId="38540"/>
    <cellStyle name="Normal 40 4 2 25 3" xfId="15893"/>
    <cellStyle name="Normal 40 4 2 25 3 2" xfId="26957"/>
    <cellStyle name="Normal 40 4 2 25 3 2 2" xfId="53206"/>
    <cellStyle name="Normal 40 4 2 25 3 3" xfId="42143"/>
    <cellStyle name="Normal 40 4 2 25 4" xfId="19629"/>
    <cellStyle name="Normal 40 4 2 25 4 2" xfId="45879"/>
    <cellStyle name="Normal 40 4 2 25 5" xfId="8510"/>
    <cellStyle name="Normal 40 4 2 25 5 2" xfId="34816"/>
    <cellStyle name="Normal 40 4 2 26" xfId="5000"/>
    <cellStyle name="Normal 40 4 2 26 2" xfId="12409"/>
    <cellStyle name="Normal 40 4 2 26 2 2" xfId="23473"/>
    <cellStyle name="Normal 40 4 2 26 2 2 2" xfId="49722"/>
    <cellStyle name="Normal 40 4 2 26 2 3" xfId="38659"/>
    <cellStyle name="Normal 40 4 2 26 3" xfId="16012"/>
    <cellStyle name="Normal 40 4 2 26 3 2" xfId="27076"/>
    <cellStyle name="Normal 40 4 2 26 3 2 2" xfId="53325"/>
    <cellStyle name="Normal 40 4 2 26 3 3" xfId="42262"/>
    <cellStyle name="Normal 40 4 2 26 4" xfId="19748"/>
    <cellStyle name="Normal 40 4 2 26 4 2" xfId="45998"/>
    <cellStyle name="Normal 40 4 2 26 5" xfId="8630"/>
    <cellStyle name="Normal 40 4 2 26 5 2" xfId="34935"/>
    <cellStyle name="Normal 40 4 2 27" xfId="5001"/>
    <cellStyle name="Normal 40 4 2 27 2" xfId="12540"/>
    <cellStyle name="Normal 40 4 2 27 2 2" xfId="23604"/>
    <cellStyle name="Normal 40 4 2 27 2 2 2" xfId="49853"/>
    <cellStyle name="Normal 40 4 2 27 2 3" xfId="38790"/>
    <cellStyle name="Normal 40 4 2 27 3" xfId="16143"/>
    <cellStyle name="Normal 40 4 2 27 3 2" xfId="27207"/>
    <cellStyle name="Normal 40 4 2 27 3 2 2" xfId="53456"/>
    <cellStyle name="Normal 40 4 2 27 3 3" xfId="42393"/>
    <cellStyle name="Normal 40 4 2 27 4" xfId="19879"/>
    <cellStyle name="Normal 40 4 2 27 4 2" xfId="46129"/>
    <cellStyle name="Normal 40 4 2 27 5" xfId="8762"/>
    <cellStyle name="Normal 40 4 2 27 5 2" xfId="35066"/>
    <cellStyle name="Normal 40 4 2 28" xfId="5002"/>
    <cellStyle name="Normal 40 4 2 28 2" xfId="12655"/>
    <cellStyle name="Normal 40 4 2 28 2 2" xfId="23719"/>
    <cellStyle name="Normal 40 4 2 28 2 2 2" xfId="49968"/>
    <cellStyle name="Normal 40 4 2 28 2 3" xfId="38905"/>
    <cellStyle name="Normal 40 4 2 28 3" xfId="16258"/>
    <cellStyle name="Normal 40 4 2 28 3 2" xfId="27322"/>
    <cellStyle name="Normal 40 4 2 28 3 2 2" xfId="53571"/>
    <cellStyle name="Normal 40 4 2 28 3 3" xfId="42508"/>
    <cellStyle name="Normal 40 4 2 28 4" xfId="19994"/>
    <cellStyle name="Normal 40 4 2 28 4 2" xfId="46244"/>
    <cellStyle name="Normal 40 4 2 28 5" xfId="8878"/>
    <cellStyle name="Normal 40 4 2 28 5 2" xfId="35181"/>
    <cellStyle name="Normal 40 4 2 29" xfId="5003"/>
    <cellStyle name="Normal 40 4 2 29 2" xfId="12769"/>
    <cellStyle name="Normal 40 4 2 29 2 2" xfId="23833"/>
    <cellStyle name="Normal 40 4 2 29 2 2 2" xfId="50082"/>
    <cellStyle name="Normal 40 4 2 29 2 3" xfId="39019"/>
    <cellStyle name="Normal 40 4 2 29 3" xfId="16372"/>
    <cellStyle name="Normal 40 4 2 29 3 2" xfId="27436"/>
    <cellStyle name="Normal 40 4 2 29 3 2 2" xfId="53685"/>
    <cellStyle name="Normal 40 4 2 29 3 3" xfId="42622"/>
    <cellStyle name="Normal 40 4 2 29 4" xfId="20108"/>
    <cellStyle name="Normal 40 4 2 29 4 2" xfId="46358"/>
    <cellStyle name="Normal 40 4 2 29 5" xfId="8993"/>
    <cellStyle name="Normal 40 4 2 29 5 2" xfId="35295"/>
    <cellStyle name="Normal 40 4 2 3" xfId="5004"/>
    <cellStyle name="Normal 40 4 2 3 2" xfId="9679"/>
    <cellStyle name="Normal 40 4 2 3 2 2" xfId="20743"/>
    <cellStyle name="Normal 40 4 2 3 2 2 2" xfId="46992"/>
    <cellStyle name="Normal 40 4 2 3 2 3" xfId="35929"/>
    <cellStyle name="Normal 40 4 2 3 3" xfId="13282"/>
    <cellStyle name="Normal 40 4 2 3 3 2" xfId="24346"/>
    <cellStyle name="Normal 40 4 2 3 3 2 2" xfId="50595"/>
    <cellStyle name="Normal 40 4 2 3 3 3" xfId="39532"/>
    <cellStyle name="Normal 40 4 2 3 4" xfId="17018"/>
    <cellStyle name="Normal 40 4 2 3 4 2" xfId="43268"/>
    <cellStyle name="Normal 40 4 2 3 5" xfId="5877"/>
    <cellStyle name="Normal 40 4 2 3 5 2" xfId="32205"/>
    <cellStyle name="Normal 40 4 2 30" xfId="5005"/>
    <cellStyle name="Normal 40 4 2 30 2" xfId="9407"/>
    <cellStyle name="Normal 40 4 2 30 2 2" xfId="20471"/>
    <cellStyle name="Normal 40 4 2 30 2 2 2" xfId="46720"/>
    <cellStyle name="Normal 40 4 2 30 2 3" xfId="35657"/>
    <cellStyle name="Normal 40 4 2 30 3" xfId="13010"/>
    <cellStyle name="Normal 40 4 2 30 3 2" xfId="24074"/>
    <cellStyle name="Normal 40 4 2 30 3 2 2" xfId="50323"/>
    <cellStyle name="Normal 40 4 2 30 3 3" xfId="39260"/>
    <cellStyle name="Normal 40 4 2 30 4" xfId="16746"/>
    <cellStyle name="Normal 40 4 2 30 4 2" xfId="42996"/>
    <cellStyle name="Normal 40 4 2 30 5" xfId="5602"/>
    <cellStyle name="Normal 40 4 2 30 5 2" xfId="31933"/>
    <cellStyle name="Normal 40 4 2 31" xfId="5006"/>
    <cellStyle name="Normal 40 4 2 31 2" xfId="20351"/>
    <cellStyle name="Normal 40 4 2 31 2 2" xfId="46600"/>
    <cellStyle name="Normal 40 4 2 31 3" xfId="9287"/>
    <cellStyle name="Normal 40 4 2 31 3 2" xfId="35537"/>
    <cellStyle name="Normal 40 4 2 32" xfId="5007"/>
    <cellStyle name="Normal 40 4 2 32 2" xfId="23954"/>
    <cellStyle name="Normal 40 4 2 32 2 2" xfId="50203"/>
    <cellStyle name="Normal 40 4 2 32 3" xfId="12890"/>
    <cellStyle name="Normal 40 4 2 32 3 2" xfId="39140"/>
    <cellStyle name="Normal 40 4 2 33" xfId="5008"/>
    <cellStyle name="Normal 40 4 2 33 2" xfId="16626"/>
    <cellStyle name="Normal 40 4 2 33 2 2" xfId="42876"/>
    <cellStyle name="Normal 40 4 2 34" xfId="5009"/>
    <cellStyle name="Normal 40 4 2 35" xfId="5010"/>
    <cellStyle name="Normal 40 4 2 36" xfId="5011"/>
    <cellStyle name="Normal 40 4 2 37" xfId="5012"/>
    <cellStyle name="Normal 40 4 2 38" xfId="5013"/>
    <cellStyle name="Normal 40 4 2 39" xfId="5014"/>
    <cellStyle name="Normal 40 4 2 4" xfId="5015"/>
    <cellStyle name="Normal 40 4 2 4 2" xfId="9795"/>
    <cellStyle name="Normal 40 4 2 4 2 2" xfId="20859"/>
    <cellStyle name="Normal 40 4 2 4 2 2 2" xfId="47108"/>
    <cellStyle name="Normal 40 4 2 4 2 3" xfId="36045"/>
    <cellStyle name="Normal 40 4 2 4 3" xfId="13398"/>
    <cellStyle name="Normal 40 4 2 4 3 2" xfId="24462"/>
    <cellStyle name="Normal 40 4 2 4 3 2 2" xfId="50711"/>
    <cellStyle name="Normal 40 4 2 4 3 3" xfId="39648"/>
    <cellStyle name="Normal 40 4 2 4 4" xfId="17134"/>
    <cellStyle name="Normal 40 4 2 4 4 2" xfId="43384"/>
    <cellStyle name="Normal 40 4 2 4 5" xfId="5994"/>
    <cellStyle name="Normal 40 4 2 4 5 2" xfId="32321"/>
    <cellStyle name="Normal 40 4 2 40" xfId="5016"/>
    <cellStyle name="Normal 40 4 2 41" xfId="4981"/>
    <cellStyle name="Normal 40 4 2 42" xfId="5481"/>
    <cellStyle name="Normal 40 4 2 42 2" xfId="31813"/>
    <cellStyle name="Normal 40 4 2 43" xfId="27786"/>
    <cellStyle name="Normal 40 4 2 5" xfId="5017"/>
    <cellStyle name="Normal 40 4 2 5 2" xfId="9910"/>
    <cellStyle name="Normal 40 4 2 5 2 2" xfId="20974"/>
    <cellStyle name="Normal 40 4 2 5 2 2 2" xfId="47223"/>
    <cellStyle name="Normal 40 4 2 5 2 3" xfId="36160"/>
    <cellStyle name="Normal 40 4 2 5 3" xfId="13513"/>
    <cellStyle name="Normal 40 4 2 5 3 2" xfId="24577"/>
    <cellStyle name="Normal 40 4 2 5 3 2 2" xfId="50826"/>
    <cellStyle name="Normal 40 4 2 5 3 3" xfId="39763"/>
    <cellStyle name="Normal 40 4 2 5 4" xfId="17249"/>
    <cellStyle name="Normal 40 4 2 5 4 2" xfId="43499"/>
    <cellStyle name="Normal 40 4 2 5 5" xfId="6110"/>
    <cellStyle name="Normal 40 4 2 5 5 2" xfId="32436"/>
    <cellStyle name="Normal 40 4 2 6" xfId="5018"/>
    <cellStyle name="Normal 40 4 2 6 2" xfId="10025"/>
    <cellStyle name="Normal 40 4 2 6 2 2" xfId="21089"/>
    <cellStyle name="Normal 40 4 2 6 2 2 2" xfId="47338"/>
    <cellStyle name="Normal 40 4 2 6 2 3" xfId="36275"/>
    <cellStyle name="Normal 40 4 2 6 3" xfId="13628"/>
    <cellStyle name="Normal 40 4 2 6 3 2" xfId="24692"/>
    <cellStyle name="Normal 40 4 2 6 3 2 2" xfId="50941"/>
    <cellStyle name="Normal 40 4 2 6 3 3" xfId="39878"/>
    <cellStyle name="Normal 40 4 2 6 4" xfId="17364"/>
    <cellStyle name="Normal 40 4 2 6 4 2" xfId="43614"/>
    <cellStyle name="Normal 40 4 2 6 5" xfId="6226"/>
    <cellStyle name="Normal 40 4 2 6 5 2" xfId="32551"/>
    <cellStyle name="Normal 40 4 2 7" xfId="5019"/>
    <cellStyle name="Normal 40 4 2 7 2" xfId="10139"/>
    <cellStyle name="Normal 40 4 2 7 2 2" xfId="21203"/>
    <cellStyle name="Normal 40 4 2 7 2 2 2" xfId="47452"/>
    <cellStyle name="Normal 40 4 2 7 2 3" xfId="36389"/>
    <cellStyle name="Normal 40 4 2 7 3" xfId="13742"/>
    <cellStyle name="Normal 40 4 2 7 3 2" xfId="24806"/>
    <cellStyle name="Normal 40 4 2 7 3 2 2" xfId="51055"/>
    <cellStyle name="Normal 40 4 2 7 3 3" xfId="39992"/>
    <cellStyle name="Normal 40 4 2 7 4" xfId="17478"/>
    <cellStyle name="Normal 40 4 2 7 4 2" xfId="43728"/>
    <cellStyle name="Normal 40 4 2 7 5" xfId="6341"/>
    <cellStyle name="Normal 40 4 2 7 5 2" xfId="32665"/>
    <cellStyle name="Normal 40 4 2 8" xfId="5020"/>
    <cellStyle name="Normal 40 4 2 8 2" xfId="10253"/>
    <cellStyle name="Normal 40 4 2 8 2 2" xfId="21317"/>
    <cellStyle name="Normal 40 4 2 8 2 2 2" xfId="47566"/>
    <cellStyle name="Normal 40 4 2 8 2 3" xfId="36503"/>
    <cellStyle name="Normal 40 4 2 8 3" xfId="13856"/>
    <cellStyle name="Normal 40 4 2 8 3 2" xfId="24920"/>
    <cellStyle name="Normal 40 4 2 8 3 2 2" xfId="51169"/>
    <cellStyle name="Normal 40 4 2 8 3 3" xfId="40106"/>
    <cellStyle name="Normal 40 4 2 8 4" xfId="17592"/>
    <cellStyle name="Normal 40 4 2 8 4 2" xfId="43842"/>
    <cellStyle name="Normal 40 4 2 8 5" xfId="6456"/>
    <cellStyle name="Normal 40 4 2 8 5 2" xfId="32779"/>
    <cellStyle name="Normal 40 4 2 9" xfId="5021"/>
    <cellStyle name="Normal 40 4 2 9 2" xfId="10367"/>
    <cellStyle name="Normal 40 4 2 9 2 2" xfId="21431"/>
    <cellStyle name="Normal 40 4 2 9 2 2 2" xfId="47680"/>
    <cellStyle name="Normal 40 4 2 9 2 3" xfId="36617"/>
    <cellStyle name="Normal 40 4 2 9 3" xfId="13970"/>
    <cellStyle name="Normal 40 4 2 9 3 2" xfId="25034"/>
    <cellStyle name="Normal 40 4 2 9 3 2 2" xfId="51283"/>
    <cellStyle name="Normal 40 4 2 9 3 3" xfId="40220"/>
    <cellStyle name="Normal 40 4 2 9 4" xfId="17706"/>
    <cellStyle name="Normal 40 4 2 9 4 2" xfId="43956"/>
    <cellStyle name="Normal 40 4 2 9 5" xfId="6571"/>
    <cellStyle name="Normal 40 4 2 9 5 2" xfId="32893"/>
    <cellStyle name="Normal 40 4 20" xfId="5022"/>
    <cellStyle name="Normal 40 4 20 2" xfId="11516"/>
    <cellStyle name="Normal 40 4 20 2 2" xfId="22580"/>
    <cellStyle name="Normal 40 4 20 2 2 2" xfId="48829"/>
    <cellStyle name="Normal 40 4 20 2 3" xfId="37766"/>
    <cellStyle name="Normal 40 4 20 3" xfId="15119"/>
    <cellStyle name="Normal 40 4 20 3 2" xfId="26183"/>
    <cellStyle name="Normal 40 4 20 3 2 2" xfId="52432"/>
    <cellStyle name="Normal 40 4 20 3 3" xfId="41369"/>
    <cellStyle name="Normal 40 4 20 4" xfId="18855"/>
    <cellStyle name="Normal 40 4 20 4 2" xfId="45105"/>
    <cellStyle name="Normal 40 4 20 5" xfId="7730"/>
    <cellStyle name="Normal 40 4 20 5 2" xfId="34042"/>
    <cellStyle name="Normal 40 4 21" xfId="5023"/>
    <cellStyle name="Normal 40 4 21 2" xfId="11630"/>
    <cellStyle name="Normal 40 4 21 2 2" xfId="22694"/>
    <cellStyle name="Normal 40 4 21 2 2 2" xfId="48943"/>
    <cellStyle name="Normal 40 4 21 2 3" xfId="37880"/>
    <cellStyle name="Normal 40 4 21 3" xfId="15233"/>
    <cellStyle name="Normal 40 4 21 3 2" xfId="26297"/>
    <cellStyle name="Normal 40 4 21 3 2 2" xfId="52546"/>
    <cellStyle name="Normal 40 4 21 3 3" xfId="41483"/>
    <cellStyle name="Normal 40 4 21 4" xfId="18969"/>
    <cellStyle name="Normal 40 4 21 4 2" xfId="45219"/>
    <cellStyle name="Normal 40 4 21 5" xfId="7845"/>
    <cellStyle name="Normal 40 4 21 5 2" xfId="34156"/>
    <cellStyle name="Normal 40 4 22" xfId="5024"/>
    <cellStyle name="Normal 40 4 22 2" xfId="11744"/>
    <cellStyle name="Normal 40 4 22 2 2" xfId="22808"/>
    <cellStyle name="Normal 40 4 22 2 2 2" xfId="49057"/>
    <cellStyle name="Normal 40 4 22 2 3" xfId="37994"/>
    <cellStyle name="Normal 40 4 22 3" xfId="15347"/>
    <cellStyle name="Normal 40 4 22 3 2" xfId="26411"/>
    <cellStyle name="Normal 40 4 22 3 2 2" xfId="52660"/>
    <cellStyle name="Normal 40 4 22 3 3" xfId="41597"/>
    <cellStyle name="Normal 40 4 22 4" xfId="19083"/>
    <cellStyle name="Normal 40 4 22 4 2" xfId="45333"/>
    <cellStyle name="Normal 40 4 22 5" xfId="7960"/>
    <cellStyle name="Normal 40 4 22 5 2" xfId="34270"/>
    <cellStyle name="Normal 40 4 23" xfId="5025"/>
    <cellStyle name="Normal 40 4 23 2" xfId="11858"/>
    <cellStyle name="Normal 40 4 23 2 2" xfId="22922"/>
    <cellStyle name="Normal 40 4 23 2 2 2" xfId="49171"/>
    <cellStyle name="Normal 40 4 23 2 3" xfId="38108"/>
    <cellStyle name="Normal 40 4 23 3" xfId="15461"/>
    <cellStyle name="Normal 40 4 23 3 2" xfId="26525"/>
    <cellStyle name="Normal 40 4 23 3 2 2" xfId="52774"/>
    <cellStyle name="Normal 40 4 23 3 3" xfId="41711"/>
    <cellStyle name="Normal 40 4 23 4" xfId="19197"/>
    <cellStyle name="Normal 40 4 23 4 2" xfId="45447"/>
    <cellStyle name="Normal 40 4 23 5" xfId="8075"/>
    <cellStyle name="Normal 40 4 23 5 2" xfId="34384"/>
    <cellStyle name="Normal 40 4 24" xfId="5026"/>
    <cellStyle name="Normal 40 4 24 2" xfId="11972"/>
    <cellStyle name="Normal 40 4 24 2 2" xfId="23036"/>
    <cellStyle name="Normal 40 4 24 2 2 2" xfId="49285"/>
    <cellStyle name="Normal 40 4 24 2 3" xfId="38222"/>
    <cellStyle name="Normal 40 4 24 3" xfId="15575"/>
    <cellStyle name="Normal 40 4 24 3 2" xfId="26639"/>
    <cellStyle name="Normal 40 4 24 3 2 2" xfId="52888"/>
    <cellStyle name="Normal 40 4 24 3 3" xfId="41825"/>
    <cellStyle name="Normal 40 4 24 4" xfId="19311"/>
    <cellStyle name="Normal 40 4 24 4 2" xfId="45561"/>
    <cellStyle name="Normal 40 4 24 5" xfId="8190"/>
    <cellStyle name="Normal 40 4 24 5 2" xfId="34498"/>
    <cellStyle name="Normal 40 4 25" xfId="5027"/>
    <cellStyle name="Normal 40 4 25 2" xfId="12086"/>
    <cellStyle name="Normal 40 4 25 2 2" xfId="23150"/>
    <cellStyle name="Normal 40 4 25 2 2 2" xfId="49399"/>
    <cellStyle name="Normal 40 4 25 2 3" xfId="38336"/>
    <cellStyle name="Normal 40 4 25 3" xfId="15689"/>
    <cellStyle name="Normal 40 4 25 3 2" xfId="26753"/>
    <cellStyle name="Normal 40 4 25 3 2 2" xfId="53002"/>
    <cellStyle name="Normal 40 4 25 3 3" xfId="41939"/>
    <cellStyle name="Normal 40 4 25 4" xfId="19425"/>
    <cellStyle name="Normal 40 4 25 4 2" xfId="45675"/>
    <cellStyle name="Normal 40 4 25 5" xfId="8305"/>
    <cellStyle name="Normal 40 4 25 5 2" xfId="34612"/>
    <cellStyle name="Normal 40 4 26" xfId="5028"/>
    <cellStyle name="Normal 40 4 26 2" xfId="12203"/>
    <cellStyle name="Normal 40 4 26 2 2" xfId="23267"/>
    <cellStyle name="Normal 40 4 26 2 2 2" xfId="49516"/>
    <cellStyle name="Normal 40 4 26 2 3" xfId="38453"/>
    <cellStyle name="Normal 40 4 26 3" xfId="15806"/>
    <cellStyle name="Normal 40 4 26 3 2" xfId="26870"/>
    <cellStyle name="Normal 40 4 26 3 2 2" xfId="53119"/>
    <cellStyle name="Normal 40 4 26 3 3" xfId="42056"/>
    <cellStyle name="Normal 40 4 26 4" xfId="19542"/>
    <cellStyle name="Normal 40 4 26 4 2" xfId="45792"/>
    <cellStyle name="Normal 40 4 26 5" xfId="8423"/>
    <cellStyle name="Normal 40 4 26 5 2" xfId="34729"/>
    <cellStyle name="Normal 40 4 27" xfId="5029"/>
    <cellStyle name="Normal 40 4 27 2" xfId="12322"/>
    <cellStyle name="Normal 40 4 27 2 2" xfId="23386"/>
    <cellStyle name="Normal 40 4 27 2 2 2" xfId="49635"/>
    <cellStyle name="Normal 40 4 27 2 3" xfId="38572"/>
    <cellStyle name="Normal 40 4 27 3" xfId="15925"/>
    <cellStyle name="Normal 40 4 27 3 2" xfId="26989"/>
    <cellStyle name="Normal 40 4 27 3 2 2" xfId="53238"/>
    <cellStyle name="Normal 40 4 27 3 3" xfId="42175"/>
    <cellStyle name="Normal 40 4 27 4" xfId="19661"/>
    <cellStyle name="Normal 40 4 27 4 2" xfId="45911"/>
    <cellStyle name="Normal 40 4 27 5" xfId="8543"/>
    <cellStyle name="Normal 40 4 27 5 2" xfId="34848"/>
    <cellStyle name="Normal 40 4 28" xfId="5030"/>
    <cellStyle name="Normal 40 4 28 2" xfId="12453"/>
    <cellStyle name="Normal 40 4 28 2 2" xfId="23517"/>
    <cellStyle name="Normal 40 4 28 2 2 2" xfId="49766"/>
    <cellStyle name="Normal 40 4 28 2 3" xfId="38703"/>
    <cellStyle name="Normal 40 4 28 3" xfId="16056"/>
    <cellStyle name="Normal 40 4 28 3 2" xfId="27120"/>
    <cellStyle name="Normal 40 4 28 3 2 2" xfId="53369"/>
    <cellStyle name="Normal 40 4 28 3 3" xfId="42306"/>
    <cellStyle name="Normal 40 4 28 4" xfId="19792"/>
    <cellStyle name="Normal 40 4 28 4 2" xfId="46042"/>
    <cellStyle name="Normal 40 4 28 5" xfId="8675"/>
    <cellStyle name="Normal 40 4 28 5 2" xfId="34979"/>
    <cellStyle name="Normal 40 4 29" xfId="5031"/>
    <cellStyle name="Normal 40 4 29 2" xfId="12568"/>
    <cellStyle name="Normal 40 4 29 2 2" xfId="23632"/>
    <cellStyle name="Normal 40 4 29 2 2 2" xfId="49881"/>
    <cellStyle name="Normal 40 4 29 2 3" xfId="38818"/>
    <cellStyle name="Normal 40 4 29 3" xfId="16171"/>
    <cellStyle name="Normal 40 4 29 3 2" xfId="27235"/>
    <cellStyle name="Normal 40 4 29 3 2 2" xfId="53484"/>
    <cellStyle name="Normal 40 4 29 3 3" xfId="42421"/>
    <cellStyle name="Normal 40 4 29 4" xfId="19907"/>
    <cellStyle name="Normal 40 4 29 4 2" xfId="46157"/>
    <cellStyle name="Normal 40 4 29 5" xfId="8791"/>
    <cellStyle name="Normal 40 4 29 5 2" xfId="35094"/>
    <cellStyle name="Normal 40 4 3" xfId="310"/>
    <cellStyle name="Normal 40 4 3 2" xfId="5033"/>
    <cellStyle name="Normal 40 4 3 2 2" xfId="16487"/>
    <cellStyle name="Normal 40 4 3 2 2 2" xfId="27551"/>
    <cellStyle name="Normal 40 4 3 2 2 2 2" xfId="53800"/>
    <cellStyle name="Normal 40 4 3 2 2 3" xfId="42737"/>
    <cellStyle name="Normal 40 4 3 2 3" xfId="20223"/>
    <cellStyle name="Normal 40 4 3 2 3 2" xfId="46473"/>
    <cellStyle name="Normal 40 4 3 2 4" xfId="9151"/>
    <cellStyle name="Normal 40 4 3 2 4 2" xfId="35410"/>
    <cellStyle name="Normal 40 4 3 3" xfId="5032"/>
    <cellStyle name="Normal 40 4 3 3 2" xfId="20504"/>
    <cellStyle name="Normal 40 4 3 3 2 2" xfId="46753"/>
    <cellStyle name="Normal 40 4 3 3 3" xfId="9440"/>
    <cellStyle name="Normal 40 4 3 3 3 2" xfId="35690"/>
    <cellStyle name="Normal 40 4 3 4" xfId="13043"/>
    <cellStyle name="Normal 40 4 3 4 2" xfId="24107"/>
    <cellStyle name="Normal 40 4 3 4 2 2" xfId="50356"/>
    <cellStyle name="Normal 40 4 3 4 3" xfId="39293"/>
    <cellStyle name="Normal 40 4 3 5" xfId="16779"/>
    <cellStyle name="Normal 40 4 3 5 2" xfId="43029"/>
    <cellStyle name="Normal 40 4 3 6" xfId="5636"/>
    <cellStyle name="Normal 40 4 3 6 2" xfId="31966"/>
    <cellStyle name="Normal 40 4 3 7" xfId="27788"/>
    <cellStyle name="Normal 40 4 30" xfId="5034"/>
    <cellStyle name="Normal 40 4 30 2" xfId="12682"/>
    <cellStyle name="Normal 40 4 30 2 2" xfId="23746"/>
    <cellStyle name="Normal 40 4 30 2 2 2" xfId="49995"/>
    <cellStyle name="Normal 40 4 30 2 3" xfId="38932"/>
    <cellStyle name="Normal 40 4 30 3" xfId="16285"/>
    <cellStyle name="Normal 40 4 30 3 2" xfId="27349"/>
    <cellStyle name="Normal 40 4 30 3 2 2" xfId="53598"/>
    <cellStyle name="Normal 40 4 30 3 3" xfId="42535"/>
    <cellStyle name="Normal 40 4 30 4" xfId="20021"/>
    <cellStyle name="Normal 40 4 30 4 2" xfId="46271"/>
    <cellStyle name="Normal 40 4 30 5" xfId="8906"/>
    <cellStyle name="Normal 40 4 30 5 2" xfId="35208"/>
    <cellStyle name="Normal 40 4 31" xfId="5035"/>
    <cellStyle name="Normal 40 4 31 2" xfId="9320"/>
    <cellStyle name="Normal 40 4 31 2 2" xfId="20384"/>
    <cellStyle name="Normal 40 4 31 2 2 2" xfId="46633"/>
    <cellStyle name="Normal 40 4 31 2 3" xfId="35570"/>
    <cellStyle name="Normal 40 4 31 3" xfId="12923"/>
    <cellStyle name="Normal 40 4 31 3 2" xfId="23987"/>
    <cellStyle name="Normal 40 4 31 3 2 2" xfId="50236"/>
    <cellStyle name="Normal 40 4 31 3 3" xfId="39173"/>
    <cellStyle name="Normal 40 4 31 4" xfId="16659"/>
    <cellStyle name="Normal 40 4 31 4 2" xfId="42909"/>
    <cellStyle name="Normal 40 4 31 5" xfId="5515"/>
    <cellStyle name="Normal 40 4 31 5 2" xfId="31846"/>
    <cellStyle name="Normal 40 4 32" xfId="5036"/>
    <cellStyle name="Normal 40 4 32 2" xfId="20264"/>
    <cellStyle name="Normal 40 4 32 2 2" xfId="46513"/>
    <cellStyle name="Normal 40 4 32 3" xfId="9200"/>
    <cellStyle name="Normal 40 4 32 3 2" xfId="35450"/>
    <cellStyle name="Normal 40 4 33" xfId="5037"/>
    <cellStyle name="Normal 40 4 33 2" xfId="23867"/>
    <cellStyle name="Normal 40 4 33 2 2" xfId="50116"/>
    <cellStyle name="Normal 40 4 33 3" xfId="12803"/>
    <cellStyle name="Normal 40 4 33 3 2" xfId="39053"/>
    <cellStyle name="Normal 40 4 34" xfId="5038"/>
    <cellStyle name="Normal 40 4 34 2" xfId="16539"/>
    <cellStyle name="Normal 40 4 34 2 2" xfId="42789"/>
    <cellStyle name="Normal 40 4 35" xfId="5039"/>
    <cellStyle name="Normal 40 4 36" xfId="5040"/>
    <cellStyle name="Normal 40 4 37" xfId="5041"/>
    <cellStyle name="Normal 40 4 38" xfId="5042"/>
    <cellStyle name="Normal 40 4 39" xfId="5043"/>
    <cellStyle name="Normal 40 4 4" xfId="5044"/>
    <cellStyle name="Normal 40 4 4 2" xfId="9592"/>
    <cellStyle name="Normal 40 4 4 2 2" xfId="20656"/>
    <cellStyle name="Normal 40 4 4 2 2 2" xfId="46905"/>
    <cellStyle name="Normal 40 4 4 2 3" xfId="35842"/>
    <cellStyle name="Normal 40 4 4 3" xfId="13195"/>
    <cellStyle name="Normal 40 4 4 3 2" xfId="24259"/>
    <cellStyle name="Normal 40 4 4 3 2 2" xfId="50508"/>
    <cellStyle name="Normal 40 4 4 3 3" xfId="39445"/>
    <cellStyle name="Normal 40 4 4 4" xfId="16931"/>
    <cellStyle name="Normal 40 4 4 4 2" xfId="43181"/>
    <cellStyle name="Normal 40 4 4 5" xfId="5790"/>
    <cellStyle name="Normal 40 4 4 5 2" xfId="32118"/>
    <cellStyle name="Normal 40 4 40" xfId="5045"/>
    <cellStyle name="Normal 40 4 41" xfId="5046"/>
    <cellStyle name="Normal 40 4 42" xfId="4970"/>
    <cellStyle name="Normal 40 4 43" xfId="5394"/>
    <cellStyle name="Normal 40 4 43 2" xfId="31726"/>
    <cellStyle name="Normal 40 4 44" xfId="27785"/>
    <cellStyle name="Normal 40 4 5" xfId="5047"/>
    <cellStyle name="Normal 40 4 5 2" xfId="9708"/>
    <cellStyle name="Normal 40 4 5 2 2" xfId="20772"/>
    <cellStyle name="Normal 40 4 5 2 2 2" xfId="47021"/>
    <cellStyle name="Normal 40 4 5 2 3" xfId="35958"/>
    <cellStyle name="Normal 40 4 5 3" xfId="13311"/>
    <cellStyle name="Normal 40 4 5 3 2" xfId="24375"/>
    <cellStyle name="Normal 40 4 5 3 2 2" xfId="50624"/>
    <cellStyle name="Normal 40 4 5 3 3" xfId="39561"/>
    <cellStyle name="Normal 40 4 5 4" xfId="17047"/>
    <cellStyle name="Normal 40 4 5 4 2" xfId="43297"/>
    <cellStyle name="Normal 40 4 5 5" xfId="5907"/>
    <cellStyle name="Normal 40 4 5 5 2" xfId="32234"/>
    <cellStyle name="Normal 40 4 6" xfId="5048"/>
    <cellStyle name="Normal 40 4 6 2" xfId="9823"/>
    <cellStyle name="Normal 40 4 6 2 2" xfId="20887"/>
    <cellStyle name="Normal 40 4 6 2 2 2" xfId="47136"/>
    <cellStyle name="Normal 40 4 6 2 3" xfId="36073"/>
    <cellStyle name="Normal 40 4 6 3" xfId="13426"/>
    <cellStyle name="Normal 40 4 6 3 2" xfId="24490"/>
    <cellStyle name="Normal 40 4 6 3 2 2" xfId="50739"/>
    <cellStyle name="Normal 40 4 6 3 3" xfId="39676"/>
    <cellStyle name="Normal 40 4 6 4" xfId="17162"/>
    <cellStyle name="Normal 40 4 6 4 2" xfId="43412"/>
    <cellStyle name="Normal 40 4 6 5" xfId="6023"/>
    <cellStyle name="Normal 40 4 6 5 2" xfId="32349"/>
    <cellStyle name="Normal 40 4 7" xfId="5049"/>
    <cellStyle name="Normal 40 4 7 2" xfId="9938"/>
    <cellStyle name="Normal 40 4 7 2 2" xfId="21002"/>
    <cellStyle name="Normal 40 4 7 2 2 2" xfId="47251"/>
    <cellStyle name="Normal 40 4 7 2 3" xfId="36188"/>
    <cellStyle name="Normal 40 4 7 3" xfId="13541"/>
    <cellStyle name="Normal 40 4 7 3 2" xfId="24605"/>
    <cellStyle name="Normal 40 4 7 3 2 2" xfId="50854"/>
    <cellStyle name="Normal 40 4 7 3 3" xfId="39791"/>
    <cellStyle name="Normal 40 4 7 4" xfId="17277"/>
    <cellStyle name="Normal 40 4 7 4 2" xfId="43527"/>
    <cellStyle name="Normal 40 4 7 5" xfId="6139"/>
    <cellStyle name="Normal 40 4 7 5 2" xfId="32464"/>
    <cellStyle name="Normal 40 4 8" xfId="5050"/>
    <cellStyle name="Normal 40 4 8 2" xfId="10052"/>
    <cellStyle name="Normal 40 4 8 2 2" xfId="21116"/>
    <cellStyle name="Normal 40 4 8 2 2 2" xfId="47365"/>
    <cellStyle name="Normal 40 4 8 2 3" xfId="36302"/>
    <cellStyle name="Normal 40 4 8 3" xfId="13655"/>
    <cellStyle name="Normal 40 4 8 3 2" xfId="24719"/>
    <cellStyle name="Normal 40 4 8 3 2 2" xfId="50968"/>
    <cellStyle name="Normal 40 4 8 3 3" xfId="39905"/>
    <cellStyle name="Normal 40 4 8 4" xfId="17391"/>
    <cellStyle name="Normal 40 4 8 4 2" xfId="43641"/>
    <cellStyle name="Normal 40 4 8 5" xfId="6254"/>
    <cellStyle name="Normal 40 4 8 5 2" xfId="32578"/>
    <cellStyle name="Normal 40 4 9" xfId="5051"/>
    <cellStyle name="Normal 40 4 9 2" xfId="10166"/>
    <cellStyle name="Normal 40 4 9 2 2" xfId="21230"/>
    <cellStyle name="Normal 40 4 9 2 2 2" xfId="47479"/>
    <cellStyle name="Normal 40 4 9 2 3" xfId="36416"/>
    <cellStyle name="Normal 40 4 9 3" xfId="13769"/>
    <cellStyle name="Normal 40 4 9 3 2" xfId="24833"/>
    <cellStyle name="Normal 40 4 9 3 2 2" xfId="51082"/>
    <cellStyle name="Normal 40 4 9 3 3" xfId="40019"/>
    <cellStyle name="Normal 40 4 9 4" xfId="17505"/>
    <cellStyle name="Normal 40 4 9 4 2" xfId="43755"/>
    <cellStyle name="Normal 40 4 9 5" xfId="6369"/>
    <cellStyle name="Normal 40 4 9 5 2" xfId="32692"/>
    <cellStyle name="Normal 40 40" xfId="5052"/>
    <cellStyle name="Normal 40 40 2" xfId="16507"/>
    <cellStyle name="Normal 40 40 2 2" xfId="42757"/>
    <cellStyle name="Normal 40 41" xfId="5053"/>
    <cellStyle name="Normal 40 41 2" xfId="16514"/>
    <cellStyle name="Normal 40 41 2 2" xfId="42764"/>
    <cellStyle name="Normal 40 42" xfId="5054"/>
    <cellStyle name="Normal 40 43" xfId="5055"/>
    <cellStyle name="Normal 40 44" xfId="5056"/>
    <cellStyle name="Normal 40 45" xfId="5057"/>
    <cellStyle name="Normal 40 46" xfId="5058"/>
    <cellStyle name="Normal 40 47" xfId="5059"/>
    <cellStyle name="Normal 40 48" xfId="4365"/>
    <cellStyle name="Normal 40 49" xfId="5368"/>
    <cellStyle name="Normal 40 49 2" xfId="31701"/>
    <cellStyle name="Normal 40 5" xfId="311"/>
    <cellStyle name="Normal 40 5 10" xfId="5061"/>
    <cellStyle name="Normal 40 5 10 2" xfId="10287"/>
    <cellStyle name="Normal 40 5 10 2 2" xfId="21351"/>
    <cellStyle name="Normal 40 5 10 2 2 2" xfId="47600"/>
    <cellStyle name="Normal 40 5 10 2 3" xfId="36537"/>
    <cellStyle name="Normal 40 5 10 3" xfId="13890"/>
    <cellStyle name="Normal 40 5 10 3 2" xfId="24954"/>
    <cellStyle name="Normal 40 5 10 3 2 2" xfId="51203"/>
    <cellStyle name="Normal 40 5 10 3 3" xfId="40140"/>
    <cellStyle name="Normal 40 5 10 4" xfId="17626"/>
    <cellStyle name="Normal 40 5 10 4 2" xfId="43876"/>
    <cellStyle name="Normal 40 5 10 5" xfId="6491"/>
    <cellStyle name="Normal 40 5 10 5 2" xfId="32813"/>
    <cellStyle name="Normal 40 5 11" xfId="5062"/>
    <cellStyle name="Normal 40 5 11 2" xfId="10414"/>
    <cellStyle name="Normal 40 5 11 2 2" xfId="21478"/>
    <cellStyle name="Normal 40 5 11 2 2 2" xfId="47727"/>
    <cellStyle name="Normal 40 5 11 2 3" xfId="36664"/>
    <cellStyle name="Normal 40 5 11 3" xfId="14017"/>
    <cellStyle name="Normal 40 5 11 3 2" xfId="25081"/>
    <cellStyle name="Normal 40 5 11 3 2 2" xfId="51330"/>
    <cellStyle name="Normal 40 5 11 3 3" xfId="40267"/>
    <cellStyle name="Normal 40 5 11 4" xfId="17753"/>
    <cellStyle name="Normal 40 5 11 4 2" xfId="44003"/>
    <cellStyle name="Normal 40 5 11 5" xfId="6619"/>
    <cellStyle name="Normal 40 5 11 5 2" xfId="32940"/>
    <cellStyle name="Normal 40 5 12" xfId="5063"/>
    <cellStyle name="Normal 40 5 12 2" xfId="10529"/>
    <cellStyle name="Normal 40 5 12 2 2" xfId="21593"/>
    <cellStyle name="Normal 40 5 12 2 2 2" xfId="47842"/>
    <cellStyle name="Normal 40 5 12 2 3" xfId="36779"/>
    <cellStyle name="Normal 40 5 12 3" xfId="14132"/>
    <cellStyle name="Normal 40 5 12 3 2" xfId="25196"/>
    <cellStyle name="Normal 40 5 12 3 2 2" xfId="51445"/>
    <cellStyle name="Normal 40 5 12 3 3" xfId="40382"/>
    <cellStyle name="Normal 40 5 12 4" xfId="17868"/>
    <cellStyle name="Normal 40 5 12 4 2" xfId="44118"/>
    <cellStyle name="Normal 40 5 12 5" xfId="6735"/>
    <cellStyle name="Normal 40 5 12 5 2" xfId="33055"/>
    <cellStyle name="Normal 40 5 13" xfId="5064"/>
    <cellStyle name="Normal 40 5 13 2" xfId="10702"/>
    <cellStyle name="Normal 40 5 13 2 2" xfId="21766"/>
    <cellStyle name="Normal 40 5 13 2 2 2" xfId="48015"/>
    <cellStyle name="Normal 40 5 13 2 3" xfId="36952"/>
    <cellStyle name="Normal 40 5 13 3" xfId="14305"/>
    <cellStyle name="Normal 40 5 13 3 2" xfId="25369"/>
    <cellStyle name="Normal 40 5 13 3 2 2" xfId="51618"/>
    <cellStyle name="Normal 40 5 13 3 3" xfId="40555"/>
    <cellStyle name="Normal 40 5 13 4" xfId="18041"/>
    <cellStyle name="Normal 40 5 13 4 2" xfId="44291"/>
    <cellStyle name="Normal 40 5 13 5" xfId="6909"/>
    <cellStyle name="Normal 40 5 13 5 2" xfId="33228"/>
    <cellStyle name="Normal 40 5 14" xfId="5065"/>
    <cellStyle name="Normal 40 5 14 2" xfId="10819"/>
    <cellStyle name="Normal 40 5 14 2 2" xfId="21883"/>
    <cellStyle name="Normal 40 5 14 2 2 2" xfId="48132"/>
    <cellStyle name="Normal 40 5 14 2 3" xfId="37069"/>
    <cellStyle name="Normal 40 5 14 3" xfId="14422"/>
    <cellStyle name="Normal 40 5 14 3 2" xfId="25486"/>
    <cellStyle name="Normal 40 5 14 3 2 2" xfId="51735"/>
    <cellStyle name="Normal 40 5 14 3 3" xfId="40672"/>
    <cellStyle name="Normal 40 5 14 4" xfId="18158"/>
    <cellStyle name="Normal 40 5 14 4 2" xfId="44408"/>
    <cellStyle name="Normal 40 5 14 5" xfId="7027"/>
    <cellStyle name="Normal 40 5 14 5 2" xfId="33345"/>
    <cellStyle name="Normal 40 5 15" xfId="5066"/>
    <cellStyle name="Normal 40 5 15 2" xfId="10935"/>
    <cellStyle name="Normal 40 5 15 2 2" xfId="21999"/>
    <cellStyle name="Normal 40 5 15 2 2 2" xfId="48248"/>
    <cellStyle name="Normal 40 5 15 2 3" xfId="37185"/>
    <cellStyle name="Normal 40 5 15 3" xfId="14538"/>
    <cellStyle name="Normal 40 5 15 3 2" xfId="25602"/>
    <cellStyle name="Normal 40 5 15 3 2 2" xfId="51851"/>
    <cellStyle name="Normal 40 5 15 3 3" xfId="40788"/>
    <cellStyle name="Normal 40 5 15 4" xfId="18274"/>
    <cellStyle name="Normal 40 5 15 4 2" xfId="44524"/>
    <cellStyle name="Normal 40 5 15 5" xfId="7144"/>
    <cellStyle name="Normal 40 5 15 5 2" xfId="33461"/>
    <cellStyle name="Normal 40 5 16" xfId="5067"/>
    <cellStyle name="Normal 40 5 16 2" xfId="11053"/>
    <cellStyle name="Normal 40 5 16 2 2" xfId="22117"/>
    <cellStyle name="Normal 40 5 16 2 2 2" xfId="48366"/>
    <cellStyle name="Normal 40 5 16 2 3" xfId="37303"/>
    <cellStyle name="Normal 40 5 16 3" xfId="14656"/>
    <cellStyle name="Normal 40 5 16 3 2" xfId="25720"/>
    <cellStyle name="Normal 40 5 16 3 2 2" xfId="51969"/>
    <cellStyle name="Normal 40 5 16 3 3" xfId="40906"/>
    <cellStyle name="Normal 40 5 16 4" xfId="18392"/>
    <cellStyle name="Normal 40 5 16 4 2" xfId="44642"/>
    <cellStyle name="Normal 40 5 16 5" xfId="7263"/>
    <cellStyle name="Normal 40 5 16 5 2" xfId="33579"/>
    <cellStyle name="Normal 40 5 17" xfId="5068"/>
    <cellStyle name="Normal 40 5 17 2" xfId="11171"/>
    <cellStyle name="Normal 40 5 17 2 2" xfId="22235"/>
    <cellStyle name="Normal 40 5 17 2 2 2" xfId="48484"/>
    <cellStyle name="Normal 40 5 17 2 3" xfId="37421"/>
    <cellStyle name="Normal 40 5 17 3" xfId="14774"/>
    <cellStyle name="Normal 40 5 17 3 2" xfId="25838"/>
    <cellStyle name="Normal 40 5 17 3 2 2" xfId="52087"/>
    <cellStyle name="Normal 40 5 17 3 3" xfId="41024"/>
    <cellStyle name="Normal 40 5 17 4" xfId="18510"/>
    <cellStyle name="Normal 40 5 17 4 2" xfId="44760"/>
    <cellStyle name="Normal 40 5 17 5" xfId="7382"/>
    <cellStyle name="Normal 40 5 17 5 2" xfId="33697"/>
    <cellStyle name="Normal 40 5 18" xfId="5069"/>
    <cellStyle name="Normal 40 5 18 2" xfId="11287"/>
    <cellStyle name="Normal 40 5 18 2 2" xfId="22351"/>
    <cellStyle name="Normal 40 5 18 2 2 2" xfId="48600"/>
    <cellStyle name="Normal 40 5 18 2 3" xfId="37537"/>
    <cellStyle name="Normal 40 5 18 3" xfId="14890"/>
    <cellStyle name="Normal 40 5 18 3 2" xfId="25954"/>
    <cellStyle name="Normal 40 5 18 3 2 2" xfId="52203"/>
    <cellStyle name="Normal 40 5 18 3 3" xfId="41140"/>
    <cellStyle name="Normal 40 5 18 4" xfId="18626"/>
    <cellStyle name="Normal 40 5 18 4 2" xfId="44876"/>
    <cellStyle name="Normal 40 5 18 5" xfId="7499"/>
    <cellStyle name="Normal 40 5 18 5 2" xfId="33813"/>
    <cellStyle name="Normal 40 5 19" xfId="5070"/>
    <cellStyle name="Normal 40 5 19 2" xfId="11404"/>
    <cellStyle name="Normal 40 5 19 2 2" xfId="22468"/>
    <cellStyle name="Normal 40 5 19 2 2 2" xfId="48717"/>
    <cellStyle name="Normal 40 5 19 2 3" xfId="37654"/>
    <cellStyle name="Normal 40 5 19 3" xfId="15007"/>
    <cellStyle name="Normal 40 5 19 3 2" xfId="26071"/>
    <cellStyle name="Normal 40 5 19 3 2 2" xfId="52320"/>
    <cellStyle name="Normal 40 5 19 3 3" xfId="41257"/>
    <cellStyle name="Normal 40 5 19 4" xfId="18743"/>
    <cellStyle name="Normal 40 5 19 4 2" xfId="44993"/>
    <cellStyle name="Normal 40 5 19 5" xfId="7617"/>
    <cellStyle name="Normal 40 5 19 5 2" xfId="33930"/>
    <cellStyle name="Normal 40 5 2" xfId="312"/>
    <cellStyle name="Normal 40 5 2 10" xfId="5072"/>
    <cellStyle name="Normal 40 5 2 10 2" xfId="10495"/>
    <cellStyle name="Normal 40 5 2 10 2 2" xfId="21559"/>
    <cellStyle name="Normal 40 5 2 10 2 2 2" xfId="47808"/>
    <cellStyle name="Normal 40 5 2 10 2 3" xfId="36745"/>
    <cellStyle name="Normal 40 5 2 10 3" xfId="14098"/>
    <cellStyle name="Normal 40 5 2 10 3 2" xfId="25162"/>
    <cellStyle name="Normal 40 5 2 10 3 2 2" xfId="51411"/>
    <cellStyle name="Normal 40 5 2 10 3 3" xfId="40348"/>
    <cellStyle name="Normal 40 5 2 10 4" xfId="17834"/>
    <cellStyle name="Normal 40 5 2 10 4 2" xfId="44084"/>
    <cellStyle name="Normal 40 5 2 10 5" xfId="6700"/>
    <cellStyle name="Normal 40 5 2 10 5 2" xfId="33021"/>
    <cellStyle name="Normal 40 5 2 11" xfId="5073"/>
    <cellStyle name="Normal 40 5 2 11 2" xfId="10610"/>
    <cellStyle name="Normal 40 5 2 11 2 2" xfId="21674"/>
    <cellStyle name="Normal 40 5 2 11 2 2 2" xfId="47923"/>
    <cellStyle name="Normal 40 5 2 11 2 3" xfId="36860"/>
    <cellStyle name="Normal 40 5 2 11 3" xfId="14213"/>
    <cellStyle name="Normal 40 5 2 11 3 2" xfId="25277"/>
    <cellStyle name="Normal 40 5 2 11 3 2 2" xfId="51526"/>
    <cellStyle name="Normal 40 5 2 11 3 3" xfId="40463"/>
    <cellStyle name="Normal 40 5 2 11 4" xfId="17949"/>
    <cellStyle name="Normal 40 5 2 11 4 2" xfId="44199"/>
    <cellStyle name="Normal 40 5 2 11 5" xfId="6816"/>
    <cellStyle name="Normal 40 5 2 11 5 2" xfId="33136"/>
    <cellStyle name="Normal 40 5 2 12" xfId="5074"/>
    <cellStyle name="Normal 40 5 2 12 2" xfId="10783"/>
    <cellStyle name="Normal 40 5 2 12 2 2" xfId="21847"/>
    <cellStyle name="Normal 40 5 2 12 2 2 2" xfId="48096"/>
    <cellStyle name="Normal 40 5 2 12 2 3" xfId="37033"/>
    <cellStyle name="Normal 40 5 2 12 3" xfId="14386"/>
    <cellStyle name="Normal 40 5 2 12 3 2" xfId="25450"/>
    <cellStyle name="Normal 40 5 2 12 3 2 2" xfId="51699"/>
    <cellStyle name="Normal 40 5 2 12 3 3" xfId="40636"/>
    <cellStyle name="Normal 40 5 2 12 4" xfId="18122"/>
    <cellStyle name="Normal 40 5 2 12 4 2" xfId="44372"/>
    <cellStyle name="Normal 40 5 2 12 5" xfId="6990"/>
    <cellStyle name="Normal 40 5 2 12 5 2" xfId="33309"/>
    <cellStyle name="Normal 40 5 2 13" xfId="5075"/>
    <cellStyle name="Normal 40 5 2 13 2" xfId="10900"/>
    <cellStyle name="Normal 40 5 2 13 2 2" xfId="21964"/>
    <cellStyle name="Normal 40 5 2 13 2 2 2" xfId="48213"/>
    <cellStyle name="Normal 40 5 2 13 2 3" xfId="37150"/>
    <cellStyle name="Normal 40 5 2 13 3" xfId="14503"/>
    <cellStyle name="Normal 40 5 2 13 3 2" xfId="25567"/>
    <cellStyle name="Normal 40 5 2 13 3 2 2" xfId="51816"/>
    <cellStyle name="Normal 40 5 2 13 3 3" xfId="40753"/>
    <cellStyle name="Normal 40 5 2 13 4" xfId="18239"/>
    <cellStyle name="Normal 40 5 2 13 4 2" xfId="44489"/>
    <cellStyle name="Normal 40 5 2 13 5" xfId="7108"/>
    <cellStyle name="Normal 40 5 2 13 5 2" xfId="33426"/>
    <cellStyle name="Normal 40 5 2 14" xfId="5076"/>
    <cellStyle name="Normal 40 5 2 14 2" xfId="11016"/>
    <cellStyle name="Normal 40 5 2 14 2 2" xfId="22080"/>
    <cellStyle name="Normal 40 5 2 14 2 2 2" xfId="48329"/>
    <cellStyle name="Normal 40 5 2 14 2 3" xfId="37266"/>
    <cellStyle name="Normal 40 5 2 14 3" xfId="14619"/>
    <cellStyle name="Normal 40 5 2 14 3 2" xfId="25683"/>
    <cellStyle name="Normal 40 5 2 14 3 2 2" xfId="51932"/>
    <cellStyle name="Normal 40 5 2 14 3 3" xfId="40869"/>
    <cellStyle name="Normal 40 5 2 14 4" xfId="18355"/>
    <cellStyle name="Normal 40 5 2 14 4 2" xfId="44605"/>
    <cellStyle name="Normal 40 5 2 14 5" xfId="7225"/>
    <cellStyle name="Normal 40 5 2 14 5 2" xfId="33542"/>
    <cellStyle name="Normal 40 5 2 15" xfId="5077"/>
    <cellStyle name="Normal 40 5 2 15 2" xfId="11134"/>
    <cellStyle name="Normal 40 5 2 15 2 2" xfId="22198"/>
    <cellStyle name="Normal 40 5 2 15 2 2 2" xfId="48447"/>
    <cellStyle name="Normal 40 5 2 15 2 3" xfId="37384"/>
    <cellStyle name="Normal 40 5 2 15 3" xfId="14737"/>
    <cellStyle name="Normal 40 5 2 15 3 2" xfId="25801"/>
    <cellStyle name="Normal 40 5 2 15 3 2 2" xfId="52050"/>
    <cellStyle name="Normal 40 5 2 15 3 3" xfId="40987"/>
    <cellStyle name="Normal 40 5 2 15 4" xfId="18473"/>
    <cellStyle name="Normal 40 5 2 15 4 2" xfId="44723"/>
    <cellStyle name="Normal 40 5 2 15 5" xfId="7344"/>
    <cellStyle name="Normal 40 5 2 15 5 2" xfId="33660"/>
    <cellStyle name="Normal 40 5 2 16" xfId="5078"/>
    <cellStyle name="Normal 40 5 2 16 2" xfId="11252"/>
    <cellStyle name="Normal 40 5 2 16 2 2" xfId="22316"/>
    <cellStyle name="Normal 40 5 2 16 2 2 2" xfId="48565"/>
    <cellStyle name="Normal 40 5 2 16 2 3" xfId="37502"/>
    <cellStyle name="Normal 40 5 2 16 3" xfId="14855"/>
    <cellStyle name="Normal 40 5 2 16 3 2" xfId="25919"/>
    <cellStyle name="Normal 40 5 2 16 3 2 2" xfId="52168"/>
    <cellStyle name="Normal 40 5 2 16 3 3" xfId="41105"/>
    <cellStyle name="Normal 40 5 2 16 4" xfId="18591"/>
    <cellStyle name="Normal 40 5 2 16 4 2" xfId="44841"/>
    <cellStyle name="Normal 40 5 2 16 5" xfId="7463"/>
    <cellStyle name="Normal 40 5 2 16 5 2" xfId="33778"/>
    <cellStyle name="Normal 40 5 2 17" xfId="5079"/>
    <cellStyle name="Normal 40 5 2 17 2" xfId="11368"/>
    <cellStyle name="Normal 40 5 2 17 2 2" xfId="22432"/>
    <cellStyle name="Normal 40 5 2 17 2 2 2" xfId="48681"/>
    <cellStyle name="Normal 40 5 2 17 2 3" xfId="37618"/>
    <cellStyle name="Normal 40 5 2 17 3" xfId="14971"/>
    <cellStyle name="Normal 40 5 2 17 3 2" xfId="26035"/>
    <cellStyle name="Normal 40 5 2 17 3 2 2" xfId="52284"/>
    <cellStyle name="Normal 40 5 2 17 3 3" xfId="41221"/>
    <cellStyle name="Normal 40 5 2 17 4" xfId="18707"/>
    <cellStyle name="Normal 40 5 2 17 4 2" xfId="44957"/>
    <cellStyle name="Normal 40 5 2 17 5" xfId="7580"/>
    <cellStyle name="Normal 40 5 2 17 5 2" xfId="33894"/>
    <cellStyle name="Normal 40 5 2 18" xfId="5080"/>
    <cellStyle name="Normal 40 5 2 18 2" xfId="11485"/>
    <cellStyle name="Normal 40 5 2 18 2 2" xfId="22549"/>
    <cellStyle name="Normal 40 5 2 18 2 2 2" xfId="48798"/>
    <cellStyle name="Normal 40 5 2 18 2 3" xfId="37735"/>
    <cellStyle name="Normal 40 5 2 18 3" xfId="15088"/>
    <cellStyle name="Normal 40 5 2 18 3 2" xfId="26152"/>
    <cellStyle name="Normal 40 5 2 18 3 2 2" xfId="52401"/>
    <cellStyle name="Normal 40 5 2 18 3 3" xfId="41338"/>
    <cellStyle name="Normal 40 5 2 18 4" xfId="18824"/>
    <cellStyle name="Normal 40 5 2 18 4 2" xfId="45074"/>
    <cellStyle name="Normal 40 5 2 18 5" xfId="7698"/>
    <cellStyle name="Normal 40 5 2 18 5 2" xfId="34011"/>
    <cellStyle name="Normal 40 5 2 19" xfId="5081"/>
    <cellStyle name="Normal 40 5 2 19 2" xfId="11604"/>
    <cellStyle name="Normal 40 5 2 19 2 2" xfId="22668"/>
    <cellStyle name="Normal 40 5 2 19 2 2 2" xfId="48917"/>
    <cellStyle name="Normal 40 5 2 19 2 3" xfId="37854"/>
    <cellStyle name="Normal 40 5 2 19 3" xfId="15207"/>
    <cellStyle name="Normal 40 5 2 19 3 2" xfId="26271"/>
    <cellStyle name="Normal 40 5 2 19 3 2 2" xfId="52520"/>
    <cellStyle name="Normal 40 5 2 19 3 3" xfId="41457"/>
    <cellStyle name="Normal 40 5 2 19 4" xfId="18943"/>
    <cellStyle name="Normal 40 5 2 19 4 2" xfId="45193"/>
    <cellStyle name="Normal 40 5 2 19 5" xfId="7818"/>
    <cellStyle name="Normal 40 5 2 19 5 2" xfId="34130"/>
    <cellStyle name="Normal 40 5 2 2" xfId="313"/>
    <cellStyle name="Normal 40 5 2 2 2" xfId="5083"/>
    <cellStyle name="Normal 40 5 2 2 2 2" xfId="16488"/>
    <cellStyle name="Normal 40 5 2 2 2 2 2" xfId="27552"/>
    <cellStyle name="Normal 40 5 2 2 2 2 2 2" xfId="53801"/>
    <cellStyle name="Normal 40 5 2 2 2 2 3" xfId="42738"/>
    <cellStyle name="Normal 40 5 2 2 2 3" xfId="20224"/>
    <cellStyle name="Normal 40 5 2 2 2 3 2" xfId="46474"/>
    <cellStyle name="Normal 40 5 2 2 2 4" xfId="9152"/>
    <cellStyle name="Normal 40 5 2 2 2 4 2" xfId="35411"/>
    <cellStyle name="Normal 40 5 2 2 3" xfId="5082"/>
    <cellStyle name="Normal 40 5 2 2 3 2" xfId="20571"/>
    <cellStyle name="Normal 40 5 2 2 3 2 2" xfId="46820"/>
    <cellStyle name="Normal 40 5 2 2 3 3" xfId="9507"/>
    <cellStyle name="Normal 40 5 2 2 3 3 2" xfId="35757"/>
    <cellStyle name="Normal 40 5 2 2 4" xfId="13110"/>
    <cellStyle name="Normal 40 5 2 2 4 2" xfId="24174"/>
    <cellStyle name="Normal 40 5 2 2 4 2 2" xfId="50423"/>
    <cellStyle name="Normal 40 5 2 2 4 3" xfId="39360"/>
    <cellStyle name="Normal 40 5 2 2 5" xfId="16846"/>
    <cellStyle name="Normal 40 5 2 2 5 2" xfId="43096"/>
    <cellStyle name="Normal 40 5 2 2 6" xfId="5704"/>
    <cellStyle name="Normal 40 5 2 2 6 2" xfId="32033"/>
    <cellStyle name="Normal 40 5 2 2 7" xfId="27791"/>
    <cellStyle name="Normal 40 5 2 20" xfId="5084"/>
    <cellStyle name="Normal 40 5 2 20 2" xfId="11718"/>
    <cellStyle name="Normal 40 5 2 20 2 2" xfId="22782"/>
    <cellStyle name="Normal 40 5 2 20 2 2 2" xfId="49031"/>
    <cellStyle name="Normal 40 5 2 20 2 3" xfId="37968"/>
    <cellStyle name="Normal 40 5 2 20 3" xfId="15321"/>
    <cellStyle name="Normal 40 5 2 20 3 2" xfId="26385"/>
    <cellStyle name="Normal 40 5 2 20 3 2 2" xfId="52634"/>
    <cellStyle name="Normal 40 5 2 20 3 3" xfId="41571"/>
    <cellStyle name="Normal 40 5 2 20 4" xfId="19057"/>
    <cellStyle name="Normal 40 5 2 20 4 2" xfId="45307"/>
    <cellStyle name="Normal 40 5 2 20 5" xfId="7933"/>
    <cellStyle name="Normal 40 5 2 20 5 2" xfId="34244"/>
    <cellStyle name="Normal 40 5 2 21" xfId="5085"/>
    <cellStyle name="Normal 40 5 2 21 2" xfId="11832"/>
    <cellStyle name="Normal 40 5 2 21 2 2" xfId="22896"/>
    <cellStyle name="Normal 40 5 2 21 2 2 2" xfId="49145"/>
    <cellStyle name="Normal 40 5 2 21 2 3" xfId="38082"/>
    <cellStyle name="Normal 40 5 2 21 3" xfId="15435"/>
    <cellStyle name="Normal 40 5 2 21 3 2" xfId="26499"/>
    <cellStyle name="Normal 40 5 2 21 3 2 2" xfId="52748"/>
    <cellStyle name="Normal 40 5 2 21 3 3" xfId="41685"/>
    <cellStyle name="Normal 40 5 2 21 4" xfId="19171"/>
    <cellStyle name="Normal 40 5 2 21 4 2" xfId="45421"/>
    <cellStyle name="Normal 40 5 2 21 5" xfId="8048"/>
    <cellStyle name="Normal 40 5 2 21 5 2" xfId="34358"/>
    <cellStyle name="Normal 40 5 2 22" xfId="5086"/>
    <cellStyle name="Normal 40 5 2 22 2" xfId="11946"/>
    <cellStyle name="Normal 40 5 2 22 2 2" xfId="23010"/>
    <cellStyle name="Normal 40 5 2 22 2 2 2" xfId="49259"/>
    <cellStyle name="Normal 40 5 2 22 2 3" xfId="38196"/>
    <cellStyle name="Normal 40 5 2 22 3" xfId="15549"/>
    <cellStyle name="Normal 40 5 2 22 3 2" xfId="26613"/>
    <cellStyle name="Normal 40 5 2 22 3 2 2" xfId="52862"/>
    <cellStyle name="Normal 40 5 2 22 3 3" xfId="41799"/>
    <cellStyle name="Normal 40 5 2 22 4" xfId="19285"/>
    <cellStyle name="Normal 40 5 2 22 4 2" xfId="45535"/>
    <cellStyle name="Normal 40 5 2 22 5" xfId="8163"/>
    <cellStyle name="Normal 40 5 2 22 5 2" xfId="34472"/>
    <cellStyle name="Normal 40 5 2 23" xfId="5087"/>
    <cellStyle name="Normal 40 5 2 23 2" xfId="12060"/>
    <cellStyle name="Normal 40 5 2 23 2 2" xfId="23124"/>
    <cellStyle name="Normal 40 5 2 23 2 2 2" xfId="49373"/>
    <cellStyle name="Normal 40 5 2 23 2 3" xfId="38310"/>
    <cellStyle name="Normal 40 5 2 23 3" xfId="15663"/>
    <cellStyle name="Normal 40 5 2 23 3 2" xfId="26727"/>
    <cellStyle name="Normal 40 5 2 23 3 2 2" xfId="52976"/>
    <cellStyle name="Normal 40 5 2 23 3 3" xfId="41913"/>
    <cellStyle name="Normal 40 5 2 23 4" xfId="19399"/>
    <cellStyle name="Normal 40 5 2 23 4 2" xfId="45649"/>
    <cellStyle name="Normal 40 5 2 23 5" xfId="8278"/>
    <cellStyle name="Normal 40 5 2 23 5 2" xfId="34586"/>
    <cellStyle name="Normal 40 5 2 24" xfId="5088"/>
    <cellStyle name="Normal 40 5 2 24 2" xfId="12174"/>
    <cellStyle name="Normal 40 5 2 24 2 2" xfId="23238"/>
    <cellStyle name="Normal 40 5 2 24 2 2 2" xfId="49487"/>
    <cellStyle name="Normal 40 5 2 24 2 3" xfId="38424"/>
    <cellStyle name="Normal 40 5 2 24 3" xfId="15777"/>
    <cellStyle name="Normal 40 5 2 24 3 2" xfId="26841"/>
    <cellStyle name="Normal 40 5 2 24 3 2 2" xfId="53090"/>
    <cellStyle name="Normal 40 5 2 24 3 3" xfId="42027"/>
    <cellStyle name="Normal 40 5 2 24 4" xfId="19513"/>
    <cellStyle name="Normal 40 5 2 24 4 2" xfId="45763"/>
    <cellStyle name="Normal 40 5 2 24 5" xfId="8393"/>
    <cellStyle name="Normal 40 5 2 24 5 2" xfId="34700"/>
    <cellStyle name="Normal 40 5 2 25" xfId="5089"/>
    <cellStyle name="Normal 40 5 2 25 2" xfId="12291"/>
    <cellStyle name="Normal 40 5 2 25 2 2" xfId="23355"/>
    <cellStyle name="Normal 40 5 2 25 2 2 2" xfId="49604"/>
    <cellStyle name="Normal 40 5 2 25 2 3" xfId="38541"/>
    <cellStyle name="Normal 40 5 2 25 3" xfId="15894"/>
    <cellStyle name="Normal 40 5 2 25 3 2" xfId="26958"/>
    <cellStyle name="Normal 40 5 2 25 3 2 2" xfId="53207"/>
    <cellStyle name="Normal 40 5 2 25 3 3" xfId="42144"/>
    <cellStyle name="Normal 40 5 2 25 4" xfId="19630"/>
    <cellStyle name="Normal 40 5 2 25 4 2" xfId="45880"/>
    <cellStyle name="Normal 40 5 2 25 5" xfId="8511"/>
    <cellStyle name="Normal 40 5 2 25 5 2" xfId="34817"/>
    <cellStyle name="Normal 40 5 2 26" xfId="5090"/>
    <cellStyle name="Normal 40 5 2 26 2" xfId="12410"/>
    <cellStyle name="Normal 40 5 2 26 2 2" xfId="23474"/>
    <cellStyle name="Normal 40 5 2 26 2 2 2" xfId="49723"/>
    <cellStyle name="Normal 40 5 2 26 2 3" xfId="38660"/>
    <cellStyle name="Normal 40 5 2 26 3" xfId="16013"/>
    <cellStyle name="Normal 40 5 2 26 3 2" xfId="27077"/>
    <cellStyle name="Normal 40 5 2 26 3 2 2" xfId="53326"/>
    <cellStyle name="Normal 40 5 2 26 3 3" xfId="42263"/>
    <cellStyle name="Normal 40 5 2 26 4" xfId="19749"/>
    <cellStyle name="Normal 40 5 2 26 4 2" xfId="45999"/>
    <cellStyle name="Normal 40 5 2 26 5" xfId="8631"/>
    <cellStyle name="Normal 40 5 2 26 5 2" xfId="34936"/>
    <cellStyle name="Normal 40 5 2 27" xfId="5091"/>
    <cellStyle name="Normal 40 5 2 27 2" xfId="12541"/>
    <cellStyle name="Normal 40 5 2 27 2 2" xfId="23605"/>
    <cellStyle name="Normal 40 5 2 27 2 2 2" xfId="49854"/>
    <cellStyle name="Normal 40 5 2 27 2 3" xfId="38791"/>
    <cellStyle name="Normal 40 5 2 27 3" xfId="16144"/>
    <cellStyle name="Normal 40 5 2 27 3 2" xfId="27208"/>
    <cellStyle name="Normal 40 5 2 27 3 2 2" xfId="53457"/>
    <cellStyle name="Normal 40 5 2 27 3 3" xfId="42394"/>
    <cellStyle name="Normal 40 5 2 27 4" xfId="19880"/>
    <cellStyle name="Normal 40 5 2 27 4 2" xfId="46130"/>
    <cellStyle name="Normal 40 5 2 27 5" xfId="8763"/>
    <cellStyle name="Normal 40 5 2 27 5 2" xfId="35067"/>
    <cellStyle name="Normal 40 5 2 28" xfId="5092"/>
    <cellStyle name="Normal 40 5 2 28 2" xfId="12656"/>
    <cellStyle name="Normal 40 5 2 28 2 2" xfId="23720"/>
    <cellStyle name="Normal 40 5 2 28 2 2 2" xfId="49969"/>
    <cellStyle name="Normal 40 5 2 28 2 3" xfId="38906"/>
    <cellStyle name="Normal 40 5 2 28 3" xfId="16259"/>
    <cellStyle name="Normal 40 5 2 28 3 2" xfId="27323"/>
    <cellStyle name="Normal 40 5 2 28 3 2 2" xfId="53572"/>
    <cellStyle name="Normal 40 5 2 28 3 3" xfId="42509"/>
    <cellStyle name="Normal 40 5 2 28 4" xfId="19995"/>
    <cellStyle name="Normal 40 5 2 28 4 2" xfId="46245"/>
    <cellStyle name="Normal 40 5 2 28 5" xfId="8879"/>
    <cellStyle name="Normal 40 5 2 28 5 2" xfId="35182"/>
    <cellStyle name="Normal 40 5 2 29" xfId="5093"/>
    <cellStyle name="Normal 40 5 2 29 2" xfId="12770"/>
    <cellStyle name="Normal 40 5 2 29 2 2" xfId="23834"/>
    <cellStyle name="Normal 40 5 2 29 2 2 2" xfId="50083"/>
    <cellStyle name="Normal 40 5 2 29 2 3" xfId="39020"/>
    <cellStyle name="Normal 40 5 2 29 3" xfId="16373"/>
    <cellStyle name="Normal 40 5 2 29 3 2" xfId="27437"/>
    <cellStyle name="Normal 40 5 2 29 3 2 2" xfId="53686"/>
    <cellStyle name="Normal 40 5 2 29 3 3" xfId="42623"/>
    <cellStyle name="Normal 40 5 2 29 4" xfId="20109"/>
    <cellStyle name="Normal 40 5 2 29 4 2" xfId="46359"/>
    <cellStyle name="Normal 40 5 2 29 5" xfId="8994"/>
    <cellStyle name="Normal 40 5 2 29 5 2" xfId="35296"/>
    <cellStyle name="Normal 40 5 2 3" xfId="5094"/>
    <cellStyle name="Normal 40 5 2 3 2" xfId="9680"/>
    <cellStyle name="Normal 40 5 2 3 2 2" xfId="20744"/>
    <cellStyle name="Normal 40 5 2 3 2 2 2" xfId="46993"/>
    <cellStyle name="Normal 40 5 2 3 2 3" xfId="35930"/>
    <cellStyle name="Normal 40 5 2 3 3" xfId="13283"/>
    <cellStyle name="Normal 40 5 2 3 3 2" xfId="24347"/>
    <cellStyle name="Normal 40 5 2 3 3 2 2" xfId="50596"/>
    <cellStyle name="Normal 40 5 2 3 3 3" xfId="39533"/>
    <cellStyle name="Normal 40 5 2 3 4" xfId="17019"/>
    <cellStyle name="Normal 40 5 2 3 4 2" xfId="43269"/>
    <cellStyle name="Normal 40 5 2 3 5" xfId="5878"/>
    <cellStyle name="Normal 40 5 2 3 5 2" xfId="32206"/>
    <cellStyle name="Normal 40 5 2 30" xfId="5095"/>
    <cellStyle name="Normal 40 5 2 30 2" xfId="9408"/>
    <cellStyle name="Normal 40 5 2 30 2 2" xfId="20472"/>
    <cellStyle name="Normal 40 5 2 30 2 2 2" xfId="46721"/>
    <cellStyle name="Normal 40 5 2 30 2 3" xfId="35658"/>
    <cellStyle name="Normal 40 5 2 30 3" xfId="13011"/>
    <cellStyle name="Normal 40 5 2 30 3 2" xfId="24075"/>
    <cellStyle name="Normal 40 5 2 30 3 2 2" xfId="50324"/>
    <cellStyle name="Normal 40 5 2 30 3 3" xfId="39261"/>
    <cellStyle name="Normal 40 5 2 30 4" xfId="16747"/>
    <cellStyle name="Normal 40 5 2 30 4 2" xfId="42997"/>
    <cellStyle name="Normal 40 5 2 30 5" xfId="5603"/>
    <cellStyle name="Normal 40 5 2 30 5 2" xfId="31934"/>
    <cellStyle name="Normal 40 5 2 31" xfId="5096"/>
    <cellStyle name="Normal 40 5 2 31 2" xfId="20352"/>
    <cellStyle name="Normal 40 5 2 31 2 2" xfId="46601"/>
    <cellStyle name="Normal 40 5 2 31 3" xfId="9288"/>
    <cellStyle name="Normal 40 5 2 31 3 2" xfId="35538"/>
    <cellStyle name="Normal 40 5 2 32" xfId="5097"/>
    <cellStyle name="Normal 40 5 2 32 2" xfId="23955"/>
    <cellStyle name="Normal 40 5 2 32 2 2" xfId="50204"/>
    <cellStyle name="Normal 40 5 2 32 3" xfId="12891"/>
    <cellStyle name="Normal 40 5 2 32 3 2" xfId="39141"/>
    <cellStyle name="Normal 40 5 2 33" xfId="5098"/>
    <cellStyle name="Normal 40 5 2 33 2" xfId="16627"/>
    <cellStyle name="Normal 40 5 2 33 2 2" xfId="42877"/>
    <cellStyle name="Normal 40 5 2 34" xfId="5099"/>
    <cellStyle name="Normal 40 5 2 35" xfId="5100"/>
    <cellStyle name="Normal 40 5 2 36" xfId="5101"/>
    <cellStyle name="Normal 40 5 2 37" xfId="5102"/>
    <cellStyle name="Normal 40 5 2 38" xfId="5103"/>
    <cellStyle name="Normal 40 5 2 39" xfId="5104"/>
    <cellStyle name="Normal 40 5 2 4" xfId="5105"/>
    <cellStyle name="Normal 40 5 2 4 2" xfId="9796"/>
    <cellStyle name="Normal 40 5 2 4 2 2" xfId="20860"/>
    <cellStyle name="Normal 40 5 2 4 2 2 2" xfId="47109"/>
    <cellStyle name="Normal 40 5 2 4 2 3" xfId="36046"/>
    <cellStyle name="Normal 40 5 2 4 3" xfId="13399"/>
    <cellStyle name="Normal 40 5 2 4 3 2" xfId="24463"/>
    <cellStyle name="Normal 40 5 2 4 3 2 2" xfId="50712"/>
    <cellStyle name="Normal 40 5 2 4 3 3" xfId="39649"/>
    <cellStyle name="Normal 40 5 2 4 4" xfId="17135"/>
    <cellStyle name="Normal 40 5 2 4 4 2" xfId="43385"/>
    <cellStyle name="Normal 40 5 2 4 5" xfId="5995"/>
    <cellStyle name="Normal 40 5 2 4 5 2" xfId="32322"/>
    <cellStyle name="Normal 40 5 2 40" xfId="5106"/>
    <cellStyle name="Normal 40 5 2 41" xfId="5071"/>
    <cellStyle name="Normal 40 5 2 42" xfId="5482"/>
    <cellStyle name="Normal 40 5 2 42 2" xfId="31814"/>
    <cellStyle name="Normal 40 5 2 43" xfId="27790"/>
    <cellStyle name="Normal 40 5 2 5" xfId="5107"/>
    <cellStyle name="Normal 40 5 2 5 2" xfId="9911"/>
    <cellStyle name="Normal 40 5 2 5 2 2" xfId="20975"/>
    <cellStyle name="Normal 40 5 2 5 2 2 2" xfId="47224"/>
    <cellStyle name="Normal 40 5 2 5 2 3" xfId="36161"/>
    <cellStyle name="Normal 40 5 2 5 3" xfId="13514"/>
    <cellStyle name="Normal 40 5 2 5 3 2" xfId="24578"/>
    <cellStyle name="Normal 40 5 2 5 3 2 2" xfId="50827"/>
    <cellStyle name="Normal 40 5 2 5 3 3" xfId="39764"/>
    <cellStyle name="Normal 40 5 2 5 4" xfId="17250"/>
    <cellStyle name="Normal 40 5 2 5 4 2" xfId="43500"/>
    <cellStyle name="Normal 40 5 2 5 5" xfId="6111"/>
    <cellStyle name="Normal 40 5 2 5 5 2" xfId="32437"/>
    <cellStyle name="Normal 40 5 2 6" xfId="5108"/>
    <cellStyle name="Normal 40 5 2 6 2" xfId="10026"/>
    <cellStyle name="Normal 40 5 2 6 2 2" xfId="21090"/>
    <cellStyle name="Normal 40 5 2 6 2 2 2" xfId="47339"/>
    <cellStyle name="Normal 40 5 2 6 2 3" xfId="36276"/>
    <cellStyle name="Normal 40 5 2 6 3" xfId="13629"/>
    <cellStyle name="Normal 40 5 2 6 3 2" xfId="24693"/>
    <cellStyle name="Normal 40 5 2 6 3 2 2" xfId="50942"/>
    <cellStyle name="Normal 40 5 2 6 3 3" xfId="39879"/>
    <cellStyle name="Normal 40 5 2 6 4" xfId="17365"/>
    <cellStyle name="Normal 40 5 2 6 4 2" xfId="43615"/>
    <cellStyle name="Normal 40 5 2 6 5" xfId="6227"/>
    <cellStyle name="Normal 40 5 2 6 5 2" xfId="32552"/>
    <cellStyle name="Normal 40 5 2 7" xfId="5109"/>
    <cellStyle name="Normal 40 5 2 7 2" xfId="10140"/>
    <cellStyle name="Normal 40 5 2 7 2 2" xfId="21204"/>
    <cellStyle name="Normal 40 5 2 7 2 2 2" xfId="47453"/>
    <cellStyle name="Normal 40 5 2 7 2 3" xfId="36390"/>
    <cellStyle name="Normal 40 5 2 7 3" xfId="13743"/>
    <cellStyle name="Normal 40 5 2 7 3 2" xfId="24807"/>
    <cellStyle name="Normal 40 5 2 7 3 2 2" xfId="51056"/>
    <cellStyle name="Normal 40 5 2 7 3 3" xfId="39993"/>
    <cellStyle name="Normal 40 5 2 7 4" xfId="17479"/>
    <cellStyle name="Normal 40 5 2 7 4 2" xfId="43729"/>
    <cellStyle name="Normal 40 5 2 7 5" xfId="6342"/>
    <cellStyle name="Normal 40 5 2 7 5 2" xfId="32666"/>
    <cellStyle name="Normal 40 5 2 8" xfId="5110"/>
    <cellStyle name="Normal 40 5 2 8 2" xfId="10254"/>
    <cellStyle name="Normal 40 5 2 8 2 2" xfId="21318"/>
    <cellStyle name="Normal 40 5 2 8 2 2 2" xfId="47567"/>
    <cellStyle name="Normal 40 5 2 8 2 3" xfId="36504"/>
    <cellStyle name="Normal 40 5 2 8 3" xfId="13857"/>
    <cellStyle name="Normal 40 5 2 8 3 2" xfId="24921"/>
    <cellStyle name="Normal 40 5 2 8 3 2 2" xfId="51170"/>
    <cellStyle name="Normal 40 5 2 8 3 3" xfId="40107"/>
    <cellStyle name="Normal 40 5 2 8 4" xfId="17593"/>
    <cellStyle name="Normal 40 5 2 8 4 2" xfId="43843"/>
    <cellStyle name="Normal 40 5 2 8 5" xfId="6457"/>
    <cellStyle name="Normal 40 5 2 8 5 2" xfId="32780"/>
    <cellStyle name="Normal 40 5 2 9" xfId="5111"/>
    <cellStyle name="Normal 40 5 2 9 2" xfId="10368"/>
    <cellStyle name="Normal 40 5 2 9 2 2" xfId="21432"/>
    <cellStyle name="Normal 40 5 2 9 2 2 2" xfId="47681"/>
    <cellStyle name="Normal 40 5 2 9 2 3" xfId="36618"/>
    <cellStyle name="Normal 40 5 2 9 3" xfId="13971"/>
    <cellStyle name="Normal 40 5 2 9 3 2" xfId="25035"/>
    <cellStyle name="Normal 40 5 2 9 3 2 2" xfId="51284"/>
    <cellStyle name="Normal 40 5 2 9 3 3" xfId="40221"/>
    <cellStyle name="Normal 40 5 2 9 4" xfId="17707"/>
    <cellStyle name="Normal 40 5 2 9 4 2" xfId="43957"/>
    <cellStyle name="Normal 40 5 2 9 5" xfId="6572"/>
    <cellStyle name="Normal 40 5 2 9 5 2" xfId="32894"/>
    <cellStyle name="Normal 40 5 20" xfId="5112"/>
    <cellStyle name="Normal 40 5 20 2" xfId="11523"/>
    <cellStyle name="Normal 40 5 20 2 2" xfId="22587"/>
    <cellStyle name="Normal 40 5 20 2 2 2" xfId="48836"/>
    <cellStyle name="Normal 40 5 20 2 3" xfId="37773"/>
    <cellStyle name="Normal 40 5 20 3" xfId="15126"/>
    <cellStyle name="Normal 40 5 20 3 2" xfId="26190"/>
    <cellStyle name="Normal 40 5 20 3 2 2" xfId="52439"/>
    <cellStyle name="Normal 40 5 20 3 3" xfId="41376"/>
    <cellStyle name="Normal 40 5 20 4" xfId="18862"/>
    <cellStyle name="Normal 40 5 20 4 2" xfId="45112"/>
    <cellStyle name="Normal 40 5 20 5" xfId="7737"/>
    <cellStyle name="Normal 40 5 20 5 2" xfId="34049"/>
    <cellStyle name="Normal 40 5 21" xfId="5113"/>
    <cellStyle name="Normal 40 5 21 2" xfId="11637"/>
    <cellStyle name="Normal 40 5 21 2 2" xfId="22701"/>
    <cellStyle name="Normal 40 5 21 2 2 2" xfId="48950"/>
    <cellStyle name="Normal 40 5 21 2 3" xfId="37887"/>
    <cellStyle name="Normal 40 5 21 3" xfId="15240"/>
    <cellStyle name="Normal 40 5 21 3 2" xfId="26304"/>
    <cellStyle name="Normal 40 5 21 3 2 2" xfId="52553"/>
    <cellStyle name="Normal 40 5 21 3 3" xfId="41490"/>
    <cellStyle name="Normal 40 5 21 4" xfId="18976"/>
    <cellStyle name="Normal 40 5 21 4 2" xfId="45226"/>
    <cellStyle name="Normal 40 5 21 5" xfId="7852"/>
    <cellStyle name="Normal 40 5 21 5 2" xfId="34163"/>
    <cellStyle name="Normal 40 5 22" xfId="5114"/>
    <cellStyle name="Normal 40 5 22 2" xfId="11751"/>
    <cellStyle name="Normal 40 5 22 2 2" xfId="22815"/>
    <cellStyle name="Normal 40 5 22 2 2 2" xfId="49064"/>
    <cellStyle name="Normal 40 5 22 2 3" xfId="38001"/>
    <cellStyle name="Normal 40 5 22 3" xfId="15354"/>
    <cellStyle name="Normal 40 5 22 3 2" xfId="26418"/>
    <cellStyle name="Normal 40 5 22 3 2 2" xfId="52667"/>
    <cellStyle name="Normal 40 5 22 3 3" xfId="41604"/>
    <cellStyle name="Normal 40 5 22 4" xfId="19090"/>
    <cellStyle name="Normal 40 5 22 4 2" xfId="45340"/>
    <cellStyle name="Normal 40 5 22 5" xfId="7967"/>
    <cellStyle name="Normal 40 5 22 5 2" xfId="34277"/>
    <cellStyle name="Normal 40 5 23" xfId="5115"/>
    <cellStyle name="Normal 40 5 23 2" xfId="11865"/>
    <cellStyle name="Normal 40 5 23 2 2" xfId="22929"/>
    <cellStyle name="Normal 40 5 23 2 2 2" xfId="49178"/>
    <cellStyle name="Normal 40 5 23 2 3" xfId="38115"/>
    <cellStyle name="Normal 40 5 23 3" xfId="15468"/>
    <cellStyle name="Normal 40 5 23 3 2" xfId="26532"/>
    <cellStyle name="Normal 40 5 23 3 2 2" xfId="52781"/>
    <cellStyle name="Normal 40 5 23 3 3" xfId="41718"/>
    <cellStyle name="Normal 40 5 23 4" xfId="19204"/>
    <cellStyle name="Normal 40 5 23 4 2" xfId="45454"/>
    <cellStyle name="Normal 40 5 23 5" xfId="8082"/>
    <cellStyle name="Normal 40 5 23 5 2" xfId="34391"/>
    <cellStyle name="Normal 40 5 24" xfId="5116"/>
    <cellStyle name="Normal 40 5 24 2" xfId="11979"/>
    <cellStyle name="Normal 40 5 24 2 2" xfId="23043"/>
    <cellStyle name="Normal 40 5 24 2 2 2" xfId="49292"/>
    <cellStyle name="Normal 40 5 24 2 3" xfId="38229"/>
    <cellStyle name="Normal 40 5 24 3" xfId="15582"/>
    <cellStyle name="Normal 40 5 24 3 2" xfId="26646"/>
    <cellStyle name="Normal 40 5 24 3 2 2" xfId="52895"/>
    <cellStyle name="Normal 40 5 24 3 3" xfId="41832"/>
    <cellStyle name="Normal 40 5 24 4" xfId="19318"/>
    <cellStyle name="Normal 40 5 24 4 2" xfId="45568"/>
    <cellStyle name="Normal 40 5 24 5" xfId="8197"/>
    <cellStyle name="Normal 40 5 24 5 2" xfId="34505"/>
    <cellStyle name="Normal 40 5 25" xfId="5117"/>
    <cellStyle name="Normal 40 5 25 2" xfId="12093"/>
    <cellStyle name="Normal 40 5 25 2 2" xfId="23157"/>
    <cellStyle name="Normal 40 5 25 2 2 2" xfId="49406"/>
    <cellStyle name="Normal 40 5 25 2 3" xfId="38343"/>
    <cellStyle name="Normal 40 5 25 3" xfId="15696"/>
    <cellStyle name="Normal 40 5 25 3 2" xfId="26760"/>
    <cellStyle name="Normal 40 5 25 3 2 2" xfId="53009"/>
    <cellStyle name="Normal 40 5 25 3 3" xfId="41946"/>
    <cellStyle name="Normal 40 5 25 4" xfId="19432"/>
    <cellStyle name="Normal 40 5 25 4 2" xfId="45682"/>
    <cellStyle name="Normal 40 5 25 5" xfId="8312"/>
    <cellStyle name="Normal 40 5 25 5 2" xfId="34619"/>
    <cellStyle name="Normal 40 5 26" xfId="5118"/>
    <cellStyle name="Normal 40 5 26 2" xfId="12210"/>
    <cellStyle name="Normal 40 5 26 2 2" xfId="23274"/>
    <cellStyle name="Normal 40 5 26 2 2 2" xfId="49523"/>
    <cellStyle name="Normal 40 5 26 2 3" xfId="38460"/>
    <cellStyle name="Normal 40 5 26 3" xfId="15813"/>
    <cellStyle name="Normal 40 5 26 3 2" xfId="26877"/>
    <cellStyle name="Normal 40 5 26 3 2 2" xfId="53126"/>
    <cellStyle name="Normal 40 5 26 3 3" xfId="42063"/>
    <cellStyle name="Normal 40 5 26 4" xfId="19549"/>
    <cellStyle name="Normal 40 5 26 4 2" xfId="45799"/>
    <cellStyle name="Normal 40 5 26 5" xfId="8430"/>
    <cellStyle name="Normal 40 5 26 5 2" xfId="34736"/>
    <cellStyle name="Normal 40 5 27" xfId="5119"/>
    <cellStyle name="Normal 40 5 27 2" xfId="12329"/>
    <cellStyle name="Normal 40 5 27 2 2" xfId="23393"/>
    <cellStyle name="Normal 40 5 27 2 2 2" xfId="49642"/>
    <cellStyle name="Normal 40 5 27 2 3" xfId="38579"/>
    <cellStyle name="Normal 40 5 27 3" xfId="15932"/>
    <cellStyle name="Normal 40 5 27 3 2" xfId="26996"/>
    <cellStyle name="Normal 40 5 27 3 2 2" xfId="53245"/>
    <cellStyle name="Normal 40 5 27 3 3" xfId="42182"/>
    <cellStyle name="Normal 40 5 27 4" xfId="19668"/>
    <cellStyle name="Normal 40 5 27 4 2" xfId="45918"/>
    <cellStyle name="Normal 40 5 27 5" xfId="8550"/>
    <cellStyle name="Normal 40 5 27 5 2" xfId="34855"/>
    <cellStyle name="Normal 40 5 28" xfId="5120"/>
    <cellStyle name="Normal 40 5 28 2" xfId="12460"/>
    <cellStyle name="Normal 40 5 28 2 2" xfId="23524"/>
    <cellStyle name="Normal 40 5 28 2 2 2" xfId="49773"/>
    <cellStyle name="Normal 40 5 28 2 3" xfId="38710"/>
    <cellStyle name="Normal 40 5 28 3" xfId="16063"/>
    <cellStyle name="Normal 40 5 28 3 2" xfId="27127"/>
    <cellStyle name="Normal 40 5 28 3 2 2" xfId="53376"/>
    <cellStyle name="Normal 40 5 28 3 3" xfId="42313"/>
    <cellStyle name="Normal 40 5 28 4" xfId="19799"/>
    <cellStyle name="Normal 40 5 28 4 2" xfId="46049"/>
    <cellStyle name="Normal 40 5 28 5" xfId="8682"/>
    <cellStyle name="Normal 40 5 28 5 2" xfId="34986"/>
    <cellStyle name="Normal 40 5 29" xfId="5121"/>
    <cellStyle name="Normal 40 5 29 2" xfId="12575"/>
    <cellStyle name="Normal 40 5 29 2 2" xfId="23639"/>
    <cellStyle name="Normal 40 5 29 2 2 2" xfId="49888"/>
    <cellStyle name="Normal 40 5 29 2 3" xfId="38825"/>
    <cellStyle name="Normal 40 5 29 3" xfId="16178"/>
    <cellStyle name="Normal 40 5 29 3 2" xfId="27242"/>
    <cellStyle name="Normal 40 5 29 3 2 2" xfId="53491"/>
    <cellStyle name="Normal 40 5 29 3 3" xfId="42428"/>
    <cellStyle name="Normal 40 5 29 4" xfId="19914"/>
    <cellStyle name="Normal 40 5 29 4 2" xfId="46164"/>
    <cellStyle name="Normal 40 5 29 5" xfId="8798"/>
    <cellStyle name="Normal 40 5 29 5 2" xfId="35101"/>
    <cellStyle name="Normal 40 5 3" xfId="314"/>
    <cellStyle name="Normal 40 5 3 2" xfId="5123"/>
    <cellStyle name="Normal 40 5 3 2 2" xfId="16489"/>
    <cellStyle name="Normal 40 5 3 2 2 2" xfId="27553"/>
    <cellStyle name="Normal 40 5 3 2 2 2 2" xfId="53802"/>
    <cellStyle name="Normal 40 5 3 2 2 3" xfId="42739"/>
    <cellStyle name="Normal 40 5 3 2 3" xfId="20225"/>
    <cellStyle name="Normal 40 5 3 2 3 2" xfId="46475"/>
    <cellStyle name="Normal 40 5 3 2 4" xfId="9153"/>
    <cellStyle name="Normal 40 5 3 2 4 2" xfId="35412"/>
    <cellStyle name="Normal 40 5 3 3" xfId="5122"/>
    <cellStyle name="Normal 40 5 3 3 2" xfId="20511"/>
    <cellStyle name="Normal 40 5 3 3 2 2" xfId="46760"/>
    <cellStyle name="Normal 40 5 3 3 3" xfId="9447"/>
    <cellStyle name="Normal 40 5 3 3 3 2" xfId="35697"/>
    <cellStyle name="Normal 40 5 3 4" xfId="13050"/>
    <cellStyle name="Normal 40 5 3 4 2" xfId="24114"/>
    <cellStyle name="Normal 40 5 3 4 2 2" xfId="50363"/>
    <cellStyle name="Normal 40 5 3 4 3" xfId="39300"/>
    <cellStyle name="Normal 40 5 3 5" xfId="16786"/>
    <cellStyle name="Normal 40 5 3 5 2" xfId="43036"/>
    <cellStyle name="Normal 40 5 3 6" xfId="5643"/>
    <cellStyle name="Normal 40 5 3 6 2" xfId="31973"/>
    <cellStyle name="Normal 40 5 3 7" xfId="27792"/>
    <cellStyle name="Normal 40 5 30" xfId="5124"/>
    <cellStyle name="Normal 40 5 30 2" xfId="12689"/>
    <cellStyle name="Normal 40 5 30 2 2" xfId="23753"/>
    <cellStyle name="Normal 40 5 30 2 2 2" xfId="50002"/>
    <cellStyle name="Normal 40 5 30 2 3" xfId="38939"/>
    <cellStyle name="Normal 40 5 30 3" xfId="16292"/>
    <cellStyle name="Normal 40 5 30 3 2" xfId="27356"/>
    <cellStyle name="Normal 40 5 30 3 2 2" xfId="53605"/>
    <cellStyle name="Normal 40 5 30 3 3" xfId="42542"/>
    <cellStyle name="Normal 40 5 30 4" xfId="20028"/>
    <cellStyle name="Normal 40 5 30 4 2" xfId="46278"/>
    <cellStyle name="Normal 40 5 30 5" xfId="8913"/>
    <cellStyle name="Normal 40 5 30 5 2" xfId="35215"/>
    <cellStyle name="Normal 40 5 31" xfId="5125"/>
    <cellStyle name="Normal 40 5 31 2" xfId="9327"/>
    <cellStyle name="Normal 40 5 31 2 2" xfId="20391"/>
    <cellStyle name="Normal 40 5 31 2 2 2" xfId="46640"/>
    <cellStyle name="Normal 40 5 31 2 3" xfId="35577"/>
    <cellStyle name="Normal 40 5 31 3" xfId="12930"/>
    <cellStyle name="Normal 40 5 31 3 2" xfId="23994"/>
    <cellStyle name="Normal 40 5 31 3 2 2" xfId="50243"/>
    <cellStyle name="Normal 40 5 31 3 3" xfId="39180"/>
    <cellStyle name="Normal 40 5 31 4" xfId="16666"/>
    <cellStyle name="Normal 40 5 31 4 2" xfId="42916"/>
    <cellStyle name="Normal 40 5 31 5" xfId="5522"/>
    <cellStyle name="Normal 40 5 31 5 2" xfId="31853"/>
    <cellStyle name="Normal 40 5 32" xfId="5126"/>
    <cellStyle name="Normal 40 5 32 2" xfId="20271"/>
    <cellStyle name="Normal 40 5 32 2 2" xfId="46520"/>
    <cellStyle name="Normal 40 5 32 3" xfId="9207"/>
    <cellStyle name="Normal 40 5 32 3 2" xfId="35457"/>
    <cellStyle name="Normal 40 5 33" xfId="5127"/>
    <cellStyle name="Normal 40 5 33 2" xfId="23874"/>
    <cellStyle name="Normal 40 5 33 2 2" xfId="50123"/>
    <cellStyle name="Normal 40 5 33 3" xfId="12810"/>
    <cellStyle name="Normal 40 5 33 3 2" xfId="39060"/>
    <cellStyle name="Normal 40 5 34" xfId="5128"/>
    <cellStyle name="Normal 40 5 34 2" xfId="16546"/>
    <cellStyle name="Normal 40 5 34 2 2" xfId="42796"/>
    <cellStyle name="Normal 40 5 35" xfId="5129"/>
    <cellStyle name="Normal 40 5 36" xfId="5130"/>
    <cellStyle name="Normal 40 5 37" xfId="5131"/>
    <cellStyle name="Normal 40 5 38" xfId="5132"/>
    <cellStyle name="Normal 40 5 39" xfId="5133"/>
    <cellStyle name="Normal 40 5 4" xfId="5134"/>
    <cellStyle name="Normal 40 5 4 2" xfId="9599"/>
    <cellStyle name="Normal 40 5 4 2 2" xfId="20663"/>
    <cellStyle name="Normal 40 5 4 2 2 2" xfId="46912"/>
    <cellStyle name="Normal 40 5 4 2 3" xfId="35849"/>
    <cellStyle name="Normal 40 5 4 3" xfId="13202"/>
    <cellStyle name="Normal 40 5 4 3 2" xfId="24266"/>
    <cellStyle name="Normal 40 5 4 3 2 2" xfId="50515"/>
    <cellStyle name="Normal 40 5 4 3 3" xfId="39452"/>
    <cellStyle name="Normal 40 5 4 4" xfId="16938"/>
    <cellStyle name="Normal 40 5 4 4 2" xfId="43188"/>
    <cellStyle name="Normal 40 5 4 5" xfId="5797"/>
    <cellStyle name="Normal 40 5 4 5 2" xfId="32125"/>
    <cellStyle name="Normal 40 5 40" xfId="5135"/>
    <cellStyle name="Normal 40 5 41" xfId="5136"/>
    <cellStyle name="Normal 40 5 42" xfId="5060"/>
    <cellStyle name="Normal 40 5 43" xfId="5401"/>
    <cellStyle name="Normal 40 5 43 2" xfId="31733"/>
    <cellStyle name="Normal 40 5 44" xfId="27789"/>
    <cellStyle name="Normal 40 5 5" xfId="5137"/>
    <cellStyle name="Normal 40 5 5 2" xfId="9715"/>
    <cellStyle name="Normal 40 5 5 2 2" xfId="20779"/>
    <cellStyle name="Normal 40 5 5 2 2 2" xfId="47028"/>
    <cellStyle name="Normal 40 5 5 2 3" xfId="35965"/>
    <cellStyle name="Normal 40 5 5 3" xfId="13318"/>
    <cellStyle name="Normal 40 5 5 3 2" xfId="24382"/>
    <cellStyle name="Normal 40 5 5 3 2 2" xfId="50631"/>
    <cellStyle name="Normal 40 5 5 3 3" xfId="39568"/>
    <cellStyle name="Normal 40 5 5 4" xfId="17054"/>
    <cellStyle name="Normal 40 5 5 4 2" xfId="43304"/>
    <cellStyle name="Normal 40 5 5 5" xfId="5914"/>
    <cellStyle name="Normal 40 5 5 5 2" xfId="32241"/>
    <cellStyle name="Normal 40 5 6" xfId="5138"/>
    <cellStyle name="Normal 40 5 6 2" xfId="9830"/>
    <cellStyle name="Normal 40 5 6 2 2" xfId="20894"/>
    <cellStyle name="Normal 40 5 6 2 2 2" xfId="47143"/>
    <cellStyle name="Normal 40 5 6 2 3" xfId="36080"/>
    <cellStyle name="Normal 40 5 6 3" xfId="13433"/>
    <cellStyle name="Normal 40 5 6 3 2" xfId="24497"/>
    <cellStyle name="Normal 40 5 6 3 2 2" xfId="50746"/>
    <cellStyle name="Normal 40 5 6 3 3" xfId="39683"/>
    <cellStyle name="Normal 40 5 6 4" xfId="17169"/>
    <cellStyle name="Normal 40 5 6 4 2" xfId="43419"/>
    <cellStyle name="Normal 40 5 6 5" xfId="6030"/>
    <cellStyle name="Normal 40 5 6 5 2" xfId="32356"/>
    <cellStyle name="Normal 40 5 7" xfId="5139"/>
    <cellStyle name="Normal 40 5 7 2" xfId="9945"/>
    <cellStyle name="Normal 40 5 7 2 2" xfId="21009"/>
    <cellStyle name="Normal 40 5 7 2 2 2" xfId="47258"/>
    <cellStyle name="Normal 40 5 7 2 3" xfId="36195"/>
    <cellStyle name="Normal 40 5 7 3" xfId="13548"/>
    <cellStyle name="Normal 40 5 7 3 2" xfId="24612"/>
    <cellStyle name="Normal 40 5 7 3 2 2" xfId="50861"/>
    <cellStyle name="Normal 40 5 7 3 3" xfId="39798"/>
    <cellStyle name="Normal 40 5 7 4" xfId="17284"/>
    <cellStyle name="Normal 40 5 7 4 2" xfId="43534"/>
    <cellStyle name="Normal 40 5 7 5" xfId="6146"/>
    <cellStyle name="Normal 40 5 7 5 2" xfId="32471"/>
    <cellStyle name="Normal 40 5 8" xfId="5140"/>
    <cellStyle name="Normal 40 5 8 2" xfId="10059"/>
    <cellStyle name="Normal 40 5 8 2 2" xfId="21123"/>
    <cellStyle name="Normal 40 5 8 2 2 2" xfId="47372"/>
    <cellStyle name="Normal 40 5 8 2 3" xfId="36309"/>
    <cellStyle name="Normal 40 5 8 3" xfId="13662"/>
    <cellStyle name="Normal 40 5 8 3 2" xfId="24726"/>
    <cellStyle name="Normal 40 5 8 3 2 2" xfId="50975"/>
    <cellStyle name="Normal 40 5 8 3 3" xfId="39912"/>
    <cellStyle name="Normal 40 5 8 4" xfId="17398"/>
    <cellStyle name="Normal 40 5 8 4 2" xfId="43648"/>
    <cellStyle name="Normal 40 5 8 5" xfId="6261"/>
    <cellStyle name="Normal 40 5 8 5 2" xfId="32585"/>
    <cellStyle name="Normal 40 5 9" xfId="5141"/>
    <cellStyle name="Normal 40 5 9 2" xfId="10173"/>
    <cellStyle name="Normal 40 5 9 2 2" xfId="21237"/>
    <cellStyle name="Normal 40 5 9 2 2 2" xfId="47486"/>
    <cellStyle name="Normal 40 5 9 2 3" xfId="36423"/>
    <cellStyle name="Normal 40 5 9 3" xfId="13776"/>
    <cellStyle name="Normal 40 5 9 3 2" xfId="24840"/>
    <cellStyle name="Normal 40 5 9 3 2 2" xfId="51089"/>
    <cellStyle name="Normal 40 5 9 3 3" xfId="40026"/>
    <cellStyle name="Normal 40 5 9 4" xfId="17512"/>
    <cellStyle name="Normal 40 5 9 4 2" xfId="43762"/>
    <cellStyle name="Normal 40 5 9 5" xfId="6376"/>
    <cellStyle name="Normal 40 5 9 5 2" xfId="32699"/>
    <cellStyle name="Normal 40 50" xfId="27756"/>
    <cellStyle name="Normal 40 6" xfId="315"/>
    <cellStyle name="Normal 40 6 10" xfId="5143"/>
    <cellStyle name="Normal 40 6 10 2" xfId="10295"/>
    <cellStyle name="Normal 40 6 10 2 2" xfId="21359"/>
    <cellStyle name="Normal 40 6 10 2 2 2" xfId="47608"/>
    <cellStyle name="Normal 40 6 10 2 3" xfId="36545"/>
    <cellStyle name="Normal 40 6 10 3" xfId="13898"/>
    <cellStyle name="Normal 40 6 10 3 2" xfId="24962"/>
    <cellStyle name="Normal 40 6 10 3 2 2" xfId="51211"/>
    <cellStyle name="Normal 40 6 10 3 3" xfId="40148"/>
    <cellStyle name="Normal 40 6 10 4" xfId="17634"/>
    <cellStyle name="Normal 40 6 10 4 2" xfId="43884"/>
    <cellStyle name="Normal 40 6 10 5" xfId="6499"/>
    <cellStyle name="Normal 40 6 10 5 2" xfId="32821"/>
    <cellStyle name="Normal 40 6 11" xfId="5144"/>
    <cellStyle name="Normal 40 6 11 2" xfId="10422"/>
    <cellStyle name="Normal 40 6 11 2 2" xfId="21486"/>
    <cellStyle name="Normal 40 6 11 2 2 2" xfId="47735"/>
    <cellStyle name="Normal 40 6 11 2 3" xfId="36672"/>
    <cellStyle name="Normal 40 6 11 3" xfId="14025"/>
    <cellStyle name="Normal 40 6 11 3 2" xfId="25089"/>
    <cellStyle name="Normal 40 6 11 3 2 2" xfId="51338"/>
    <cellStyle name="Normal 40 6 11 3 3" xfId="40275"/>
    <cellStyle name="Normal 40 6 11 4" xfId="17761"/>
    <cellStyle name="Normal 40 6 11 4 2" xfId="44011"/>
    <cellStyle name="Normal 40 6 11 5" xfId="6627"/>
    <cellStyle name="Normal 40 6 11 5 2" xfId="32948"/>
    <cellStyle name="Normal 40 6 12" xfId="5145"/>
    <cellStyle name="Normal 40 6 12 2" xfId="10537"/>
    <cellStyle name="Normal 40 6 12 2 2" xfId="21601"/>
    <cellStyle name="Normal 40 6 12 2 2 2" xfId="47850"/>
    <cellStyle name="Normal 40 6 12 2 3" xfId="36787"/>
    <cellStyle name="Normal 40 6 12 3" xfId="14140"/>
    <cellStyle name="Normal 40 6 12 3 2" xfId="25204"/>
    <cellStyle name="Normal 40 6 12 3 2 2" xfId="51453"/>
    <cellStyle name="Normal 40 6 12 3 3" xfId="40390"/>
    <cellStyle name="Normal 40 6 12 4" xfId="17876"/>
    <cellStyle name="Normal 40 6 12 4 2" xfId="44126"/>
    <cellStyle name="Normal 40 6 12 5" xfId="6743"/>
    <cellStyle name="Normal 40 6 12 5 2" xfId="33063"/>
    <cellStyle name="Normal 40 6 13" xfId="5146"/>
    <cellStyle name="Normal 40 6 13 2" xfId="10710"/>
    <cellStyle name="Normal 40 6 13 2 2" xfId="21774"/>
    <cellStyle name="Normal 40 6 13 2 2 2" xfId="48023"/>
    <cellStyle name="Normal 40 6 13 2 3" xfId="36960"/>
    <cellStyle name="Normal 40 6 13 3" xfId="14313"/>
    <cellStyle name="Normal 40 6 13 3 2" xfId="25377"/>
    <cellStyle name="Normal 40 6 13 3 2 2" xfId="51626"/>
    <cellStyle name="Normal 40 6 13 3 3" xfId="40563"/>
    <cellStyle name="Normal 40 6 13 4" xfId="18049"/>
    <cellStyle name="Normal 40 6 13 4 2" xfId="44299"/>
    <cellStyle name="Normal 40 6 13 5" xfId="6917"/>
    <cellStyle name="Normal 40 6 13 5 2" xfId="33236"/>
    <cellStyle name="Normal 40 6 14" xfId="5147"/>
    <cellStyle name="Normal 40 6 14 2" xfId="10827"/>
    <cellStyle name="Normal 40 6 14 2 2" xfId="21891"/>
    <cellStyle name="Normal 40 6 14 2 2 2" xfId="48140"/>
    <cellStyle name="Normal 40 6 14 2 3" xfId="37077"/>
    <cellStyle name="Normal 40 6 14 3" xfId="14430"/>
    <cellStyle name="Normal 40 6 14 3 2" xfId="25494"/>
    <cellStyle name="Normal 40 6 14 3 2 2" xfId="51743"/>
    <cellStyle name="Normal 40 6 14 3 3" xfId="40680"/>
    <cellStyle name="Normal 40 6 14 4" xfId="18166"/>
    <cellStyle name="Normal 40 6 14 4 2" xfId="44416"/>
    <cellStyle name="Normal 40 6 14 5" xfId="7035"/>
    <cellStyle name="Normal 40 6 14 5 2" xfId="33353"/>
    <cellStyle name="Normal 40 6 15" xfId="5148"/>
    <cellStyle name="Normal 40 6 15 2" xfId="10943"/>
    <cellStyle name="Normal 40 6 15 2 2" xfId="22007"/>
    <cellStyle name="Normal 40 6 15 2 2 2" xfId="48256"/>
    <cellStyle name="Normal 40 6 15 2 3" xfId="37193"/>
    <cellStyle name="Normal 40 6 15 3" xfId="14546"/>
    <cellStyle name="Normal 40 6 15 3 2" xfId="25610"/>
    <cellStyle name="Normal 40 6 15 3 2 2" xfId="51859"/>
    <cellStyle name="Normal 40 6 15 3 3" xfId="40796"/>
    <cellStyle name="Normal 40 6 15 4" xfId="18282"/>
    <cellStyle name="Normal 40 6 15 4 2" xfId="44532"/>
    <cellStyle name="Normal 40 6 15 5" xfId="7152"/>
    <cellStyle name="Normal 40 6 15 5 2" xfId="33469"/>
    <cellStyle name="Normal 40 6 16" xfId="5149"/>
    <cellStyle name="Normal 40 6 16 2" xfId="11061"/>
    <cellStyle name="Normal 40 6 16 2 2" xfId="22125"/>
    <cellStyle name="Normal 40 6 16 2 2 2" xfId="48374"/>
    <cellStyle name="Normal 40 6 16 2 3" xfId="37311"/>
    <cellStyle name="Normal 40 6 16 3" xfId="14664"/>
    <cellStyle name="Normal 40 6 16 3 2" xfId="25728"/>
    <cellStyle name="Normal 40 6 16 3 2 2" xfId="51977"/>
    <cellStyle name="Normal 40 6 16 3 3" xfId="40914"/>
    <cellStyle name="Normal 40 6 16 4" xfId="18400"/>
    <cellStyle name="Normal 40 6 16 4 2" xfId="44650"/>
    <cellStyle name="Normal 40 6 16 5" xfId="7271"/>
    <cellStyle name="Normal 40 6 16 5 2" xfId="33587"/>
    <cellStyle name="Normal 40 6 17" xfId="5150"/>
    <cellStyle name="Normal 40 6 17 2" xfId="11179"/>
    <cellStyle name="Normal 40 6 17 2 2" xfId="22243"/>
    <cellStyle name="Normal 40 6 17 2 2 2" xfId="48492"/>
    <cellStyle name="Normal 40 6 17 2 3" xfId="37429"/>
    <cellStyle name="Normal 40 6 17 3" xfId="14782"/>
    <cellStyle name="Normal 40 6 17 3 2" xfId="25846"/>
    <cellStyle name="Normal 40 6 17 3 2 2" xfId="52095"/>
    <cellStyle name="Normal 40 6 17 3 3" xfId="41032"/>
    <cellStyle name="Normal 40 6 17 4" xfId="18518"/>
    <cellStyle name="Normal 40 6 17 4 2" xfId="44768"/>
    <cellStyle name="Normal 40 6 17 5" xfId="7390"/>
    <cellStyle name="Normal 40 6 17 5 2" xfId="33705"/>
    <cellStyle name="Normal 40 6 18" xfId="5151"/>
    <cellStyle name="Normal 40 6 18 2" xfId="11295"/>
    <cellStyle name="Normal 40 6 18 2 2" xfId="22359"/>
    <cellStyle name="Normal 40 6 18 2 2 2" xfId="48608"/>
    <cellStyle name="Normal 40 6 18 2 3" xfId="37545"/>
    <cellStyle name="Normal 40 6 18 3" xfId="14898"/>
    <cellStyle name="Normal 40 6 18 3 2" xfId="25962"/>
    <cellStyle name="Normal 40 6 18 3 2 2" xfId="52211"/>
    <cellStyle name="Normal 40 6 18 3 3" xfId="41148"/>
    <cellStyle name="Normal 40 6 18 4" xfId="18634"/>
    <cellStyle name="Normal 40 6 18 4 2" xfId="44884"/>
    <cellStyle name="Normal 40 6 18 5" xfId="7507"/>
    <cellStyle name="Normal 40 6 18 5 2" xfId="33821"/>
    <cellStyle name="Normal 40 6 19" xfId="5152"/>
    <cellStyle name="Normal 40 6 19 2" xfId="11412"/>
    <cellStyle name="Normal 40 6 19 2 2" xfId="22476"/>
    <cellStyle name="Normal 40 6 19 2 2 2" xfId="48725"/>
    <cellStyle name="Normal 40 6 19 2 3" xfId="37662"/>
    <cellStyle name="Normal 40 6 19 3" xfId="15015"/>
    <cellStyle name="Normal 40 6 19 3 2" xfId="26079"/>
    <cellStyle name="Normal 40 6 19 3 2 2" xfId="52328"/>
    <cellStyle name="Normal 40 6 19 3 3" xfId="41265"/>
    <cellStyle name="Normal 40 6 19 4" xfId="18751"/>
    <cellStyle name="Normal 40 6 19 4 2" xfId="45001"/>
    <cellStyle name="Normal 40 6 19 5" xfId="7625"/>
    <cellStyle name="Normal 40 6 19 5 2" xfId="33938"/>
    <cellStyle name="Normal 40 6 2" xfId="316"/>
    <cellStyle name="Normal 40 6 2 10" xfId="5154"/>
    <cellStyle name="Normal 40 6 2 10 2" xfId="10496"/>
    <cellStyle name="Normal 40 6 2 10 2 2" xfId="21560"/>
    <cellStyle name="Normal 40 6 2 10 2 2 2" xfId="47809"/>
    <cellStyle name="Normal 40 6 2 10 2 3" xfId="36746"/>
    <cellStyle name="Normal 40 6 2 10 3" xfId="14099"/>
    <cellStyle name="Normal 40 6 2 10 3 2" xfId="25163"/>
    <cellStyle name="Normal 40 6 2 10 3 2 2" xfId="51412"/>
    <cellStyle name="Normal 40 6 2 10 3 3" xfId="40349"/>
    <cellStyle name="Normal 40 6 2 10 4" xfId="17835"/>
    <cellStyle name="Normal 40 6 2 10 4 2" xfId="44085"/>
    <cellStyle name="Normal 40 6 2 10 5" xfId="6701"/>
    <cellStyle name="Normal 40 6 2 10 5 2" xfId="33022"/>
    <cellStyle name="Normal 40 6 2 11" xfId="5155"/>
    <cellStyle name="Normal 40 6 2 11 2" xfId="10611"/>
    <cellStyle name="Normal 40 6 2 11 2 2" xfId="21675"/>
    <cellStyle name="Normal 40 6 2 11 2 2 2" xfId="47924"/>
    <cellStyle name="Normal 40 6 2 11 2 3" xfId="36861"/>
    <cellStyle name="Normal 40 6 2 11 3" xfId="14214"/>
    <cellStyle name="Normal 40 6 2 11 3 2" xfId="25278"/>
    <cellStyle name="Normal 40 6 2 11 3 2 2" xfId="51527"/>
    <cellStyle name="Normal 40 6 2 11 3 3" xfId="40464"/>
    <cellStyle name="Normal 40 6 2 11 4" xfId="17950"/>
    <cellStyle name="Normal 40 6 2 11 4 2" xfId="44200"/>
    <cellStyle name="Normal 40 6 2 11 5" xfId="6817"/>
    <cellStyle name="Normal 40 6 2 11 5 2" xfId="33137"/>
    <cellStyle name="Normal 40 6 2 12" xfId="5156"/>
    <cellStyle name="Normal 40 6 2 12 2" xfId="10784"/>
    <cellStyle name="Normal 40 6 2 12 2 2" xfId="21848"/>
    <cellStyle name="Normal 40 6 2 12 2 2 2" xfId="48097"/>
    <cellStyle name="Normal 40 6 2 12 2 3" xfId="37034"/>
    <cellStyle name="Normal 40 6 2 12 3" xfId="14387"/>
    <cellStyle name="Normal 40 6 2 12 3 2" xfId="25451"/>
    <cellStyle name="Normal 40 6 2 12 3 2 2" xfId="51700"/>
    <cellStyle name="Normal 40 6 2 12 3 3" xfId="40637"/>
    <cellStyle name="Normal 40 6 2 12 4" xfId="18123"/>
    <cellStyle name="Normal 40 6 2 12 4 2" xfId="44373"/>
    <cellStyle name="Normal 40 6 2 12 5" xfId="6991"/>
    <cellStyle name="Normal 40 6 2 12 5 2" xfId="33310"/>
    <cellStyle name="Normal 40 6 2 13" xfId="5157"/>
    <cellStyle name="Normal 40 6 2 13 2" xfId="10901"/>
    <cellStyle name="Normal 40 6 2 13 2 2" xfId="21965"/>
    <cellStyle name="Normal 40 6 2 13 2 2 2" xfId="48214"/>
    <cellStyle name="Normal 40 6 2 13 2 3" xfId="37151"/>
    <cellStyle name="Normal 40 6 2 13 3" xfId="14504"/>
    <cellStyle name="Normal 40 6 2 13 3 2" xfId="25568"/>
    <cellStyle name="Normal 40 6 2 13 3 2 2" xfId="51817"/>
    <cellStyle name="Normal 40 6 2 13 3 3" xfId="40754"/>
    <cellStyle name="Normal 40 6 2 13 4" xfId="18240"/>
    <cellStyle name="Normal 40 6 2 13 4 2" xfId="44490"/>
    <cellStyle name="Normal 40 6 2 13 5" xfId="7109"/>
    <cellStyle name="Normal 40 6 2 13 5 2" xfId="33427"/>
    <cellStyle name="Normal 40 6 2 14" xfId="5158"/>
    <cellStyle name="Normal 40 6 2 14 2" xfId="11017"/>
    <cellStyle name="Normal 40 6 2 14 2 2" xfId="22081"/>
    <cellStyle name="Normal 40 6 2 14 2 2 2" xfId="48330"/>
    <cellStyle name="Normal 40 6 2 14 2 3" xfId="37267"/>
    <cellStyle name="Normal 40 6 2 14 3" xfId="14620"/>
    <cellStyle name="Normal 40 6 2 14 3 2" xfId="25684"/>
    <cellStyle name="Normal 40 6 2 14 3 2 2" xfId="51933"/>
    <cellStyle name="Normal 40 6 2 14 3 3" xfId="40870"/>
    <cellStyle name="Normal 40 6 2 14 4" xfId="18356"/>
    <cellStyle name="Normal 40 6 2 14 4 2" xfId="44606"/>
    <cellStyle name="Normal 40 6 2 14 5" xfId="7226"/>
    <cellStyle name="Normal 40 6 2 14 5 2" xfId="33543"/>
    <cellStyle name="Normal 40 6 2 15" xfId="5159"/>
    <cellStyle name="Normal 40 6 2 15 2" xfId="11135"/>
    <cellStyle name="Normal 40 6 2 15 2 2" xfId="22199"/>
    <cellStyle name="Normal 40 6 2 15 2 2 2" xfId="48448"/>
    <cellStyle name="Normal 40 6 2 15 2 3" xfId="37385"/>
    <cellStyle name="Normal 40 6 2 15 3" xfId="14738"/>
    <cellStyle name="Normal 40 6 2 15 3 2" xfId="25802"/>
    <cellStyle name="Normal 40 6 2 15 3 2 2" xfId="52051"/>
    <cellStyle name="Normal 40 6 2 15 3 3" xfId="40988"/>
    <cellStyle name="Normal 40 6 2 15 4" xfId="18474"/>
    <cellStyle name="Normal 40 6 2 15 4 2" xfId="44724"/>
    <cellStyle name="Normal 40 6 2 15 5" xfId="7345"/>
    <cellStyle name="Normal 40 6 2 15 5 2" xfId="33661"/>
    <cellStyle name="Normal 40 6 2 16" xfId="5160"/>
    <cellStyle name="Normal 40 6 2 16 2" xfId="11253"/>
    <cellStyle name="Normal 40 6 2 16 2 2" xfId="22317"/>
    <cellStyle name="Normal 40 6 2 16 2 2 2" xfId="48566"/>
    <cellStyle name="Normal 40 6 2 16 2 3" xfId="37503"/>
    <cellStyle name="Normal 40 6 2 16 3" xfId="14856"/>
    <cellStyle name="Normal 40 6 2 16 3 2" xfId="25920"/>
    <cellStyle name="Normal 40 6 2 16 3 2 2" xfId="52169"/>
    <cellStyle name="Normal 40 6 2 16 3 3" xfId="41106"/>
    <cellStyle name="Normal 40 6 2 16 4" xfId="18592"/>
    <cellStyle name="Normal 40 6 2 16 4 2" xfId="44842"/>
    <cellStyle name="Normal 40 6 2 16 5" xfId="7464"/>
    <cellStyle name="Normal 40 6 2 16 5 2" xfId="33779"/>
    <cellStyle name="Normal 40 6 2 17" xfId="5161"/>
    <cellStyle name="Normal 40 6 2 17 2" xfId="11369"/>
    <cellStyle name="Normal 40 6 2 17 2 2" xfId="22433"/>
    <cellStyle name="Normal 40 6 2 17 2 2 2" xfId="48682"/>
    <cellStyle name="Normal 40 6 2 17 2 3" xfId="37619"/>
    <cellStyle name="Normal 40 6 2 17 3" xfId="14972"/>
    <cellStyle name="Normal 40 6 2 17 3 2" xfId="26036"/>
    <cellStyle name="Normal 40 6 2 17 3 2 2" xfId="52285"/>
    <cellStyle name="Normal 40 6 2 17 3 3" xfId="41222"/>
    <cellStyle name="Normal 40 6 2 17 4" xfId="18708"/>
    <cellStyle name="Normal 40 6 2 17 4 2" xfId="44958"/>
    <cellStyle name="Normal 40 6 2 17 5" xfId="7581"/>
    <cellStyle name="Normal 40 6 2 17 5 2" xfId="33895"/>
    <cellStyle name="Normal 40 6 2 18" xfId="5162"/>
    <cellStyle name="Normal 40 6 2 18 2" xfId="11486"/>
    <cellStyle name="Normal 40 6 2 18 2 2" xfId="22550"/>
    <cellStyle name="Normal 40 6 2 18 2 2 2" xfId="48799"/>
    <cellStyle name="Normal 40 6 2 18 2 3" xfId="37736"/>
    <cellStyle name="Normal 40 6 2 18 3" xfId="15089"/>
    <cellStyle name="Normal 40 6 2 18 3 2" xfId="26153"/>
    <cellStyle name="Normal 40 6 2 18 3 2 2" xfId="52402"/>
    <cellStyle name="Normal 40 6 2 18 3 3" xfId="41339"/>
    <cellStyle name="Normal 40 6 2 18 4" xfId="18825"/>
    <cellStyle name="Normal 40 6 2 18 4 2" xfId="45075"/>
    <cellStyle name="Normal 40 6 2 18 5" xfId="7699"/>
    <cellStyle name="Normal 40 6 2 18 5 2" xfId="34012"/>
    <cellStyle name="Normal 40 6 2 19" xfId="5163"/>
    <cellStyle name="Normal 40 6 2 19 2" xfId="11605"/>
    <cellStyle name="Normal 40 6 2 19 2 2" xfId="22669"/>
    <cellStyle name="Normal 40 6 2 19 2 2 2" xfId="48918"/>
    <cellStyle name="Normal 40 6 2 19 2 3" xfId="37855"/>
    <cellStyle name="Normal 40 6 2 19 3" xfId="15208"/>
    <cellStyle name="Normal 40 6 2 19 3 2" xfId="26272"/>
    <cellStyle name="Normal 40 6 2 19 3 2 2" xfId="52521"/>
    <cellStyle name="Normal 40 6 2 19 3 3" xfId="41458"/>
    <cellStyle name="Normal 40 6 2 19 4" xfId="18944"/>
    <cellStyle name="Normal 40 6 2 19 4 2" xfId="45194"/>
    <cellStyle name="Normal 40 6 2 19 5" xfId="7819"/>
    <cellStyle name="Normal 40 6 2 19 5 2" xfId="34131"/>
    <cellStyle name="Normal 40 6 2 2" xfId="317"/>
    <cellStyle name="Normal 40 6 2 2 2" xfId="5165"/>
    <cellStyle name="Normal 40 6 2 2 2 2" xfId="16490"/>
    <cellStyle name="Normal 40 6 2 2 2 2 2" xfId="27554"/>
    <cellStyle name="Normal 40 6 2 2 2 2 2 2" xfId="53803"/>
    <cellStyle name="Normal 40 6 2 2 2 2 3" xfId="42740"/>
    <cellStyle name="Normal 40 6 2 2 2 3" xfId="20226"/>
    <cellStyle name="Normal 40 6 2 2 2 3 2" xfId="46476"/>
    <cellStyle name="Normal 40 6 2 2 2 4" xfId="9154"/>
    <cellStyle name="Normal 40 6 2 2 2 4 2" xfId="35413"/>
    <cellStyle name="Normal 40 6 2 2 3" xfId="5164"/>
    <cellStyle name="Normal 40 6 2 2 3 2" xfId="20579"/>
    <cellStyle name="Normal 40 6 2 2 3 2 2" xfId="46828"/>
    <cellStyle name="Normal 40 6 2 2 3 3" xfId="9515"/>
    <cellStyle name="Normal 40 6 2 2 3 3 2" xfId="35765"/>
    <cellStyle name="Normal 40 6 2 2 4" xfId="13118"/>
    <cellStyle name="Normal 40 6 2 2 4 2" xfId="24182"/>
    <cellStyle name="Normal 40 6 2 2 4 2 2" xfId="50431"/>
    <cellStyle name="Normal 40 6 2 2 4 3" xfId="39368"/>
    <cellStyle name="Normal 40 6 2 2 5" xfId="16854"/>
    <cellStyle name="Normal 40 6 2 2 5 2" xfId="43104"/>
    <cellStyle name="Normal 40 6 2 2 6" xfId="5712"/>
    <cellStyle name="Normal 40 6 2 2 6 2" xfId="32041"/>
    <cellStyle name="Normal 40 6 2 2 7" xfId="27795"/>
    <cellStyle name="Normal 40 6 2 20" xfId="5166"/>
    <cellStyle name="Normal 40 6 2 20 2" xfId="11719"/>
    <cellStyle name="Normal 40 6 2 20 2 2" xfId="22783"/>
    <cellStyle name="Normal 40 6 2 20 2 2 2" xfId="49032"/>
    <cellStyle name="Normal 40 6 2 20 2 3" xfId="37969"/>
    <cellStyle name="Normal 40 6 2 20 3" xfId="15322"/>
    <cellStyle name="Normal 40 6 2 20 3 2" xfId="26386"/>
    <cellStyle name="Normal 40 6 2 20 3 2 2" xfId="52635"/>
    <cellStyle name="Normal 40 6 2 20 3 3" xfId="41572"/>
    <cellStyle name="Normal 40 6 2 20 4" xfId="19058"/>
    <cellStyle name="Normal 40 6 2 20 4 2" xfId="45308"/>
    <cellStyle name="Normal 40 6 2 20 5" xfId="7934"/>
    <cellStyle name="Normal 40 6 2 20 5 2" xfId="34245"/>
    <cellStyle name="Normal 40 6 2 21" xfId="5167"/>
    <cellStyle name="Normal 40 6 2 21 2" xfId="11833"/>
    <cellStyle name="Normal 40 6 2 21 2 2" xfId="22897"/>
    <cellStyle name="Normal 40 6 2 21 2 2 2" xfId="49146"/>
    <cellStyle name="Normal 40 6 2 21 2 3" xfId="38083"/>
    <cellStyle name="Normal 40 6 2 21 3" xfId="15436"/>
    <cellStyle name="Normal 40 6 2 21 3 2" xfId="26500"/>
    <cellStyle name="Normal 40 6 2 21 3 2 2" xfId="52749"/>
    <cellStyle name="Normal 40 6 2 21 3 3" xfId="41686"/>
    <cellStyle name="Normal 40 6 2 21 4" xfId="19172"/>
    <cellStyle name="Normal 40 6 2 21 4 2" xfId="45422"/>
    <cellStyle name="Normal 40 6 2 21 5" xfId="8049"/>
    <cellStyle name="Normal 40 6 2 21 5 2" xfId="34359"/>
    <cellStyle name="Normal 40 6 2 22" xfId="5168"/>
    <cellStyle name="Normal 40 6 2 22 2" xfId="11947"/>
    <cellStyle name="Normal 40 6 2 22 2 2" xfId="23011"/>
    <cellStyle name="Normal 40 6 2 22 2 2 2" xfId="49260"/>
    <cellStyle name="Normal 40 6 2 22 2 3" xfId="38197"/>
    <cellStyle name="Normal 40 6 2 22 3" xfId="15550"/>
    <cellStyle name="Normal 40 6 2 22 3 2" xfId="26614"/>
    <cellStyle name="Normal 40 6 2 22 3 2 2" xfId="52863"/>
    <cellStyle name="Normal 40 6 2 22 3 3" xfId="41800"/>
    <cellStyle name="Normal 40 6 2 22 4" xfId="19286"/>
    <cellStyle name="Normal 40 6 2 22 4 2" xfId="45536"/>
    <cellStyle name="Normal 40 6 2 22 5" xfId="8164"/>
    <cellStyle name="Normal 40 6 2 22 5 2" xfId="34473"/>
    <cellStyle name="Normal 40 6 2 23" xfId="5169"/>
    <cellStyle name="Normal 40 6 2 23 2" xfId="12061"/>
    <cellStyle name="Normal 40 6 2 23 2 2" xfId="23125"/>
    <cellStyle name="Normal 40 6 2 23 2 2 2" xfId="49374"/>
    <cellStyle name="Normal 40 6 2 23 2 3" xfId="38311"/>
    <cellStyle name="Normal 40 6 2 23 3" xfId="15664"/>
    <cellStyle name="Normal 40 6 2 23 3 2" xfId="26728"/>
    <cellStyle name="Normal 40 6 2 23 3 2 2" xfId="52977"/>
    <cellStyle name="Normal 40 6 2 23 3 3" xfId="41914"/>
    <cellStyle name="Normal 40 6 2 23 4" xfId="19400"/>
    <cellStyle name="Normal 40 6 2 23 4 2" xfId="45650"/>
    <cellStyle name="Normal 40 6 2 23 5" xfId="8279"/>
    <cellStyle name="Normal 40 6 2 23 5 2" xfId="34587"/>
    <cellStyle name="Normal 40 6 2 24" xfId="5170"/>
    <cellStyle name="Normal 40 6 2 24 2" xfId="12175"/>
    <cellStyle name="Normal 40 6 2 24 2 2" xfId="23239"/>
    <cellStyle name="Normal 40 6 2 24 2 2 2" xfId="49488"/>
    <cellStyle name="Normal 40 6 2 24 2 3" xfId="38425"/>
    <cellStyle name="Normal 40 6 2 24 3" xfId="15778"/>
    <cellStyle name="Normal 40 6 2 24 3 2" xfId="26842"/>
    <cellStyle name="Normal 40 6 2 24 3 2 2" xfId="53091"/>
    <cellStyle name="Normal 40 6 2 24 3 3" xfId="42028"/>
    <cellStyle name="Normal 40 6 2 24 4" xfId="19514"/>
    <cellStyle name="Normal 40 6 2 24 4 2" xfId="45764"/>
    <cellStyle name="Normal 40 6 2 24 5" xfId="8394"/>
    <cellStyle name="Normal 40 6 2 24 5 2" xfId="34701"/>
    <cellStyle name="Normal 40 6 2 25" xfId="5171"/>
    <cellStyle name="Normal 40 6 2 25 2" xfId="12292"/>
    <cellStyle name="Normal 40 6 2 25 2 2" xfId="23356"/>
    <cellStyle name="Normal 40 6 2 25 2 2 2" xfId="49605"/>
    <cellStyle name="Normal 40 6 2 25 2 3" xfId="38542"/>
    <cellStyle name="Normal 40 6 2 25 3" xfId="15895"/>
    <cellStyle name="Normal 40 6 2 25 3 2" xfId="26959"/>
    <cellStyle name="Normal 40 6 2 25 3 2 2" xfId="53208"/>
    <cellStyle name="Normal 40 6 2 25 3 3" xfId="42145"/>
    <cellStyle name="Normal 40 6 2 25 4" xfId="19631"/>
    <cellStyle name="Normal 40 6 2 25 4 2" xfId="45881"/>
    <cellStyle name="Normal 40 6 2 25 5" xfId="8512"/>
    <cellStyle name="Normal 40 6 2 25 5 2" xfId="34818"/>
    <cellStyle name="Normal 40 6 2 26" xfId="5172"/>
    <cellStyle name="Normal 40 6 2 26 2" xfId="12411"/>
    <cellStyle name="Normal 40 6 2 26 2 2" xfId="23475"/>
    <cellStyle name="Normal 40 6 2 26 2 2 2" xfId="49724"/>
    <cellStyle name="Normal 40 6 2 26 2 3" xfId="38661"/>
    <cellStyle name="Normal 40 6 2 26 3" xfId="16014"/>
    <cellStyle name="Normal 40 6 2 26 3 2" xfId="27078"/>
    <cellStyle name="Normal 40 6 2 26 3 2 2" xfId="53327"/>
    <cellStyle name="Normal 40 6 2 26 3 3" xfId="42264"/>
    <cellStyle name="Normal 40 6 2 26 4" xfId="19750"/>
    <cellStyle name="Normal 40 6 2 26 4 2" xfId="46000"/>
    <cellStyle name="Normal 40 6 2 26 5" xfId="8632"/>
    <cellStyle name="Normal 40 6 2 26 5 2" xfId="34937"/>
    <cellStyle name="Normal 40 6 2 27" xfId="5173"/>
    <cellStyle name="Normal 40 6 2 27 2" xfId="12542"/>
    <cellStyle name="Normal 40 6 2 27 2 2" xfId="23606"/>
    <cellStyle name="Normal 40 6 2 27 2 2 2" xfId="49855"/>
    <cellStyle name="Normal 40 6 2 27 2 3" xfId="38792"/>
    <cellStyle name="Normal 40 6 2 27 3" xfId="16145"/>
    <cellStyle name="Normal 40 6 2 27 3 2" xfId="27209"/>
    <cellStyle name="Normal 40 6 2 27 3 2 2" xfId="53458"/>
    <cellStyle name="Normal 40 6 2 27 3 3" xfId="42395"/>
    <cellStyle name="Normal 40 6 2 27 4" xfId="19881"/>
    <cellStyle name="Normal 40 6 2 27 4 2" xfId="46131"/>
    <cellStyle name="Normal 40 6 2 27 5" xfId="8764"/>
    <cellStyle name="Normal 40 6 2 27 5 2" xfId="35068"/>
    <cellStyle name="Normal 40 6 2 28" xfId="5174"/>
    <cellStyle name="Normal 40 6 2 28 2" xfId="12657"/>
    <cellStyle name="Normal 40 6 2 28 2 2" xfId="23721"/>
    <cellStyle name="Normal 40 6 2 28 2 2 2" xfId="49970"/>
    <cellStyle name="Normal 40 6 2 28 2 3" xfId="38907"/>
    <cellStyle name="Normal 40 6 2 28 3" xfId="16260"/>
    <cellStyle name="Normal 40 6 2 28 3 2" xfId="27324"/>
    <cellStyle name="Normal 40 6 2 28 3 2 2" xfId="53573"/>
    <cellStyle name="Normal 40 6 2 28 3 3" xfId="42510"/>
    <cellStyle name="Normal 40 6 2 28 4" xfId="19996"/>
    <cellStyle name="Normal 40 6 2 28 4 2" xfId="46246"/>
    <cellStyle name="Normal 40 6 2 28 5" xfId="8880"/>
    <cellStyle name="Normal 40 6 2 28 5 2" xfId="35183"/>
    <cellStyle name="Normal 40 6 2 29" xfId="5175"/>
    <cellStyle name="Normal 40 6 2 29 2" xfId="12771"/>
    <cellStyle name="Normal 40 6 2 29 2 2" xfId="23835"/>
    <cellStyle name="Normal 40 6 2 29 2 2 2" xfId="50084"/>
    <cellStyle name="Normal 40 6 2 29 2 3" xfId="39021"/>
    <cellStyle name="Normal 40 6 2 29 3" xfId="16374"/>
    <cellStyle name="Normal 40 6 2 29 3 2" xfId="27438"/>
    <cellStyle name="Normal 40 6 2 29 3 2 2" xfId="53687"/>
    <cellStyle name="Normal 40 6 2 29 3 3" xfId="42624"/>
    <cellStyle name="Normal 40 6 2 29 4" xfId="20110"/>
    <cellStyle name="Normal 40 6 2 29 4 2" xfId="46360"/>
    <cellStyle name="Normal 40 6 2 29 5" xfId="8995"/>
    <cellStyle name="Normal 40 6 2 29 5 2" xfId="35297"/>
    <cellStyle name="Normal 40 6 2 3" xfId="5176"/>
    <cellStyle name="Normal 40 6 2 3 2" xfId="9681"/>
    <cellStyle name="Normal 40 6 2 3 2 2" xfId="20745"/>
    <cellStyle name="Normal 40 6 2 3 2 2 2" xfId="46994"/>
    <cellStyle name="Normal 40 6 2 3 2 3" xfId="35931"/>
    <cellStyle name="Normal 40 6 2 3 3" xfId="13284"/>
    <cellStyle name="Normal 40 6 2 3 3 2" xfId="24348"/>
    <cellStyle name="Normal 40 6 2 3 3 2 2" xfId="50597"/>
    <cellStyle name="Normal 40 6 2 3 3 3" xfId="39534"/>
    <cellStyle name="Normal 40 6 2 3 4" xfId="17020"/>
    <cellStyle name="Normal 40 6 2 3 4 2" xfId="43270"/>
    <cellStyle name="Normal 40 6 2 3 5" xfId="5879"/>
    <cellStyle name="Normal 40 6 2 3 5 2" xfId="32207"/>
    <cellStyle name="Normal 40 6 2 30" xfId="5177"/>
    <cellStyle name="Normal 40 6 2 30 2" xfId="9409"/>
    <cellStyle name="Normal 40 6 2 30 2 2" xfId="20473"/>
    <cellStyle name="Normal 40 6 2 30 2 2 2" xfId="46722"/>
    <cellStyle name="Normal 40 6 2 30 2 3" xfId="35659"/>
    <cellStyle name="Normal 40 6 2 30 3" xfId="13012"/>
    <cellStyle name="Normal 40 6 2 30 3 2" xfId="24076"/>
    <cellStyle name="Normal 40 6 2 30 3 2 2" xfId="50325"/>
    <cellStyle name="Normal 40 6 2 30 3 3" xfId="39262"/>
    <cellStyle name="Normal 40 6 2 30 4" xfId="16748"/>
    <cellStyle name="Normal 40 6 2 30 4 2" xfId="42998"/>
    <cellStyle name="Normal 40 6 2 30 5" xfId="5604"/>
    <cellStyle name="Normal 40 6 2 30 5 2" xfId="31935"/>
    <cellStyle name="Normal 40 6 2 31" xfId="5178"/>
    <cellStyle name="Normal 40 6 2 31 2" xfId="20353"/>
    <cellStyle name="Normal 40 6 2 31 2 2" xfId="46602"/>
    <cellStyle name="Normal 40 6 2 31 3" xfId="9289"/>
    <cellStyle name="Normal 40 6 2 31 3 2" xfId="35539"/>
    <cellStyle name="Normal 40 6 2 32" xfId="5179"/>
    <cellStyle name="Normal 40 6 2 32 2" xfId="23956"/>
    <cellStyle name="Normal 40 6 2 32 2 2" xfId="50205"/>
    <cellStyle name="Normal 40 6 2 32 3" xfId="12892"/>
    <cellStyle name="Normal 40 6 2 32 3 2" xfId="39142"/>
    <cellStyle name="Normal 40 6 2 33" xfId="5180"/>
    <cellStyle name="Normal 40 6 2 33 2" xfId="16628"/>
    <cellStyle name="Normal 40 6 2 33 2 2" xfId="42878"/>
    <cellStyle name="Normal 40 6 2 34" xfId="5181"/>
    <cellStyle name="Normal 40 6 2 35" xfId="5182"/>
    <cellStyle name="Normal 40 6 2 36" xfId="5183"/>
    <cellStyle name="Normal 40 6 2 37" xfId="5184"/>
    <cellStyle name="Normal 40 6 2 38" xfId="5185"/>
    <cellStyle name="Normal 40 6 2 39" xfId="5186"/>
    <cellStyle name="Normal 40 6 2 4" xfId="5187"/>
    <cellStyle name="Normal 40 6 2 4 2" xfId="9797"/>
    <cellStyle name="Normal 40 6 2 4 2 2" xfId="20861"/>
    <cellStyle name="Normal 40 6 2 4 2 2 2" xfId="47110"/>
    <cellStyle name="Normal 40 6 2 4 2 3" xfId="36047"/>
    <cellStyle name="Normal 40 6 2 4 3" xfId="13400"/>
    <cellStyle name="Normal 40 6 2 4 3 2" xfId="24464"/>
    <cellStyle name="Normal 40 6 2 4 3 2 2" xfId="50713"/>
    <cellStyle name="Normal 40 6 2 4 3 3" xfId="39650"/>
    <cellStyle name="Normal 40 6 2 4 4" xfId="17136"/>
    <cellStyle name="Normal 40 6 2 4 4 2" xfId="43386"/>
    <cellStyle name="Normal 40 6 2 4 5" xfId="5996"/>
    <cellStyle name="Normal 40 6 2 4 5 2" xfId="32323"/>
    <cellStyle name="Normal 40 6 2 40" xfId="5188"/>
    <cellStyle name="Normal 40 6 2 41" xfId="5153"/>
    <cellStyle name="Normal 40 6 2 42" xfId="5483"/>
    <cellStyle name="Normal 40 6 2 42 2" xfId="31815"/>
    <cellStyle name="Normal 40 6 2 43" xfId="27794"/>
    <cellStyle name="Normal 40 6 2 5" xfId="5189"/>
    <cellStyle name="Normal 40 6 2 5 2" xfId="9912"/>
    <cellStyle name="Normal 40 6 2 5 2 2" xfId="20976"/>
    <cellStyle name="Normal 40 6 2 5 2 2 2" xfId="47225"/>
    <cellStyle name="Normal 40 6 2 5 2 3" xfId="36162"/>
    <cellStyle name="Normal 40 6 2 5 3" xfId="13515"/>
    <cellStyle name="Normal 40 6 2 5 3 2" xfId="24579"/>
    <cellStyle name="Normal 40 6 2 5 3 2 2" xfId="50828"/>
    <cellStyle name="Normal 40 6 2 5 3 3" xfId="39765"/>
    <cellStyle name="Normal 40 6 2 5 4" xfId="17251"/>
    <cellStyle name="Normal 40 6 2 5 4 2" xfId="43501"/>
    <cellStyle name="Normal 40 6 2 5 5" xfId="6112"/>
    <cellStyle name="Normal 40 6 2 5 5 2" xfId="32438"/>
    <cellStyle name="Normal 40 6 2 6" xfId="5190"/>
    <cellStyle name="Normal 40 6 2 6 2" xfId="10027"/>
    <cellStyle name="Normal 40 6 2 6 2 2" xfId="21091"/>
    <cellStyle name="Normal 40 6 2 6 2 2 2" xfId="47340"/>
    <cellStyle name="Normal 40 6 2 6 2 3" xfId="36277"/>
    <cellStyle name="Normal 40 6 2 6 3" xfId="13630"/>
    <cellStyle name="Normal 40 6 2 6 3 2" xfId="24694"/>
    <cellStyle name="Normal 40 6 2 6 3 2 2" xfId="50943"/>
    <cellStyle name="Normal 40 6 2 6 3 3" xfId="39880"/>
    <cellStyle name="Normal 40 6 2 6 4" xfId="17366"/>
    <cellStyle name="Normal 40 6 2 6 4 2" xfId="43616"/>
    <cellStyle name="Normal 40 6 2 6 5" xfId="6228"/>
    <cellStyle name="Normal 40 6 2 6 5 2" xfId="32553"/>
    <cellStyle name="Normal 40 6 2 7" xfId="5191"/>
    <cellStyle name="Normal 40 6 2 7 2" xfId="10141"/>
    <cellStyle name="Normal 40 6 2 7 2 2" xfId="21205"/>
    <cellStyle name="Normal 40 6 2 7 2 2 2" xfId="47454"/>
    <cellStyle name="Normal 40 6 2 7 2 3" xfId="36391"/>
    <cellStyle name="Normal 40 6 2 7 3" xfId="13744"/>
    <cellStyle name="Normal 40 6 2 7 3 2" xfId="24808"/>
    <cellStyle name="Normal 40 6 2 7 3 2 2" xfId="51057"/>
    <cellStyle name="Normal 40 6 2 7 3 3" xfId="39994"/>
    <cellStyle name="Normal 40 6 2 7 4" xfId="17480"/>
    <cellStyle name="Normal 40 6 2 7 4 2" xfId="43730"/>
    <cellStyle name="Normal 40 6 2 7 5" xfId="6343"/>
    <cellStyle name="Normal 40 6 2 7 5 2" xfId="32667"/>
    <cellStyle name="Normal 40 6 2 8" xfId="5192"/>
    <cellStyle name="Normal 40 6 2 8 2" xfId="10255"/>
    <cellStyle name="Normal 40 6 2 8 2 2" xfId="21319"/>
    <cellStyle name="Normal 40 6 2 8 2 2 2" xfId="47568"/>
    <cellStyle name="Normal 40 6 2 8 2 3" xfId="36505"/>
    <cellStyle name="Normal 40 6 2 8 3" xfId="13858"/>
    <cellStyle name="Normal 40 6 2 8 3 2" xfId="24922"/>
    <cellStyle name="Normal 40 6 2 8 3 2 2" xfId="51171"/>
    <cellStyle name="Normal 40 6 2 8 3 3" xfId="40108"/>
    <cellStyle name="Normal 40 6 2 8 4" xfId="17594"/>
    <cellStyle name="Normal 40 6 2 8 4 2" xfId="43844"/>
    <cellStyle name="Normal 40 6 2 8 5" xfId="6458"/>
    <cellStyle name="Normal 40 6 2 8 5 2" xfId="32781"/>
    <cellStyle name="Normal 40 6 2 9" xfId="5193"/>
    <cellStyle name="Normal 40 6 2 9 2" xfId="10369"/>
    <cellStyle name="Normal 40 6 2 9 2 2" xfId="21433"/>
    <cellStyle name="Normal 40 6 2 9 2 2 2" xfId="47682"/>
    <cellStyle name="Normal 40 6 2 9 2 3" xfId="36619"/>
    <cellStyle name="Normal 40 6 2 9 3" xfId="13972"/>
    <cellStyle name="Normal 40 6 2 9 3 2" xfId="25036"/>
    <cellStyle name="Normal 40 6 2 9 3 2 2" xfId="51285"/>
    <cellStyle name="Normal 40 6 2 9 3 3" xfId="40222"/>
    <cellStyle name="Normal 40 6 2 9 4" xfId="17708"/>
    <cellStyle name="Normal 40 6 2 9 4 2" xfId="43958"/>
    <cellStyle name="Normal 40 6 2 9 5" xfId="6573"/>
    <cellStyle name="Normal 40 6 2 9 5 2" xfId="32895"/>
    <cellStyle name="Normal 40 6 20" xfId="5194"/>
    <cellStyle name="Normal 40 6 20 2" xfId="11531"/>
    <cellStyle name="Normal 40 6 20 2 2" xfId="22595"/>
    <cellStyle name="Normal 40 6 20 2 2 2" xfId="48844"/>
    <cellStyle name="Normal 40 6 20 2 3" xfId="37781"/>
    <cellStyle name="Normal 40 6 20 3" xfId="15134"/>
    <cellStyle name="Normal 40 6 20 3 2" xfId="26198"/>
    <cellStyle name="Normal 40 6 20 3 2 2" xfId="52447"/>
    <cellStyle name="Normal 40 6 20 3 3" xfId="41384"/>
    <cellStyle name="Normal 40 6 20 4" xfId="18870"/>
    <cellStyle name="Normal 40 6 20 4 2" xfId="45120"/>
    <cellStyle name="Normal 40 6 20 5" xfId="7745"/>
    <cellStyle name="Normal 40 6 20 5 2" xfId="34057"/>
    <cellStyle name="Normal 40 6 21" xfId="5195"/>
    <cellStyle name="Normal 40 6 21 2" xfId="11645"/>
    <cellStyle name="Normal 40 6 21 2 2" xfId="22709"/>
    <cellStyle name="Normal 40 6 21 2 2 2" xfId="48958"/>
    <cellStyle name="Normal 40 6 21 2 3" xfId="37895"/>
    <cellStyle name="Normal 40 6 21 3" xfId="15248"/>
    <cellStyle name="Normal 40 6 21 3 2" xfId="26312"/>
    <cellStyle name="Normal 40 6 21 3 2 2" xfId="52561"/>
    <cellStyle name="Normal 40 6 21 3 3" xfId="41498"/>
    <cellStyle name="Normal 40 6 21 4" xfId="18984"/>
    <cellStyle name="Normal 40 6 21 4 2" xfId="45234"/>
    <cellStyle name="Normal 40 6 21 5" xfId="7860"/>
    <cellStyle name="Normal 40 6 21 5 2" xfId="34171"/>
    <cellStyle name="Normal 40 6 22" xfId="5196"/>
    <cellStyle name="Normal 40 6 22 2" xfId="11759"/>
    <cellStyle name="Normal 40 6 22 2 2" xfId="22823"/>
    <cellStyle name="Normal 40 6 22 2 2 2" xfId="49072"/>
    <cellStyle name="Normal 40 6 22 2 3" xfId="38009"/>
    <cellStyle name="Normal 40 6 22 3" xfId="15362"/>
    <cellStyle name="Normal 40 6 22 3 2" xfId="26426"/>
    <cellStyle name="Normal 40 6 22 3 2 2" xfId="52675"/>
    <cellStyle name="Normal 40 6 22 3 3" xfId="41612"/>
    <cellStyle name="Normal 40 6 22 4" xfId="19098"/>
    <cellStyle name="Normal 40 6 22 4 2" xfId="45348"/>
    <cellStyle name="Normal 40 6 22 5" xfId="7975"/>
    <cellStyle name="Normal 40 6 22 5 2" xfId="34285"/>
    <cellStyle name="Normal 40 6 23" xfId="5197"/>
    <cellStyle name="Normal 40 6 23 2" xfId="11873"/>
    <cellStyle name="Normal 40 6 23 2 2" xfId="22937"/>
    <cellStyle name="Normal 40 6 23 2 2 2" xfId="49186"/>
    <cellStyle name="Normal 40 6 23 2 3" xfId="38123"/>
    <cellStyle name="Normal 40 6 23 3" xfId="15476"/>
    <cellStyle name="Normal 40 6 23 3 2" xfId="26540"/>
    <cellStyle name="Normal 40 6 23 3 2 2" xfId="52789"/>
    <cellStyle name="Normal 40 6 23 3 3" xfId="41726"/>
    <cellStyle name="Normal 40 6 23 4" xfId="19212"/>
    <cellStyle name="Normal 40 6 23 4 2" xfId="45462"/>
    <cellStyle name="Normal 40 6 23 5" xfId="8090"/>
    <cellStyle name="Normal 40 6 23 5 2" xfId="34399"/>
    <cellStyle name="Normal 40 6 24" xfId="5198"/>
    <cellStyle name="Normal 40 6 24 2" xfId="11987"/>
    <cellStyle name="Normal 40 6 24 2 2" xfId="23051"/>
    <cellStyle name="Normal 40 6 24 2 2 2" xfId="49300"/>
    <cellStyle name="Normal 40 6 24 2 3" xfId="38237"/>
    <cellStyle name="Normal 40 6 24 3" xfId="15590"/>
    <cellStyle name="Normal 40 6 24 3 2" xfId="26654"/>
    <cellStyle name="Normal 40 6 24 3 2 2" xfId="52903"/>
    <cellStyle name="Normal 40 6 24 3 3" xfId="41840"/>
    <cellStyle name="Normal 40 6 24 4" xfId="19326"/>
    <cellStyle name="Normal 40 6 24 4 2" xfId="45576"/>
    <cellStyle name="Normal 40 6 24 5" xfId="8205"/>
    <cellStyle name="Normal 40 6 24 5 2" xfId="34513"/>
    <cellStyle name="Normal 40 6 25" xfId="5199"/>
    <cellStyle name="Normal 40 6 25 2" xfId="12101"/>
    <cellStyle name="Normal 40 6 25 2 2" xfId="23165"/>
    <cellStyle name="Normal 40 6 25 2 2 2" xfId="49414"/>
    <cellStyle name="Normal 40 6 25 2 3" xfId="38351"/>
    <cellStyle name="Normal 40 6 25 3" xfId="15704"/>
    <cellStyle name="Normal 40 6 25 3 2" xfId="26768"/>
    <cellStyle name="Normal 40 6 25 3 2 2" xfId="53017"/>
    <cellStyle name="Normal 40 6 25 3 3" xfId="41954"/>
    <cellStyle name="Normal 40 6 25 4" xfId="19440"/>
    <cellStyle name="Normal 40 6 25 4 2" xfId="45690"/>
    <cellStyle name="Normal 40 6 25 5" xfId="8320"/>
    <cellStyle name="Normal 40 6 25 5 2" xfId="34627"/>
    <cellStyle name="Normal 40 6 26" xfId="5200"/>
    <cellStyle name="Normal 40 6 26 2" xfId="12218"/>
    <cellStyle name="Normal 40 6 26 2 2" xfId="23282"/>
    <cellStyle name="Normal 40 6 26 2 2 2" xfId="49531"/>
    <cellStyle name="Normal 40 6 26 2 3" xfId="38468"/>
    <cellStyle name="Normal 40 6 26 3" xfId="15821"/>
    <cellStyle name="Normal 40 6 26 3 2" xfId="26885"/>
    <cellStyle name="Normal 40 6 26 3 2 2" xfId="53134"/>
    <cellStyle name="Normal 40 6 26 3 3" xfId="42071"/>
    <cellStyle name="Normal 40 6 26 4" xfId="19557"/>
    <cellStyle name="Normal 40 6 26 4 2" xfId="45807"/>
    <cellStyle name="Normal 40 6 26 5" xfId="8438"/>
    <cellStyle name="Normal 40 6 26 5 2" xfId="34744"/>
    <cellStyle name="Normal 40 6 27" xfId="5201"/>
    <cellStyle name="Normal 40 6 27 2" xfId="12337"/>
    <cellStyle name="Normal 40 6 27 2 2" xfId="23401"/>
    <cellStyle name="Normal 40 6 27 2 2 2" xfId="49650"/>
    <cellStyle name="Normal 40 6 27 2 3" xfId="38587"/>
    <cellStyle name="Normal 40 6 27 3" xfId="15940"/>
    <cellStyle name="Normal 40 6 27 3 2" xfId="27004"/>
    <cellStyle name="Normal 40 6 27 3 2 2" xfId="53253"/>
    <cellStyle name="Normal 40 6 27 3 3" xfId="42190"/>
    <cellStyle name="Normal 40 6 27 4" xfId="19676"/>
    <cellStyle name="Normal 40 6 27 4 2" xfId="45926"/>
    <cellStyle name="Normal 40 6 27 5" xfId="8558"/>
    <cellStyle name="Normal 40 6 27 5 2" xfId="34863"/>
    <cellStyle name="Normal 40 6 28" xfId="5202"/>
    <cellStyle name="Normal 40 6 28 2" xfId="12468"/>
    <cellStyle name="Normal 40 6 28 2 2" xfId="23532"/>
    <cellStyle name="Normal 40 6 28 2 2 2" xfId="49781"/>
    <cellStyle name="Normal 40 6 28 2 3" xfId="38718"/>
    <cellStyle name="Normal 40 6 28 3" xfId="16071"/>
    <cellStyle name="Normal 40 6 28 3 2" xfId="27135"/>
    <cellStyle name="Normal 40 6 28 3 2 2" xfId="53384"/>
    <cellStyle name="Normal 40 6 28 3 3" xfId="42321"/>
    <cellStyle name="Normal 40 6 28 4" xfId="19807"/>
    <cellStyle name="Normal 40 6 28 4 2" xfId="46057"/>
    <cellStyle name="Normal 40 6 28 5" xfId="8690"/>
    <cellStyle name="Normal 40 6 28 5 2" xfId="34994"/>
    <cellStyle name="Normal 40 6 29" xfId="5203"/>
    <cellStyle name="Normal 40 6 29 2" xfId="12583"/>
    <cellStyle name="Normal 40 6 29 2 2" xfId="23647"/>
    <cellStyle name="Normal 40 6 29 2 2 2" xfId="49896"/>
    <cellStyle name="Normal 40 6 29 2 3" xfId="38833"/>
    <cellStyle name="Normal 40 6 29 3" xfId="16186"/>
    <cellStyle name="Normal 40 6 29 3 2" xfId="27250"/>
    <cellStyle name="Normal 40 6 29 3 2 2" xfId="53499"/>
    <cellStyle name="Normal 40 6 29 3 3" xfId="42436"/>
    <cellStyle name="Normal 40 6 29 4" xfId="19922"/>
    <cellStyle name="Normal 40 6 29 4 2" xfId="46172"/>
    <cellStyle name="Normal 40 6 29 5" xfId="8806"/>
    <cellStyle name="Normal 40 6 29 5 2" xfId="35109"/>
    <cellStyle name="Normal 40 6 3" xfId="318"/>
    <cellStyle name="Normal 40 6 3 2" xfId="5205"/>
    <cellStyle name="Normal 40 6 3 2 2" xfId="16491"/>
    <cellStyle name="Normal 40 6 3 2 2 2" xfId="27555"/>
    <cellStyle name="Normal 40 6 3 2 2 2 2" xfId="53804"/>
    <cellStyle name="Normal 40 6 3 2 2 3" xfId="42741"/>
    <cellStyle name="Normal 40 6 3 2 3" xfId="20227"/>
    <cellStyle name="Normal 40 6 3 2 3 2" xfId="46477"/>
    <cellStyle name="Normal 40 6 3 2 4" xfId="9155"/>
    <cellStyle name="Normal 40 6 3 2 4 2" xfId="35414"/>
    <cellStyle name="Normal 40 6 3 3" xfId="5204"/>
    <cellStyle name="Normal 40 6 3 3 2" xfId="20519"/>
    <cellStyle name="Normal 40 6 3 3 2 2" xfId="46768"/>
    <cellStyle name="Normal 40 6 3 3 3" xfId="9455"/>
    <cellStyle name="Normal 40 6 3 3 3 2" xfId="35705"/>
    <cellStyle name="Normal 40 6 3 4" xfId="13058"/>
    <cellStyle name="Normal 40 6 3 4 2" xfId="24122"/>
    <cellStyle name="Normal 40 6 3 4 2 2" xfId="50371"/>
    <cellStyle name="Normal 40 6 3 4 3" xfId="39308"/>
    <cellStyle name="Normal 40 6 3 5" xfId="16794"/>
    <cellStyle name="Normal 40 6 3 5 2" xfId="43044"/>
    <cellStyle name="Normal 40 6 3 6" xfId="5651"/>
    <cellStyle name="Normal 40 6 3 6 2" xfId="31981"/>
    <cellStyle name="Normal 40 6 3 7" xfId="27796"/>
    <cellStyle name="Normal 40 6 30" xfId="5206"/>
    <cellStyle name="Normal 40 6 30 2" xfId="12697"/>
    <cellStyle name="Normal 40 6 30 2 2" xfId="23761"/>
    <cellStyle name="Normal 40 6 30 2 2 2" xfId="50010"/>
    <cellStyle name="Normal 40 6 30 2 3" xfId="38947"/>
    <cellStyle name="Normal 40 6 30 3" xfId="16300"/>
    <cellStyle name="Normal 40 6 30 3 2" xfId="27364"/>
    <cellStyle name="Normal 40 6 30 3 2 2" xfId="53613"/>
    <cellStyle name="Normal 40 6 30 3 3" xfId="42550"/>
    <cellStyle name="Normal 40 6 30 4" xfId="20036"/>
    <cellStyle name="Normal 40 6 30 4 2" xfId="46286"/>
    <cellStyle name="Normal 40 6 30 5" xfId="8921"/>
    <cellStyle name="Normal 40 6 30 5 2" xfId="35223"/>
    <cellStyle name="Normal 40 6 31" xfId="5207"/>
    <cellStyle name="Normal 40 6 31 2" xfId="9335"/>
    <cellStyle name="Normal 40 6 31 2 2" xfId="20399"/>
    <cellStyle name="Normal 40 6 31 2 2 2" xfId="46648"/>
    <cellStyle name="Normal 40 6 31 2 3" xfId="35585"/>
    <cellStyle name="Normal 40 6 31 3" xfId="12938"/>
    <cellStyle name="Normal 40 6 31 3 2" xfId="24002"/>
    <cellStyle name="Normal 40 6 31 3 2 2" xfId="50251"/>
    <cellStyle name="Normal 40 6 31 3 3" xfId="39188"/>
    <cellStyle name="Normal 40 6 31 4" xfId="16674"/>
    <cellStyle name="Normal 40 6 31 4 2" xfId="42924"/>
    <cellStyle name="Normal 40 6 31 5" xfId="5530"/>
    <cellStyle name="Normal 40 6 31 5 2" xfId="31861"/>
    <cellStyle name="Normal 40 6 32" xfId="5208"/>
    <cellStyle name="Normal 40 6 32 2" xfId="20279"/>
    <cellStyle name="Normal 40 6 32 2 2" xfId="46528"/>
    <cellStyle name="Normal 40 6 32 3" xfId="9215"/>
    <cellStyle name="Normal 40 6 32 3 2" xfId="35465"/>
    <cellStyle name="Normal 40 6 33" xfId="5209"/>
    <cellStyle name="Normal 40 6 33 2" xfId="23882"/>
    <cellStyle name="Normal 40 6 33 2 2" xfId="50131"/>
    <cellStyle name="Normal 40 6 33 3" xfId="12818"/>
    <cellStyle name="Normal 40 6 33 3 2" xfId="39068"/>
    <cellStyle name="Normal 40 6 34" xfId="5210"/>
    <cellStyle name="Normal 40 6 34 2" xfId="16554"/>
    <cellStyle name="Normal 40 6 34 2 2" xfId="42804"/>
    <cellStyle name="Normal 40 6 35" xfId="5211"/>
    <cellStyle name="Normal 40 6 36" xfId="5212"/>
    <cellStyle name="Normal 40 6 37" xfId="5213"/>
    <cellStyle name="Normal 40 6 38" xfId="5214"/>
    <cellStyle name="Normal 40 6 39" xfId="5215"/>
    <cellStyle name="Normal 40 6 4" xfId="5216"/>
    <cellStyle name="Normal 40 6 4 2" xfId="9607"/>
    <cellStyle name="Normal 40 6 4 2 2" xfId="20671"/>
    <cellStyle name="Normal 40 6 4 2 2 2" xfId="46920"/>
    <cellStyle name="Normal 40 6 4 2 3" xfId="35857"/>
    <cellStyle name="Normal 40 6 4 3" xfId="13210"/>
    <cellStyle name="Normal 40 6 4 3 2" xfId="24274"/>
    <cellStyle name="Normal 40 6 4 3 2 2" xfId="50523"/>
    <cellStyle name="Normal 40 6 4 3 3" xfId="39460"/>
    <cellStyle name="Normal 40 6 4 4" xfId="16946"/>
    <cellStyle name="Normal 40 6 4 4 2" xfId="43196"/>
    <cellStyle name="Normal 40 6 4 5" xfId="5805"/>
    <cellStyle name="Normal 40 6 4 5 2" xfId="32133"/>
    <cellStyle name="Normal 40 6 40" xfId="5217"/>
    <cellStyle name="Normal 40 6 41" xfId="5218"/>
    <cellStyle name="Normal 40 6 42" xfId="5142"/>
    <cellStyle name="Normal 40 6 43" xfId="5409"/>
    <cellStyle name="Normal 40 6 43 2" xfId="31741"/>
    <cellStyle name="Normal 40 6 44" xfId="27793"/>
    <cellStyle name="Normal 40 6 5" xfId="5219"/>
    <cellStyle name="Normal 40 6 5 2" xfId="9723"/>
    <cellStyle name="Normal 40 6 5 2 2" xfId="20787"/>
    <cellStyle name="Normal 40 6 5 2 2 2" xfId="47036"/>
    <cellStyle name="Normal 40 6 5 2 3" xfId="35973"/>
    <cellStyle name="Normal 40 6 5 3" xfId="13326"/>
    <cellStyle name="Normal 40 6 5 3 2" xfId="24390"/>
    <cellStyle name="Normal 40 6 5 3 2 2" xfId="50639"/>
    <cellStyle name="Normal 40 6 5 3 3" xfId="39576"/>
    <cellStyle name="Normal 40 6 5 4" xfId="17062"/>
    <cellStyle name="Normal 40 6 5 4 2" xfId="43312"/>
    <cellStyle name="Normal 40 6 5 5" xfId="5922"/>
    <cellStyle name="Normal 40 6 5 5 2" xfId="32249"/>
    <cellStyle name="Normal 40 6 6" xfId="5220"/>
    <cellStyle name="Normal 40 6 6 2" xfId="9838"/>
    <cellStyle name="Normal 40 6 6 2 2" xfId="20902"/>
    <cellStyle name="Normal 40 6 6 2 2 2" xfId="47151"/>
    <cellStyle name="Normal 40 6 6 2 3" xfId="36088"/>
    <cellStyle name="Normal 40 6 6 3" xfId="13441"/>
    <cellStyle name="Normal 40 6 6 3 2" xfId="24505"/>
    <cellStyle name="Normal 40 6 6 3 2 2" xfId="50754"/>
    <cellStyle name="Normal 40 6 6 3 3" xfId="39691"/>
    <cellStyle name="Normal 40 6 6 4" xfId="17177"/>
    <cellStyle name="Normal 40 6 6 4 2" xfId="43427"/>
    <cellStyle name="Normal 40 6 6 5" xfId="6038"/>
    <cellStyle name="Normal 40 6 6 5 2" xfId="32364"/>
    <cellStyle name="Normal 40 6 7" xfId="5221"/>
    <cellStyle name="Normal 40 6 7 2" xfId="9953"/>
    <cellStyle name="Normal 40 6 7 2 2" xfId="21017"/>
    <cellStyle name="Normal 40 6 7 2 2 2" xfId="47266"/>
    <cellStyle name="Normal 40 6 7 2 3" xfId="36203"/>
    <cellStyle name="Normal 40 6 7 3" xfId="13556"/>
    <cellStyle name="Normal 40 6 7 3 2" xfId="24620"/>
    <cellStyle name="Normal 40 6 7 3 2 2" xfId="50869"/>
    <cellStyle name="Normal 40 6 7 3 3" xfId="39806"/>
    <cellStyle name="Normal 40 6 7 4" xfId="17292"/>
    <cellStyle name="Normal 40 6 7 4 2" xfId="43542"/>
    <cellStyle name="Normal 40 6 7 5" xfId="6154"/>
    <cellStyle name="Normal 40 6 7 5 2" xfId="32479"/>
    <cellStyle name="Normal 40 6 8" xfId="5222"/>
    <cellStyle name="Normal 40 6 8 2" xfId="10067"/>
    <cellStyle name="Normal 40 6 8 2 2" xfId="21131"/>
    <cellStyle name="Normal 40 6 8 2 2 2" xfId="47380"/>
    <cellStyle name="Normal 40 6 8 2 3" xfId="36317"/>
    <cellStyle name="Normal 40 6 8 3" xfId="13670"/>
    <cellStyle name="Normal 40 6 8 3 2" xfId="24734"/>
    <cellStyle name="Normal 40 6 8 3 2 2" xfId="50983"/>
    <cellStyle name="Normal 40 6 8 3 3" xfId="39920"/>
    <cellStyle name="Normal 40 6 8 4" xfId="17406"/>
    <cellStyle name="Normal 40 6 8 4 2" xfId="43656"/>
    <cellStyle name="Normal 40 6 8 5" xfId="6269"/>
    <cellStyle name="Normal 40 6 8 5 2" xfId="32593"/>
    <cellStyle name="Normal 40 6 9" xfId="5223"/>
    <cellStyle name="Normal 40 6 9 2" xfId="10181"/>
    <cellStyle name="Normal 40 6 9 2 2" xfId="21245"/>
    <cellStyle name="Normal 40 6 9 2 2 2" xfId="47494"/>
    <cellStyle name="Normal 40 6 9 2 3" xfId="36431"/>
    <cellStyle name="Normal 40 6 9 3" xfId="13784"/>
    <cellStyle name="Normal 40 6 9 3 2" xfId="24848"/>
    <cellStyle name="Normal 40 6 9 3 2 2" xfId="51097"/>
    <cellStyle name="Normal 40 6 9 3 3" xfId="40034"/>
    <cellStyle name="Normal 40 6 9 4" xfId="17520"/>
    <cellStyle name="Normal 40 6 9 4 2" xfId="43770"/>
    <cellStyle name="Normal 40 6 9 5" xfId="6384"/>
    <cellStyle name="Normal 40 6 9 5 2" xfId="32707"/>
    <cellStyle name="Normal 40 7" xfId="319"/>
    <cellStyle name="Normal 40 7 10" xfId="5225"/>
    <cellStyle name="Normal 40 7 10 2" xfId="10305"/>
    <cellStyle name="Normal 40 7 10 2 2" xfId="21369"/>
    <cellStyle name="Normal 40 7 10 2 2 2" xfId="47618"/>
    <cellStyle name="Normal 40 7 10 2 3" xfId="36555"/>
    <cellStyle name="Normal 40 7 10 3" xfId="13908"/>
    <cellStyle name="Normal 40 7 10 3 2" xfId="24972"/>
    <cellStyle name="Normal 40 7 10 3 2 2" xfId="51221"/>
    <cellStyle name="Normal 40 7 10 3 3" xfId="40158"/>
    <cellStyle name="Normal 40 7 10 4" xfId="17644"/>
    <cellStyle name="Normal 40 7 10 4 2" xfId="43894"/>
    <cellStyle name="Normal 40 7 10 5" xfId="6509"/>
    <cellStyle name="Normal 40 7 10 5 2" xfId="32831"/>
    <cellStyle name="Normal 40 7 11" xfId="5226"/>
    <cellStyle name="Normal 40 7 11 2" xfId="10432"/>
    <cellStyle name="Normal 40 7 11 2 2" xfId="21496"/>
    <cellStyle name="Normal 40 7 11 2 2 2" xfId="47745"/>
    <cellStyle name="Normal 40 7 11 2 3" xfId="36682"/>
    <cellStyle name="Normal 40 7 11 3" xfId="14035"/>
    <cellStyle name="Normal 40 7 11 3 2" xfId="25099"/>
    <cellStyle name="Normal 40 7 11 3 2 2" xfId="51348"/>
    <cellStyle name="Normal 40 7 11 3 3" xfId="40285"/>
    <cellStyle name="Normal 40 7 11 4" xfId="17771"/>
    <cellStyle name="Normal 40 7 11 4 2" xfId="44021"/>
    <cellStyle name="Normal 40 7 11 5" xfId="6637"/>
    <cellStyle name="Normal 40 7 11 5 2" xfId="32958"/>
    <cellStyle name="Normal 40 7 12" xfId="5227"/>
    <cellStyle name="Normal 40 7 12 2" xfId="10547"/>
    <cellStyle name="Normal 40 7 12 2 2" xfId="21611"/>
    <cellStyle name="Normal 40 7 12 2 2 2" xfId="47860"/>
    <cellStyle name="Normal 40 7 12 2 3" xfId="36797"/>
    <cellStyle name="Normal 40 7 12 3" xfId="14150"/>
    <cellStyle name="Normal 40 7 12 3 2" xfId="25214"/>
    <cellStyle name="Normal 40 7 12 3 2 2" xfId="51463"/>
    <cellStyle name="Normal 40 7 12 3 3" xfId="40400"/>
    <cellStyle name="Normal 40 7 12 4" xfId="17886"/>
    <cellStyle name="Normal 40 7 12 4 2" xfId="44136"/>
    <cellStyle name="Normal 40 7 12 5" xfId="6753"/>
    <cellStyle name="Normal 40 7 12 5 2" xfId="33073"/>
    <cellStyle name="Normal 40 7 13" xfId="5228"/>
    <cellStyle name="Normal 40 7 13 2" xfId="10720"/>
    <cellStyle name="Normal 40 7 13 2 2" xfId="21784"/>
    <cellStyle name="Normal 40 7 13 2 2 2" xfId="48033"/>
    <cellStyle name="Normal 40 7 13 2 3" xfId="36970"/>
    <cellStyle name="Normal 40 7 13 3" xfId="14323"/>
    <cellStyle name="Normal 40 7 13 3 2" xfId="25387"/>
    <cellStyle name="Normal 40 7 13 3 2 2" xfId="51636"/>
    <cellStyle name="Normal 40 7 13 3 3" xfId="40573"/>
    <cellStyle name="Normal 40 7 13 4" xfId="18059"/>
    <cellStyle name="Normal 40 7 13 4 2" xfId="44309"/>
    <cellStyle name="Normal 40 7 13 5" xfId="6927"/>
    <cellStyle name="Normal 40 7 13 5 2" xfId="33246"/>
    <cellStyle name="Normal 40 7 14" xfId="5229"/>
    <cellStyle name="Normal 40 7 14 2" xfId="10837"/>
    <cellStyle name="Normal 40 7 14 2 2" xfId="21901"/>
    <cellStyle name="Normal 40 7 14 2 2 2" xfId="48150"/>
    <cellStyle name="Normal 40 7 14 2 3" xfId="37087"/>
    <cellStyle name="Normal 40 7 14 3" xfId="14440"/>
    <cellStyle name="Normal 40 7 14 3 2" xfId="25504"/>
    <cellStyle name="Normal 40 7 14 3 2 2" xfId="51753"/>
    <cellStyle name="Normal 40 7 14 3 3" xfId="40690"/>
    <cellStyle name="Normal 40 7 14 4" xfId="18176"/>
    <cellStyle name="Normal 40 7 14 4 2" xfId="44426"/>
    <cellStyle name="Normal 40 7 14 5" xfId="7045"/>
    <cellStyle name="Normal 40 7 14 5 2" xfId="33363"/>
    <cellStyle name="Normal 40 7 15" xfId="5230"/>
    <cellStyle name="Normal 40 7 15 2" xfId="10953"/>
    <cellStyle name="Normal 40 7 15 2 2" xfId="22017"/>
    <cellStyle name="Normal 40 7 15 2 2 2" xfId="48266"/>
    <cellStyle name="Normal 40 7 15 2 3" xfId="37203"/>
    <cellStyle name="Normal 40 7 15 3" xfId="14556"/>
    <cellStyle name="Normal 40 7 15 3 2" xfId="25620"/>
    <cellStyle name="Normal 40 7 15 3 2 2" xfId="51869"/>
    <cellStyle name="Normal 40 7 15 3 3" xfId="40806"/>
    <cellStyle name="Normal 40 7 15 4" xfId="18292"/>
    <cellStyle name="Normal 40 7 15 4 2" xfId="44542"/>
    <cellStyle name="Normal 40 7 15 5" xfId="7162"/>
    <cellStyle name="Normal 40 7 15 5 2" xfId="33479"/>
    <cellStyle name="Normal 40 7 16" xfId="5231"/>
    <cellStyle name="Normal 40 7 16 2" xfId="11071"/>
    <cellStyle name="Normal 40 7 16 2 2" xfId="22135"/>
    <cellStyle name="Normal 40 7 16 2 2 2" xfId="48384"/>
    <cellStyle name="Normal 40 7 16 2 3" xfId="37321"/>
    <cellStyle name="Normal 40 7 16 3" xfId="14674"/>
    <cellStyle name="Normal 40 7 16 3 2" xfId="25738"/>
    <cellStyle name="Normal 40 7 16 3 2 2" xfId="51987"/>
    <cellStyle name="Normal 40 7 16 3 3" xfId="40924"/>
    <cellStyle name="Normal 40 7 16 4" xfId="18410"/>
    <cellStyle name="Normal 40 7 16 4 2" xfId="44660"/>
    <cellStyle name="Normal 40 7 16 5" xfId="7281"/>
    <cellStyle name="Normal 40 7 16 5 2" xfId="33597"/>
    <cellStyle name="Normal 40 7 17" xfId="5232"/>
    <cellStyle name="Normal 40 7 17 2" xfId="11189"/>
    <cellStyle name="Normal 40 7 17 2 2" xfId="22253"/>
    <cellStyle name="Normal 40 7 17 2 2 2" xfId="48502"/>
    <cellStyle name="Normal 40 7 17 2 3" xfId="37439"/>
    <cellStyle name="Normal 40 7 17 3" xfId="14792"/>
    <cellStyle name="Normal 40 7 17 3 2" xfId="25856"/>
    <cellStyle name="Normal 40 7 17 3 2 2" xfId="52105"/>
    <cellStyle name="Normal 40 7 17 3 3" xfId="41042"/>
    <cellStyle name="Normal 40 7 17 4" xfId="18528"/>
    <cellStyle name="Normal 40 7 17 4 2" xfId="44778"/>
    <cellStyle name="Normal 40 7 17 5" xfId="7400"/>
    <cellStyle name="Normal 40 7 17 5 2" xfId="33715"/>
    <cellStyle name="Normal 40 7 18" xfId="5233"/>
    <cellStyle name="Normal 40 7 18 2" xfId="11305"/>
    <cellStyle name="Normal 40 7 18 2 2" xfId="22369"/>
    <cellStyle name="Normal 40 7 18 2 2 2" xfId="48618"/>
    <cellStyle name="Normal 40 7 18 2 3" xfId="37555"/>
    <cellStyle name="Normal 40 7 18 3" xfId="14908"/>
    <cellStyle name="Normal 40 7 18 3 2" xfId="25972"/>
    <cellStyle name="Normal 40 7 18 3 2 2" xfId="52221"/>
    <cellStyle name="Normal 40 7 18 3 3" xfId="41158"/>
    <cellStyle name="Normal 40 7 18 4" xfId="18644"/>
    <cellStyle name="Normal 40 7 18 4 2" xfId="44894"/>
    <cellStyle name="Normal 40 7 18 5" xfId="7517"/>
    <cellStyle name="Normal 40 7 18 5 2" xfId="33831"/>
    <cellStyle name="Normal 40 7 19" xfId="5234"/>
    <cellStyle name="Normal 40 7 19 2" xfId="11422"/>
    <cellStyle name="Normal 40 7 19 2 2" xfId="22486"/>
    <cellStyle name="Normal 40 7 19 2 2 2" xfId="48735"/>
    <cellStyle name="Normal 40 7 19 2 3" xfId="37672"/>
    <cellStyle name="Normal 40 7 19 3" xfId="15025"/>
    <cellStyle name="Normal 40 7 19 3 2" xfId="26089"/>
    <cellStyle name="Normal 40 7 19 3 2 2" xfId="52338"/>
    <cellStyle name="Normal 40 7 19 3 3" xfId="41275"/>
    <cellStyle name="Normal 40 7 19 4" xfId="18761"/>
    <cellStyle name="Normal 40 7 19 4 2" xfId="45011"/>
    <cellStyle name="Normal 40 7 19 5" xfId="7635"/>
    <cellStyle name="Normal 40 7 19 5 2" xfId="33948"/>
    <cellStyle name="Normal 40 7 2" xfId="320"/>
    <cellStyle name="Normal 40 7 2 10" xfId="5236"/>
    <cellStyle name="Normal 40 7 2 10 2" xfId="10497"/>
    <cellStyle name="Normal 40 7 2 10 2 2" xfId="21561"/>
    <cellStyle name="Normal 40 7 2 10 2 2 2" xfId="47810"/>
    <cellStyle name="Normal 40 7 2 10 2 3" xfId="36747"/>
    <cellStyle name="Normal 40 7 2 10 3" xfId="14100"/>
    <cellStyle name="Normal 40 7 2 10 3 2" xfId="25164"/>
    <cellStyle name="Normal 40 7 2 10 3 2 2" xfId="51413"/>
    <cellStyle name="Normal 40 7 2 10 3 3" xfId="40350"/>
    <cellStyle name="Normal 40 7 2 10 4" xfId="17836"/>
    <cellStyle name="Normal 40 7 2 10 4 2" xfId="44086"/>
    <cellStyle name="Normal 40 7 2 10 5" xfId="6702"/>
    <cellStyle name="Normal 40 7 2 10 5 2" xfId="33023"/>
    <cellStyle name="Normal 40 7 2 11" xfId="5237"/>
    <cellStyle name="Normal 40 7 2 11 2" xfId="10612"/>
    <cellStyle name="Normal 40 7 2 11 2 2" xfId="21676"/>
    <cellStyle name="Normal 40 7 2 11 2 2 2" xfId="47925"/>
    <cellStyle name="Normal 40 7 2 11 2 3" xfId="36862"/>
    <cellStyle name="Normal 40 7 2 11 3" xfId="14215"/>
    <cellStyle name="Normal 40 7 2 11 3 2" xfId="25279"/>
    <cellStyle name="Normal 40 7 2 11 3 2 2" xfId="51528"/>
    <cellStyle name="Normal 40 7 2 11 3 3" xfId="40465"/>
    <cellStyle name="Normal 40 7 2 11 4" xfId="17951"/>
    <cellStyle name="Normal 40 7 2 11 4 2" xfId="44201"/>
    <cellStyle name="Normal 40 7 2 11 5" xfId="6818"/>
    <cellStyle name="Normal 40 7 2 11 5 2" xfId="33138"/>
    <cellStyle name="Normal 40 7 2 12" xfId="5238"/>
    <cellStyle name="Normal 40 7 2 12 2" xfId="10785"/>
    <cellStyle name="Normal 40 7 2 12 2 2" xfId="21849"/>
    <cellStyle name="Normal 40 7 2 12 2 2 2" xfId="48098"/>
    <cellStyle name="Normal 40 7 2 12 2 3" xfId="37035"/>
    <cellStyle name="Normal 40 7 2 12 3" xfId="14388"/>
    <cellStyle name="Normal 40 7 2 12 3 2" xfId="25452"/>
    <cellStyle name="Normal 40 7 2 12 3 2 2" xfId="51701"/>
    <cellStyle name="Normal 40 7 2 12 3 3" xfId="40638"/>
    <cellStyle name="Normal 40 7 2 12 4" xfId="18124"/>
    <cellStyle name="Normal 40 7 2 12 4 2" xfId="44374"/>
    <cellStyle name="Normal 40 7 2 12 5" xfId="6992"/>
    <cellStyle name="Normal 40 7 2 12 5 2" xfId="33311"/>
    <cellStyle name="Normal 40 7 2 13" xfId="5239"/>
    <cellStyle name="Normal 40 7 2 13 2" xfId="10902"/>
    <cellStyle name="Normal 40 7 2 13 2 2" xfId="21966"/>
    <cellStyle name="Normal 40 7 2 13 2 2 2" xfId="48215"/>
    <cellStyle name="Normal 40 7 2 13 2 3" xfId="37152"/>
    <cellStyle name="Normal 40 7 2 13 3" xfId="14505"/>
    <cellStyle name="Normal 40 7 2 13 3 2" xfId="25569"/>
    <cellStyle name="Normal 40 7 2 13 3 2 2" xfId="51818"/>
    <cellStyle name="Normal 40 7 2 13 3 3" xfId="40755"/>
    <cellStyle name="Normal 40 7 2 13 4" xfId="18241"/>
    <cellStyle name="Normal 40 7 2 13 4 2" xfId="44491"/>
    <cellStyle name="Normal 40 7 2 13 5" xfId="7110"/>
    <cellStyle name="Normal 40 7 2 13 5 2" xfId="33428"/>
    <cellStyle name="Normal 40 7 2 14" xfId="5240"/>
    <cellStyle name="Normal 40 7 2 14 2" xfId="11018"/>
    <cellStyle name="Normal 40 7 2 14 2 2" xfId="22082"/>
    <cellStyle name="Normal 40 7 2 14 2 2 2" xfId="48331"/>
    <cellStyle name="Normal 40 7 2 14 2 3" xfId="37268"/>
    <cellStyle name="Normal 40 7 2 14 3" xfId="14621"/>
    <cellStyle name="Normal 40 7 2 14 3 2" xfId="25685"/>
    <cellStyle name="Normal 40 7 2 14 3 2 2" xfId="51934"/>
    <cellStyle name="Normal 40 7 2 14 3 3" xfId="40871"/>
    <cellStyle name="Normal 40 7 2 14 4" xfId="18357"/>
    <cellStyle name="Normal 40 7 2 14 4 2" xfId="44607"/>
    <cellStyle name="Normal 40 7 2 14 5" xfId="7227"/>
    <cellStyle name="Normal 40 7 2 14 5 2" xfId="33544"/>
    <cellStyle name="Normal 40 7 2 15" xfId="5241"/>
    <cellStyle name="Normal 40 7 2 15 2" xfId="11136"/>
    <cellStyle name="Normal 40 7 2 15 2 2" xfId="22200"/>
    <cellStyle name="Normal 40 7 2 15 2 2 2" xfId="48449"/>
    <cellStyle name="Normal 40 7 2 15 2 3" xfId="37386"/>
    <cellStyle name="Normal 40 7 2 15 3" xfId="14739"/>
    <cellStyle name="Normal 40 7 2 15 3 2" xfId="25803"/>
    <cellStyle name="Normal 40 7 2 15 3 2 2" xfId="52052"/>
    <cellStyle name="Normal 40 7 2 15 3 3" xfId="40989"/>
    <cellStyle name="Normal 40 7 2 15 4" xfId="18475"/>
    <cellStyle name="Normal 40 7 2 15 4 2" xfId="44725"/>
    <cellStyle name="Normal 40 7 2 15 5" xfId="7346"/>
    <cellStyle name="Normal 40 7 2 15 5 2" xfId="33662"/>
    <cellStyle name="Normal 40 7 2 16" xfId="5242"/>
    <cellStyle name="Normal 40 7 2 16 2" xfId="11254"/>
    <cellStyle name="Normal 40 7 2 16 2 2" xfId="22318"/>
    <cellStyle name="Normal 40 7 2 16 2 2 2" xfId="48567"/>
    <cellStyle name="Normal 40 7 2 16 2 3" xfId="37504"/>
    <cellStyle name="Normal 40 7 2 16 3" xfId="14857"/>
    <cellStyle name="Normal 40 7 2 16 3 2" xfId="25921"/>
    <cellStyle name="Normal 40 7 2 16 3 2 2" xfId="52170"/>
    <cellStyle name="Normal 40 7 2 16 3 3" xfId="41107"/>
    <cellStyle name="Normal 40 7 2 16 4" xfId="18593"/>
    <cellStyle name="Normal 40 7 2 16 4 2" xfId="44843"/>
    <cellStyle name="Normal 40 7 2 16 5" xfId="7465"/>
    <cellStyle name="Normal 40 7 2 16 5 2" xfId="33780"/>
    <cellStyle name="Normal 40 7 2 17" xfId="5243"/>
    <cellStyle name="Normal 40 7 2 17 2" xfId="11370"/>
    <cellStyle name="Normal 40 7 2 17 2 2" xfId="22434"/>
    <cellStyle name="Normal 40 7 2 17 2 2 2" xfId="48683"/>
    <cellStyle name="Normal 40 7 2 17 2 3" xfId="37620"/>
    <cellStyle name="Normal 40 7 2 17 3" xfId="14973"/>
    <cellStyle name="Normal 40 7 2 17 3 2" xfId="26037"/>
    <cellStyle name="Normal 40 7 2 17 3 2 2" xfId="52286"/>
    <cellStyle name="Normal 40 7 2 17 3 3" xfId="41223"/>
    <cellStyle name="Normal 40 7 2 17 4" xfId="18709"/>
    <cellStyle name="Normal 40 7 2 17 4 2" xfId="44959"/>
    <cellStyle name="Normal 40 7 2 17 5" xfId="7582"/>
    <cellStyle name="Normal 40 7 2 17 5 2" xfId="33896"/>
    <cellStyle name="Normal 40 7 2 18" xfId="5244"/>
    <cellStyle name="Normal 40 7 2 18 2" xfId="11487"/>
    <cellStyle name="Normal 40 7 2 18 2 2" xfId="22551"/>
    <cellStyle name="Normal 40 7 2 18 2 2 2" xfId="48800"/>
    <cellStyle name="Normal 40 7 2 18 2 3" xfId="37737"/>
    <cellStyle name="Normal 40 7 2 18 3" xfId="15090"/>
    <cellStyle name="Normal 40 7 2 18 3 2" xfId="26154"/>
    <cellStyle name="Normal 40 7 2 18 3 2 2" xfId="52403"/>
    <cellStyle name="Normal 40 7 2 18 3 3" xfId="41340"/>
    <cellStyle name="Normal 40 7 2 18 4" xfId="18826"/>
    <cellStyle name="Normal 40 7 2 18 4 2" xfId="45076"/>
    <cellStyle name="Normal 40 7 2 18 5" xfId="7700"/>
    <cellStyle name="Normal 40 7 2 18 5 2" xfId="34013"/>
    <cellStyle name="Normal 40 7 2 19" xfId="5245"/>
    <cellStyle name="Normal 40 7 2 19 2" xfId="11606"/>
    <cellStyle name="Normal 40 7 2 19 2 2" xfId="22670"/>
    <cellStyle name="Normal 40 7 2 19 2 2 2" xfId="48919"/>
    <cellStyle name="Normal 40 7 2 19 2 3" xfId="37856"/>
    <cellStyle name="Normal 40 7 2 19 3" xfId="15209"/>
    <cellStyle name="Normal 40 7 2 19 3 2" xfId="26273"/>
    <cellStyle name="Normal 40 7 2 19 3 2 2" xfId="52522"/>
    <cellStyle name="Normal 40 7 2 19 3 3" xfId="41459"/>
    <cellStyle name="Normal 40 7 2 19 4" xfId="18945"/>
    <cellStyle name="Normal 40 7 2 19 4 2" xfId="45195"/>
    <cellStyle name="Normal 40 7 2 19 5" xfId="7820"/>
    <cellStyle name="Normal 40 7 2 19 5 2" xfId="34132"/>
    <cellStyle name="Normal 40 7 2 2" xfId="321"/>
    <cellStyle name="Normal 40 7 2 2 2" xfId="5247"/>
    <cellStyle name="Normal 40 7 2 2 2 2" xfId="16492"/>
    <cellStyle name="Normal 40 7 2 2 2 2 2" xfId="27556"/>
    <cellStyle name="Normal 40 7 2 2 2 2 2 2" xfId="53805"/>
    <cellStyle name="Normal 40 7 2 2 2 2 3" xfId="42742"/>
    <cellStyle name="Normal 40 7 2 2 2 3" xfId="20228"/>
    <cellStyle name="Normal 40 7 2 2 2 3 2" xfId="46478"/>
    <cellStyle name="Normal 40 7 2 2 2 4" xfId="9156"/>
    <cellStyle name="Normal 40 7 2 2 2 4 2" xfId="35415"/>
    <cellStyle name="Normal 40 7 2 2 3" xfId="5246"/>
    <cellStyle name="Normal 40 7 2 2 3 2" xfId="20589"/>
    <cellStyle name="Normal 40 7 2 2 3 2 2" xfId="46838"/>
    <cellStyle name="Normal 40 7 2 2 3 3" xfId="9525"/>
    <cellStyle name="Normal 40 7 2 2 3 3 2" xfId="35775"/>
    <cellStyle name="Normal 40 7 2 2 4" xfId="13128"/>
    <cellStyle name="Normal 40 7 2 2 4 2" xfId="24192"/>
    <cellStyle name="Normal 40 7 2 2 4 2 2" xfId="50441"/>
    <cellStyle name="Normal 40 7 2 2 4 3" xfId="39378"/>
    <cellStyle name="Normal 40 7 2 2 5" xfId="16864"/>
    <cellStyle name="Normal 40 7 2 2 5 2" xfId="43114"/>
    <cellStyle name="Normal 40 7 2 2 6" xfId="5722"/>
    <cellStyle name="Normal 40 7 2 2 6 2" xfId="32051"/>
    <cellStyle name="Normal 40 7 2 2 7" xfId="27799"/>
    <cellStyle name="Normal 40 7 2 20" xfId="5248"/>
    <cellStyle name="Normal 40 7 2 20 2" xfId="11720"/>
    <cellStyle name="Normal 40 7 2 20 2 2" xfId="22784"/>
    <cellStyle name="Normal 40 7 2 20 2 2 2" xfId="49033"/>
    <cellStyle name="Normal 40 7 2 20 2 3" xfId="37970"/>
    <cellStyle name="Normal 40 7 2 20 3" xfId="15323"/>
    <cellStyle name="Normal 40 7 2 20 3 2" xfId="26387"/>
    <cellStyle name="Normal 40 7 2 20 3 2 2" xfId="52636"/>
    <cellStyle name="Normal 40 7 2 20 3 3" xfId="41573"/>
    <cellStyle name="Normal 40 7 2 20 4" xfId="19059"/>
    <cellStyle name="Normal 40 7 2 20 4 2" xfId="45309"/>
    <cellStyle name="Normal 40 7 2 20 5" xfId="7935"/>
    <cellStyle name="Normal 40 7 2 20 5 2" xfId="34246"/>
    <cellStyle name="Normal 40 7 2 21" xfId="5249"/>
    <cellStyle name="Normal 40 7 2 21 2" xfId="11834"/>
    <cellStyle name="Normal 40 7 2 21 2 2" xfId="22898"/>
    <cellStyle name="Normal 40 7 2 21 2 2 2" xfId="49147"/>
    <cellStyle name="Normal 40 7 2 21 2 3" xfId="38084"/>
    <cellStyle name="Normal 40 7 2 21 3" xfId="15437"/>
    <cellStyle name="Normal 40 7 2 21 3 2" xfId="26501"/>
    <cellStyle name="Normal 40 7 2 21 3 2 2" xfId="52750"/>
    <cellStyle name="Normal 40 7 2 21 3 3" xfId="41687"/>
    <cellStyle name="Normal 40 7 2 21 4" xfId="19173"/>
    <cellStyle name="Normal 40 7 2 21 4 2" xfId="45423"/>
    <cellStyle name="Normal 40 7 2 21 5" xfId="8050"/>
    <cellStyle name="Normal 40 7 2 21 5 2" xfId="34360"/>
    <cellStyle name="Normal 40 7 2 22" xfId="5250"/>
    <cellStyle name="Normal 40 7 2 22 2" xfId="11948"/>
    <cellStyle name="Normal 40 7 2 22 2 2" xfId="23012"/>
    <cellStyle name="Normal 40 7 2 22 2 2 2" xfId="49261"/>
    <cellStyle name="Normal 40 7 2 22 2 3" xfId="38198"/>
    <cellStyle name="Normal 40 7 2 22 3" xfId="15551"/>
    <cellStyle name="Normal 40 7 2 22 3 2" xfId="26615"/>
    <cellStyle name="Normal 40 7 2 22 3 2 2" xfId="52864"/>
    <cellStyle name="Normal 40 7 2 22 3 3" xfId="41801"/>
    <cellStyle name="Normal 40 7 2 22 4" xfId="19287"/>
    <cellStyle name="Normal 40 7 2 22 4 2" xfId="45537"/>
    <cellStyle name="Normal 40 7 2 22 5" xfId="8165"/>
    <cellStyle name="Normal 40 7 2 22 5 2" xfId="34474"/>
    <cellStyle name="Normal 40 7 2 23" xfId="5251"/>
    <cellStyle name="Normal 40 7 2 23 2" xfId="12062"/>
    <cellStyle name="Normal 40 7 2 23 2 2" xfId="23126"/>
    <cellStyle name="Normal 40 7 2 23 2 2 2" xfId="49375"/>
    <cellStyle name="Normal 40 7 2 23 2 3" xfId="38312"/>
    <cellStyle name="Normal 40 7 2 23 3" xfId="15665"/>
    <cellStyle name="Normal 40 7 2 23 3 2" xfId="26729"/>
    <cellStyle name="Normal 40 7 2 23 3 2 2" xfId="52978"/>
    <cellStyle name="Normal 40 7 2 23 3 3" xfId="41915"/>
    <cellStyle name="Normal 40 7 2 23 4" xfId="19401"/>
    <cellStyle name="Normal 40 7 2 23 4 2" xfId="45651"/>
    <cellStyle name="Normal 40 7 2 23 5" xfId="8280"/>
    <cellStyle name="Normal 40 7 2 23 5 2" xfId="34588"/>
    <cellStyle name="Normal 40 7 2 24" xfId="5252"/>
    <cellStyle name="Normal 40 7 2 24 2" xfId="12176"/>
    <cellStyle name="Normal 40 7 2 24 2 2" xfId="23240"/>
    <cellStyle name="Normal 40 7 2 24 2 2 2" xfId="49489"/>
    <cellStyle name="Normal 40 7 2 24 2 3" xfId="38426"/>
    <cellStyle name="Normal 40 7 2 24 3" xfId="15779"/>
    <cellStyle name="Normal 40 7 2 24 3 2" xfId="26843"/>
    <cellStyle name="Normal 40 7 2 24 3 2 2" xfId="53092"/>
    <cellStyle name="Normal 40 7 2 24 3 3" xfId="42029"/>
    <cellStyle name="Normal 40 7 2 24 4" xfId="19515"/>
    <cellStyle name="Normal 40 7 2 24 4 2" xfId="45765"/>
    <cellStyle name="Normal 40 7 2 24 5" xfId="8395"/>
    <cellStyle name="Normal 40 7 2 24 5 2" xfId="34702"/>
    <cellStyle name="Normal 40 7 2 25" xfId="5253"/>
    <cellStyle name="Normal 40 7 2 25 2" xfId="12293"/>
    <cellStyle name="Normal 40 7 2 25 2 2" xfId="23357"/>
    <cellStyle name="Normal 40 7 2 25 2 2 2" xfId="49606"/>
    <cellStyle name="Normal 40 7 2 25 2 3" xfId="38543"/>
    <cellStyle name="Normal 40 7 2 25 3" xfId="15896"/>
    <cellStyle name="Normal 40 7 2 25 3 2" xfId="26960"/>
    <cellStyle name="Normal 40 7 2 25 3 2 2" xfId="53209"/>
    <cellStyle name="Normal 40 7 2 25 3 3" xfId="42146"/>
    <cellStyle name="Normal 40 7 2 25 4" xfId="19632"/>
    <cellStyle name="Normal 40 7 2 25 4 2" xfId="45882"/>
    <cellStyle name="Normal 40 7 2 25 5" xfId="8513"/>
    <cellStyle name="Normal 40 7 2 25 5 2" xfId="34819"/>
    <cellStyle name="Normal 40 7 2 26" xfId="5254"/>
    <cellStyle name="Normal 40 7 2 26 2" xfId="12412"/>
    <cellStyle name="Normal 40 7 2 26 2 2" xfId="23476"/>
    <cellStyle name="Normal 40 7 2 26 2 2 2" xfId="49725"/>
    <cellStyle name="Normal 40 7 2 26 2 3" xfId="38662"/>
    <cellStyle name="Normal 40 7 2 26 3" xfId="16015"/>
    <cellStyle name="Normal 40 7 2 26 3 2" xfId="27079"/>
    <cellStyle name="Normal 40 7 2 26 3 2 2" xfId="53328"/>
    <cellStyle name="Normal 40 7 2 26 3 3" xfId="42265"/>
    <cellStyle name="Normal 40 7 2 26 4" xfId="19751"/>
    <cellStyle name="Normal 40 7 2 26 4 2" xfId="46001"/>
    <cellStyle name="Normal 40 7 2 26 5" xfId="8633"/>
    <cellStyle name="Normal 40 7 2 26 5 2" xfId="34938"/>
    <cellStyle name="Normal 40 7 2 27" xfId="5255"/>
    <cellStyle name="Normal 40 7 2 27 2" xfId="12543"/>
    <cellStyle name="Normal 40 7 2 27 2 2" xfId="23607"/>
    <cellStyle name="Normal 40 7 2 27 2 2 2" xfId="49856"/>
    <cellStyle name="Normal 40 7 2 27 2 3" xfId="38793"/>
    <cellStyle name="Normal 40 7 2 27 3" xfId="16146"/>
    <cellStyle name="Normal 40 7 2 27 3 2" xfId="27210"/>
    <cellStyle name="Normal 40 7 2 27 3 2 2" xfId="53459"/>
    <cellStyle name="Normal 40 7 2 27 3 3" xfId="42396"/>
    <cellStyle name="Normal 40 7 2 27 4" xfId="19882"/>
    <cellStyle name="Normal 40 7 2 27 4 2" xfId="46132"/>
    <cellStyle name="Normal 40 7 2 27 5" xfId="8765"/>
    <cellStyle name="Normal 40 7 2 27 5 2" xfId="35069"/>
    <cellStyle name="Normal 40 7 2 28" xfId="5256"/>
    <cellStyle name="Normal 40 7 2 28 2" xfId="12658"/>
    <cellStyle name="Normal 40 7 2 28 2 2" xfId="23722"/>
    <cellStyle name="Normal 40 7 2 28 2 2 2" xfId="49971"/>
    <cellStyle name="Normal 40 7 2 28 2 3" xfId="38908"/>
    <cellStyle name="Normal 40 7 2 28 3" xfId="16261"/>
    <cellStyle name="Normal 40 7 2 28 3 2" xfId="27325"/>
    <cellStyle name="Normal 40 7 2 28 3 2 2" xfId="53574"/>
    <cellStyle name="Normal 40 7 2 28 3 3" xfId="42511"/>
    <cellStyle name="Normal 40 7 2 28 4" xfId="19997"/>
    <cellStyle name="Normal 40 7 2 28 4 2" xfId="46247"/>
    <cellStyle name="Normal 40 7 2 28 5" xfId="8881"/>
    <cellStyle name="Normal 40 7 2 28 5 2" xfId="35184"/>
    <cellStyle name="Normal 40 7 2 29" xfId="5257"/>
    <cellStyle name="Normal 40 7 2 29 2" xfId="12772"/>
    <cellStyle name="Normal 40 7 2 29 2 2" xfId="23836"/>
    <cellStyle name="Normal 40 7 2 29 2 2 2" xfId="50085"/>
    <cellStyle name="Normal 40 7 2 29 2 3" xfId="39022"/>
    <cellStyle name="Normal 40 7 2 29 3" xfId="16375"/>
    <cellStyle name="Normal 40 7 2 29 3 2" xfId="27439"/>
    <cellStyle name="Normal 40 7 2 29 3 2 2" xfId="53688"/>
    <cellStyle name="Normal 40 7 2 29 3 3" xfId="42625"/>
    <cellStyle name="Normal 40 7 2 29 4" xfId="20111"/>
    <cellStyle name="Normal 40 7 2 29 4 2" xfId="46361"/>
    <cellStyle name="Normal 40 7 2 29 5" xfId="8996"/>
    <cellStyle name="Normal 40 7 2 29 5 2" xfId="35298"/>
    <cellStyle name="Normal 40 7 2 3" xfId="5258"/>
    <cellStyle name="Normal 40 7 2 3 2" xfId="9682"/>
    <cellStyle name="Normal 40 7 2 3 2 2" xfId="20746"/>
    <cellStyle name="Normal 40 7 2 3 2 2 2" xfId="46995"/>
    <cellStyle name="Normal 40 7 2 3 2 3" xfId="35932"/>
    <cellStyle name="Normal 40 7 2 3 3" xfId="13285"/>
    <cellStyle name="Normal 40 7 2 3 3 2" xfId="24349"/>
    <cellStyle name="Normal 40 7 2 3 3 2 2" xfId="50598"/>
    <cellStyle name="Normal 40 7 2 3 3 3" xfId="39535"/>
    <cellStyle name="Normal 40 7 2 3 4" xfId="17021"/>
    <cellStyle name="Normal 40 7 2 3 4 2" xfId="43271"/>
    <cellStyle name="Normal 40 7 2 3 5" xfId="5880"/>
    <cellStyle name="Normal 40 7 2 3 5 2" xfId="32208"/>
    <cellStyle name="Normal 40 7 2 30" xfId="5259"/>
    <cellStyle name="Normal 40 7 2 30 2" xfId="9410"/>
    <cellStyle name="Normal 40 7 2 30 2 2" xfId="20474"/>
    <cellStyle name="Normal 40 7 2 30 2 2 2" xfId="46723"/>
    <cellStyle name="Normal 40 7 2 30 2 3" xfId="35660"/>
    <cellStyle name="Normal 40 7 2 30 3" xfId="13013"/>
    <cellStyle name="Normal 40 7 2 30 3 2" xfId="24077"/>
    <cellStyle name="Normal 40 7 2 30 3 2 2" xfId="50326"/>
    <cellStyle name="Normal 40 7 2 30 3 3" xfId="39263"/>
    <cellStyle name="Normal 40 7 2 30 4" xfId="16749"/>
    <cellStyle name="Normal 40 7 2 30 4 2" xfId="42999"/>
    <cellStyle name="Normal 40 7 2 30 5" xfId="5605"/>
    <cellStyle name="Normal 40 7 2 30 5 2" xfId="31936"/>
    <cellStyle name="Normal 40 7 2 31" xfId="5260"/>
    <cellStyle name="Normal 40 7 2 31 2" xfId="20354"/>
    <cellStyle name="Normal 40 7 2 31 2 2" xfId="46603"/>
    <cellStyle name="Normal 40 7 2 31 3" xfId="9290"/>
    <cellStyle name="Normal 40 7 2 31 3 2" xfId="35540"/>
    <cellStyle name="Normal 40 7 2 32" xfId="5261"/>
    <cellStyle name="Normal 40 7 2 32 2" xfId="23957"/>
    <cellStyle name="Normal 40 7 2 32 2 2" xfId="50206"/>
    <cellStyle name="Normal 40 7 2 32 3" xfId="12893"/>
    <cellStyle name="Normal 40 7 2 32 3 2" xfId="39143"/>
    <cellStyle name="Normal 40 7 2 33" xfId="5262"/>
    <cellStyle name="Normal 40 7 2 33 2" xfId="16629"/>
    <cellStyle name="Normal 40 7 2 33 2 2" xfId="42879"/>
    <cellStyle name="Normal 40 7 2 34" xfId="5263"/>
    <cellStyle name="Normal 40 7 2 35" xfId="5264"/>
    <cellStyle name="Normal 40 7 2 36" xfId="5265"/>
    <cellStyle name="Normal 40 7 2 37" xfId="5266"/>
    <cellStyle name="Normal 40 7 2 38" xfId="5267"/>
    <cellStyle name="Normal 40 7 2 39" xfId="5268"/>
    <cellStyle name="Normal 40 7 2 4" xfId="5269"/>
    <cellStyle name="Normal 40 7 2 4 2" xfId="9798"/>
    <cellStyle name="Normal 40 7 2 4 2 2" xfId="20862"/>
    <cellStyle name="Normal 40 7 2 4 2 2 2" xfId="47111"/>
    <cellStyle name="Normal 40 7 2 4 2 3" xfId="36048"/>
    <cellStyle name="Normal 40 7 2 4 3" xfId="13401"/>
    <cellStyle name="Normal 40 7 2 4 3 2" xfId="24465"/>
    <cellStyle name="Normal 40 7 2 4 3 2 2" xfId="50714"/>
    <cellStyle name="Normal 40 7 2 4 3 3" xfId="39651"/>
    <cellStyle name="Normal 40 7 2 4 4" xfId="17137"/>
    <cellStyle name="Normal 40 7 2 4 4 2" xfId="43387"/>
    <cellStyle name="Normal 40 7 2 4 5" xfId="5997"/>
    <cellStyle name="Normal 40 7 2 4 5 2" xfId="32324"/>
    <cellStyle name="Normal 40 7 2 40" xfId="5270"/>
    <cellStyle name="Normal 40 7 2 41" xfId="5235"/>
    <cellStyle name="Normal 40 7 2 42" xfId="5484"/>
    <cellStyle name="Normal 40 7 2 42 2" xfId="31816"/>
    <cellStyle name="Normal 40 7 2 43" xfId="27798"/>
    <cellStyle name="Normal 40 7 2 5" xfId="5271"/>
    <cellStyle name="Normal 40 7 2 5 2" xfId="9913"/>
    <cellStyle name="Normal 40 7 2 5 2 2" xfId="20977"/>
    <cellStyle name="Normal 40 7 2 5 2 2 2" xfId="47226"/>
    <cellStyle name="Normal 40 7 2 5 2 3" xfId="36163"/>
    <cellStyle name="Normal 40 7 2 5 3" xfId="13516"/>
    <cellStyle name="Normal 40 7 2 5 3 2" xfId="24580"/>
    <cellStyle name="Normal 40 7 2 5 3 2 2" xfId="50829"/>
    <cellStyle name="Normal 40 7 2 5 3 3" xfId="39766"/>
    <cellStyle name="Normal 40 7 2 5 4" xfId="17252"/>
    <cellStyle name="Normal 40 7 2 5 4 2" xfId="43502"/>
    <cellStyle name="Normal 40 7 2 5 5" xfId="6113"/>
    <cellStyle name="Normal 40 7 2 5 5 2" xfId="32439"/>
    <cellStyle name="Normal 40 7 2 6" xfId="5272"/>
    <cellStyle name="Normal 40 7 2 6 2" xfId="10028"/>
    <cellStyle name="Normal 40 7 2 6 2 2" xfId="21092"/>
    <cellStyle name="Normal 40 7 2 6 2 2 2" xfId="47341"/>
    <cellStyle name="Normal 40 7 2 6 2 3" xfId="36278"/>
    <cellStyle name="Normal 40 7 2 6 3" xfId="13631"/>
    <cellStyle name="Normal 40 7 2 6 3 2" xfId="24695"/>
    <cellStyle name="Normal 40 7 2 6 3 2 2" xfId="50944"/>
    <cellStyle name="Normal 40 7 2 6 3 3" xfId="39881"/>
    <cellStyle name="Normal 40 7 2 6 4" xfId="17367"/>
    <cellStyle name="Normal 40 7 2 6 4 2" xfId="43617"/>
    <cellStyle name="Normal 40 7 2 6 5" xfId="6229"/>
    <cellStyle name="Normal 40 7 2 6 5 2" xfId="32554"/>
    <cellStyle name="Normal 40 7 2 7" xfId="5273"/>
    <cellStyle name="Normal 40 7 2 7 2" xfId="10142"/>
    <cellStyle name="Normal 40 7 2 7 2 2" xfId="21206"/>
    <cellStyle name="Normal 40 7 2 7 2 2 2" xfId="47455"/>
    <cellStyle name="Normal 40 7 2 7 2 3" xfId="36392"/>
    <cellStyle name="Normal 40 7 2 7 3" xfId="13745"/>
    <cellStyle name="Normal 40 7 2 7 3 2" xfId="24809"/>
    <cellStyle name="Normal 40 7 2 7 3 2 2" xfId="51058"/>
    <cellStyle name="Normal 40 7 2 7 3 3" xfId="39995"/>
    <cellStyle name="Normal 40 7 2 7 4" xfId="17481"/>
    <cellStyle name="Normal 40 7 2 7 4 2" xfId="43731"/>
    <cellStyle name="Normal 40 7 2 7 5" xfId="6344"/>
    <cellStyle name="Normal 40 7 2 7 5 2" xfId="32668"/>
    <cellStyle name="Normal 40 7 2 8" xfId="5274"/>
    <cellStyle name="Normal 40 7 2 8 2" xfId="10256"/>
    <cellStyle name="Normal 40 7 2 8 2 2" xfId="21320"/>
    <cellStyle name="Normal 40 7 2 8 2 2 2" xfId="47569"/>
    <cellStyle name="Normal 40 7 2 8 2 3" xfId="36506"/>
    <cellStyle name="Normal 40 7 2 8 3" xfId="13859"/>
    <cellStyle name="Normal 40 7 2 8 3 2" xfId="24923"/>
    <cellStyle name="Normal 40 7 2 8 3 2 2" xfId="51172"/>
    <cellStyle name="Normal 40 7 2 8 3 3" xfId="40109"/>
    <cellStyle name="Normal 40 7 2 8 4" xfId="17595"/>
    <cellStyle name="Normal 40 7 2 8 4 2" xfId="43845"/>
    <cellStyle name="Normal 40 7 2 8 5" xfId="6459"/>
    <cellStyle name="Normal 40 7 2 8 5 2" xfId="32782"/>
    <cellStyle name="Normal 40 7 2 9" xfId="5275"/>
    <cellStyle name="Normal 40 7 2 9 2" xfId="10370"/>
    <cellStyle name="Normal 40 7 2 9 2 2" xfId="21434"/>
    <cellStyle name="Normal 40 7 2 9 2 2 2" xfId="47683"/>
    <cellStyle name="Normal 40 7 2 9 2 3" xfId="36620"/>
    <cellStyle name="Normal 40 7 2 9 3" xfId="13973"/>
    <cellStyle name="Normal 40 7 2 9 3 2" xfId="25037"/>
    <cellStyle name="Normal 40 7 2 9 3 2 2" xfId="51286"/>
    <cellStyle name="Normal 40 7 2 9 3 3" xfId="40223"/>
    <cellStyle name="Normal 40 7 2 9 4" xfId="17709"/>
    <cellStyle name="Normal 40 7 2 9 4 2" xfId="43959"/>
    <cellStyle name="Normal 40 7 2 9 5" xfId="6574"/>
    <cellStyle name="Normal 40 7 2 9 5 2" xfId="32896"/>
    <cellStyle name="Normal 40 7 20" xfId="5276"/>
    <cellStyle name="Normal 40 7 20 2" xfId="11541"/>
    <cellStyle name="Normal 40 7 20 2 2" xfId="22605"/>
    <cellStyle name="Normal 40 7 20 2 2 2" xfId="48854"/>
    <cellStyle name="Normal 40 7 20 2 3" xfId="37791"/>
    <cellStyle name="Normal 40 7 20 3" xfId="15144"/>
    <cellStyle name="Normal 40 7 20 3 2" xfId="26208"/>
    <cellStyle name="Normal 40 7 20 3 2 2" xfId="52457"/>
    <cellStyle name="Normal 40 7 20 3 3" xfId="41394"/>
    <cellStyle name="Normal 40 7 20 4" xfId="18880"/>
    <cellStyle name="Normal 40 7 20 4 2" xfId="45130"/>
    <cellStyle name="Normal 40 7 20 5" xfId="7755"/>
    <cellStyle name="Normal 40 7 20 5 2" xfId="34067"/>
    <cellStyle name="Normal 40 7 21" xfId="5277"/>
    <cellStyle name="Normal 40 7 21 2" xfId="11655"/>
    <cellStyle name="Normal 40 7 21 2 2" xfId="22719"/>
    <cellStyle name="Normal 40 7 21 2 2 2" xfId="48968"/>
    <cellStyle name="Normal 40 7 21 2 3" xfId="37905"/>
    <cellStyle name="Normal 40 7 21 3" xfId="15258"/>
    <cellStyle name="Normal 40 7 21 3 2" xfId="26322"/>
    <cellStyle name="Normal 40 7 21 3 2 2" xfId="52571"/>
    <cellStyle name="Normal 40 7 21 3 3" xfId="41508"/>
    <cellStyle name="Normal 40 7 21 4" xfId="18994"/>
    <cellStyle name="Normal 40 7 21 4 2" xfId="45244"/>
    <cellStyle name="Normal 40 7 21 5" xfId="7870"/>
    <cellStyle name="Normal 40 7 21 5 2" xfId="34181"/>
    <cellStyle name="Normal 40 7 22" xfId="5278"/>
    <cellStyle name="Normal 40 7 22 2" xfId="11769"/>
    <cellStyle name="Normal 40 7 22 2 2" xfId="22833"/>
    <cellStyle name="Normal 40 7 22 2 2 2" xfId="49082"/>
    <cellStyle name="Normal 40 7 22 2 3" xfId="38019"/>
    <cellStyle name="Normal 40 7 22 3" xfId="15372"/>
    <cellStyle name="Normal 40 7 22 3 2" xfId="26436"/>
    <cellStyle name="Normal 40 7 22 3 2 2" xfId="52685"/>
    <cellStyle name="Normal 40 7 22 3 3" xfId="41622"/>
    <cellStyle name="Normal 40 7 22 4" xfId="19108"/>
    <cellStyle name="Normal 40 7 22 4 2" xfId="45358"/>
    <cellStyle name="Normal 40 7 22 5" xfId="7985"/>
    <cellStyle name="Normal 40 7 22 5 2" xfId="34295"/>
    <cellStyle name="Normal 40 7 23" xfId="5279"/>
    <cellStyle name="Normal 40 7 23 2" xfId="11883"/>
    <cellStyle name="Normal 40 7 23 2 2" xfId="22947"/>
    <cellStyle name="Normal 40 7 23 2 2 2" xfId="49196"/>
    <cellStyle name="Normal 40 7 23 2 3" xfId="38133"/>
    <cellStyle name="Normal 40 7 23 3" xfId="15486"/>
    <cellStyle name="Normal 40 7 23 3 2" xfId="26550"/>
    <cellStyle name="Normal 40 7 23 3 2 2" xfId="52799"/>
    <cellStyle name="Normal 40 7 23 3 3" xfId="41736"/>
    <cellStyle name="Normal 40 7 23 4" xfId="19222"/>
    <cellStyle name="Normal 40 7 23 4 2" xfId="45472"/>
    <cellStyle name="Normal 40 7 23 5" xfId="8100"/>
    <cellStyle name="Normal 40 7 23 5 2" xfId="34409"/>
    <cellStyle name="Normal 40 7 24" xfId="5280"/>
    <cellStyle name="Normal 40 7 24 2" xfId="11997"/>
    <cellStyle name="Normal 40 7 24 2 2" xfId="23061"/>
    <cellStyle name="Normal 40 7 24 2 2 2" xfId="49310"/>
    <cellStyle name="Normal 40 7 24 2 3" xfId="38247"/>
    <cellStyle name="Normal 40 7 24 3" xfId="15600"/>
    <cellStyle name="Normal 40 7 24 3 2" xfId="26664"/>
    <cellStyle name="Normal 40 7 24 3 2 2" xfId="52913"/>
    <cellStyle name="Normal 40 7 24 3 3" xfId="41850"/>
    <cellStyle name="Normal 40 7 24 4" xfId="19336"/>
    <cellStyle name="Normal 40 7 24 4 2" xfId="45586"/>
    <cellStyle name="Normal 40 7 24 5" xfId="8215"/>
    <cellStyle name="Normal 40 7 24 5 2" xfId="34523"/>
    <cellStyle name="Normal 40 7 25" xfId="5281"/>
    <cellStyle name="Normal 40 7 25 2" xfId="12111"/>
    <cellStyle name="Normal 40 7 25 2 2" xfId="23175"/>
    <cellStyle name="Normal 40 7 25 2 2 2" xfId="49424"/>
    <cellStyle name="Normal 40 7 25 2 3" xfId="38361"/>
    <cellStyle name="Normal 40 7 25 3" xfId="15714"/>
    <cellStyle name="Normal 40 7 25 3 2" xfId="26778"/>
    <cellStyle name="Normal 40 7 25 3 2 2" xfId="53027"/>
    <cellStyle name="Normal 40 7 25 3 3" xfId="41964"/>
    <cellStyle name="Normal 40 7 25 4" xfId="19450"/>
    <cellStyle name="Normal 40 7 25 4 2" xfId="45700"/>
    <cellStyle name="Normal 40 7 25 5" xfId="8330"/>
    <cellStyle name="Normal 40 7 25 5 2" xfId="34637"/>
    <cellStyle name="Normal 40 7 26" xfId="5282"/>
    <cellStyle name="Normal 40 7 26 2" xfId="12228"/>
    <cellStyle name="Normal 40 7 26 2 2" xfId="23292"/>
    <cellStyle name="Normal 40 7 26 2 2 2" xfId="49541"/>
    <cellStyle name="Normal 40 7 26 2 3" xfId="38478"/>
    <cellStyle name="Normal 40 7 26 3" xfId="15831"/>
    <cellStyle name="Normal 40 7 26 3 2" xfId="26895"/>
    <cellStyle name="Normal 40 7 26 3 2 2" xfId="53144"/>
    <cellStyle name="Normal 40 7 26 3 3" xfId="42081"/>
    <cellStyle name="Normal 40 7 26 4" xfId="19567"/>
    <cellStyle name="Normal 40 7 26 4 2" xfId="45817"/>
    <cellStyle name="Normal 40 7 26 5" xfId="8448"/>
    <cellStyle name="Normal 40 7 26 5 2" xfId="34754"/>
    <cellStyle name="Normal 40 7 27" xfId="5283"/>
    <cellStyle name="Normal 40 7 27 2" xfId="12347"/>
    <cellStyle name="Normal 40 7 27 2 2" xfId="23411"/>
    <cellStyle name="Normal 40 7 27 2 2 2" xfId="49660"/>
    <cellStyle name="Normal 40 7 27 2 3" xfId="38597"/>
    <cellStyle name="Normal 40 7 27 3" xfId="15950"/>
    <cellStyle name="Normal 40 7 27 3 2" xfId="27014"/>
    <cellStyle name="Normal 40 7 27 3 2 2" xfId="53263"/>
    <cellStyle name="Normal 40 7 27 3 3" xfId="42200"/>
    <cellStyle name="Normal 40 7 27 4" xfId="19686"/>
    <cellStyle name="Normal 40 7 27 4 2" xfId="45936"/>
    <cellStyle name="Normal 40 7 27 5" xfId="8568"/>
    <cellStyle name="Normal 40 7 27 5 2" xfId="34873"/>
    <cellStyle name="Normal 40 7 28" xfId="5284"/>
    <cellStyle name="Normal 40 7 28 2" xfId="12478"/>
    <cellStyle name="Normal 40 7 28 2 2" xfId="23542"/>
    <cellStyle name="Normal 40 7 28 2 2 2" xfId="49791"/>
    <cellStyle name="Normal 40 7 28 2 3" xfId="38728"/>
    <cellStyle name="Normal 40 7 28 3" xfId="16081"/>
    <cellStyle name="Normal 40 7 28 3 2" xfId="27145"/>
    <cellStyle name="Normal 40 7 28 3 2 2" xfId="53394"/>
    <cellStyle name="Normal 40 7 28 3 3" xfId="42331"/>
    <cellStyle name="Normal 40 7 28 4" xfId="19817"/>
    <cellStyle name="Normal 40 7 28 4 2" xfId="46067"/>
    <cellStyle name="Normal 40 7 28 5" xfId="8700"/>
    <cellStyle name="Normal 40 7 28 5 2" xfId="35004"/>
    <cellStyle name="Normal 40 7 29" xfId="5285"/>
    <cellStyle name="Normal 40 7 29 2" xfId="12593"/>
    <cellStyle name="Normal 40 7 29 2 2" xfId="23657"/>
    <cellStyle name="Normal 40 7 29 2 2 2" xfId="49906"/>
    <cellStyle name="Normal 40 7 29 2 3" xfId="38843"/>
    <cellStyle name="Normal 40 7 29 3" xfId="16196"/>
    <cellStyle name="Normal 40 7 29 3 2" xfId="27260"/>
    <cellStyle name="Normal 40 7 29 3 2 2" xfId="53509"/>
    <cellStyle name="Normal 40 7 29 3 3" xfId="42446"/>
    <cellStyle name="Normal 40 7 29 4" xfId="19932"/>
    <cellStyle name="Normal 40 7 29 4 2" xfId="46182"/>
    <cellStyle name="Normal 40 7 29 5" xfId="8816"/>
    <cellStyle name="Normal 40 7 29 5 2" xfId="35119"/>
    <cellStyle name="Normal 40 7 3" xfId="322"/>
    <cellStyle name="Normal 40 7 3 2" xfId="5287"/>
    <cellStyle name="Normal 40 7 3 2 2" xfId="16493"/>
    <cellStyle name="Normal 40 7 3 2 2 2" xfId="27557"/>
    <cellStyle name="Normal 40 7 3 2 2 2 2" xfId="53806"/>
    <cellStyle name="Normal 40 7 3 2 2 3" xfId="42743"/>
    <cellStyle name="Normal 40 7 3 2 3" xfId="20229"/>
    <cellStyle name="Normal 40 7 3 2 3 2" xfId="46479"/>
    <cellStyle name="Normal 40 7 3 2 4" xfId="9157"/>
    <cellStyle name="Normal 40 7 3 2 4 2" xfId="35416"/>
    <cellStyle name="Normal 40 7 3 3" xfId="5286"/>
    <cellStyle name="Normal 40 7 3 3 2" xfId="20529"/>
    <cellStyle name="Normal 40 7 3 3 2 2" xfId="46778"/>
    <cellStyle name="Normal 40 7 3 3 3" xfId="9465"/>
    <cellStyle name="Normal 40 7 3 3 3 2" xfId="35715"/>
    <cellStyle name="Normal 40 7 3 4" xfId="13068"/>
    <cellStyle name="Normal 40 7 3 4 2" xfId="24132"/>
    <cellStyle name="Normal 40 7 3 4 2 2" xfId="50381"/>
    <cellStyle name="Normal 40 7 3 4 3" xfId="39318"/>
    <cellStyle name="Normal 40 7 3 5" xfId="16804"/>
    <cellStyle name="Normal 40 7 3 5 2" xfId="43054"/>
    <cellStyle name="Normal 40 7 3 6" xfId="5661"/>
    <cellStyle name="Normal 40 7 3 6 2" xfId="31991"/>
    <cellStyle name="Normal 40 7 3 7" xfId="27800"/>
    <cellStyle name="Normal 40 7 30" xfId="5288"/>
    <cellStyle name="Normal 40 7 30 2" xfId="12707"/>
    <cellStyle name="Normal 40 7 30 2 2" xfId="23771"/>
    <cellStyle name="Normal 40 7 30 2 2 2" xfId="50020"/>
    <cellStyle name="Normal 40 7 30 2 3" xfId="38957"/>
    <cellStyle name="Normal 40 7 30 3" xfId="16310"/>
    <cellStyle name="Normal 40 7 30 3 2" xfId="27374"/>
    <cellStyle name="Normal 40 7 30 3 2 2" xfId="53623"/>
    <cellStyle name="Normal 40 7 30 3 3" xfId="42560"/>
    <cellStyle name="Normal 40 7 30 4" xfId="20046"/>
    <cellStyle name="Normal 40 7 30 4 2" xfId="46296"/>
    <cellStyle name="Normal 40 7 30 5" xfId="8931"/>
    <cellStyle name="Normal 40 7 30 5 2" xfId="35233"/>
    <cellStyle name="Normal 40 7 31" xfId="5289"/>
    <cellStyle name="Normal 40 7 31 2" xfId="9345"/>
    <cellStyle name="Normal 40 7 31 2 2" xfId="20409"/>
    <cellStyle name="Normal 40 7 31 2 2 2" xfId="46658"/>
    <cellStyle name="Normal 40 7 31 2 3" xfId="35595"/>
    <cellStyle name="Normal 40 7 31 3" xfId="12948"/>
    <cellStyle name="Normal 40 7 31 3 2" xfId="24012"/>
    <cellStyle name="Normal 40 7 31 3 2 2" xfId="50261"/>
    <cellStyle name="Normal 40 7 31 3 3" xfId="39198"/>
    <cellStyle name="Normal 40 7 31 4" xfId="16684"/>
    <cellStyle name="Normal 40 7 31 4 2" xfId="42934"/>
    <cellStyle name="Normal 40 7 31 5" xfId="5540"/>
    <cellStyle name="Normal 40 7 31 5 2" xfId="31871"/>
    <cellStyle name="Normal 40 7 32" xfId="5290"/>
    <cellStyle name="Normal 40 7 32 2" xfId="20289"/>
    <cellStyle name="Normal 40 7 32 2 2" xfId="46538"/>
    <cellStyle name="Normal 40 7 32 3" xfId="9225"/>
    <cellStyle name="Normal 40 7 32 3 2" xfId="35475"/>
    <cellStyle name="Normal 40 7 33" xfId="5291"/>
    <cellStyle name="Normal 40 7 33 2" xfId="23892"/>
    <cellStyle name="Normal 40 7 33 2 2" xfId="50141"/>
    <cellStyle name="Normal 40 7 33 3" xfId="12828"/>
    <cellStyle name="Normal 40 7 33 3 2" xfId="39078"/>
    <cellStyle name="Normal 40 7 34" xfId="5292"/>
    <cellStyle name="Normal 40 7 34 2" xfId="16564"/>
    <cellStyle name="Normal 40 7 34 2 2" xfId="42814"/>
    <cellStyle name="Normal 40 7 35" xfId="5293"/>
    <cellStyle name="Normal 40 7 36" xfId="5294"/>
    <cellStyle name="Normal 40 7 37" xfId="5295"/>
    <cellStyle name="Normal 40 7 38" xfId="5296"/>
    <cellStyle name="Normal 40 7 39" xfId="5297"/>
    <cellStyle name="Normal 40 7 4" xfId="5298"/>
    <cellStyle name="Normal 40 7 4 2" xfId="9617"/>
    <cellStyle name="Normal 40 7 4 2 2" xfId="20681"/>
    <cellStyle name="Normal 40 7 4 2 2 2" xfId="46930"/>
    <cellStyle name="Normal 40 7 4 2 3" xfId="35867"/>
    <cellStyle name="Normal 40 7 4 3" xfId="13220"/>
    <cellStyle name="Normal 40 7 4 3 2" xfId="24284"/>
    <cellStyle name="Normal 40 7 4 3 2 2" xfId="50533"/>
    <cellStyle name="Normal 40 7 4 3 3" xfId="39470"/>
    <cellStyle name="Normal 40 7 4 4" xfId="16956"/>
    <cellStyle name="Normal 40 7 4 4 2" xfId="43206"/>
    <cellStyle name="Normal 40 7 4 5" xfId="5815"/>
    <cellStyle name="Normal 40 7 4 5 2" xfId="32143"/>
    <cellStyle name="Normal 40 7 40" xfId="5299"/>
    <cellStyle name="Normal 40 7 41" xfId="5300"/>
    <cellStyle name="Normal 40 7 42" xfId="5224"/>
    <cellStyle name="Normal 40 7 43" xfId="5419"/>
    <cellStyle name="Normal 40 7 43 2" xfId="31751"/>
    <cellStyle name="Normal 40 7 44" xfId="27797"/>
    <cellStyle name="Normal 40 7 5" xfId="5301"/>
    <cellStyle name="Normal 40 7 5 2" xfId="9733"/>
    <cellStyle name="Normal 40 7 5 2 2" xfId="20797"/>
    <cellStyle name="Normal 40 7 5 2 2 2" xfId="47046"/>
    <cellStyle name="Normal 40 7 5 2 3" xfId="35983"/>
    <cellStyle name="Normal 40 7 5 3" xfId="13336"/>
    <cellStyle name="Normal 40 7 5 3 2" xfId="24400"/>
    <cellStyle name="Normal 40 7 5 3 2 2" xfId="50649"/>
    <cellStyle name="Normal 40 7 5 3 3" xfId="39586"/>
    <cellStyle name="Normal 40 7 5 4" xfId="17072"/>
    <cellStyle name="Normal 40 7 5 4 2" xfId="43322"/>
    <cellStyle name="Normal 40 7 5 5" xfId="5932"/>
    <cellStyle name="Normal 40 7 5 5 2" xfId="32259"/>
    <cellStyle name="Normal 40 7 6" xfId="5302"/>
    <cellStyle name="Normal 40 7 6 2" xfId="9848"/>
    <cellStyle name="Normal 40 7 6 2 2" xfId="20912"/>
    <cellStyle name="Normal 40 7 6 2 2 2" xfId="47161"/>
    <cellStyle name="Normal 40 7 6 2 3" xfId="36098"/>
    <cellStyle name="Normal 40 7 6 3" xfId="13451"/>
    <cellStyle name="Normal 40 7 6 3 2" xfId="24515"/>
    <cellStyle name="Normal 40 7 6 3 2 2" xfId="50764"/>
    <cellStyle name="Normal 40 7 6 3 3" xfId="39701"/>
    <cellStyle name="Normal 40 7 6 4" xfId="17187"/>
    <cellStyle name="Normal 40 7 6 4 2" xfId="43437"/>
    <cellStyle name="Normal 40 7 6 5" xfId="6048"/>
    <cellStyle name="Normal 40 7 6 5 2" xfId="32374"/>
    <cellStyle name="Normal 40 7 7" xfId="5303"/>
    <cellStyle name="Normal 40 7 7 2" xfId="9963"/>
    <cellStyle name="Normal 40 7 7 2 2" xfId="21027"/>
    <cellStyle name="Normal 40 7 7 2 2 2" xfId="47276"/>
    <cellStyle name="Normal 40 7 7 2 3" xfId="36213"/>
    <cellStyle name="Normal 40 7 7 3" xfId="13566"/>
    <cellStyle name="Normal 40 7 7 3 2" xfId="24630"/>
    <cellStyle name="Normal 40 7 7 3 2 2" xfId="50879"/>
    <cellStyle name="Normal 40 7 7 3 3" xfId="39816"/>
    <cellStyle name="Normal 40 7 7 4" xfId="17302"/>
    <cellStyle name="Normal 40 7 7 4 2" xfId="43552"/>
    <cellStyle name="Normal 40 7 7 5" xfId="6164"/>
    <cellStyle name="Normal 40 7 7 5 2" xfId="32489"/>
    <cellStyle name="Normal 40 7 8" xfId="5304"/>
    <cellStyle name="Normal 40 7 8 2" xfId="10077"/>
    <cellStyle name="Normal 40 7 8 2 2" xfId="21141"/>
    <cellStyle name="Normal 40 7 8 2 2 2" xfId="47390"/>
    <cellStyle name="Normal 40 7 8 2 3" xfId="36327"/>
    <cellStyle name="Normal 40 7 8 3" xfId="13680"/>
    <cellStyle name="Normal 40 7 8 3 2" xfId="24744"/>
    <cellStyle name="Normal 40 7 8 3 2 2" xfId="50993"/>
    <cellStyle name="Normal 40 7 8 3 3" xfId="39930"/>
    <cellStyle name="Normal 40 7 8 4" xfId="17416"/>
    <cellStyle name="Normal 40 7 8 4 2" xfId="43666"/>
    <cellStyle name="Normal 40 7 8 5" xfId="6279"/>
    <cellStyle name="Normal 40 7 8 5 2" xfId="32603"/>
    <cellStyle name="Normal 40 7 9" xfId="5305"/>
    <cellStyle name="Normal 40 7 9 2" xfId="10191"/>
    <cellStyle name="Normal 40 7 9 2 2" xfId="21255"/>
    <cellStyle name="Normal 40 7 9 2 2 2" xfId="47504"/>
    <cellStyle name="Normal 40 7 9 2 3" xfId="36441"/>
    <cellStyle name="Normal 40 7 9 3" xfId="13794"/>
    <cellStyle name="Normal 40 7 9 3 2" xfId="24858"/>
    <cellStyle name="Normal 40 7 9 3 2 2" xfId="51107"/>
    <cellStyle name="Normal 40 7 9 3 3" xfId="40044"/>
    <cellStyle name="Normal 40 7 9 4" xfId="17530"/>
    <cellStyle name="Normal 40 7 9 4 2" xfId="43780"/>
    <cellStyle name="Normal 40 7 9 5" xfId="6394"/>
    <cellStyle name="Normal 40 7 9 5 2" xfId="32717"/>
    <cellStyle name="Normal 40 8" xfId="323"/>
    <cellStyle name="Normal 40 8 10" xfId="5307"/>
    <cellStyle name="Normal 40 8 10 2" xfId="10486"/>
    <cellStyle name="Normal 40 8 10 2 2" xfId="21550"/>
    <cellStyle name="Normal 40 8 10 2 2 2" xfId="47799"/>
    <cellStyle name="Normal 40 8 10 2 3" xfId="36736"/>
    <cellStyle name="Normal 40 8 10 3" xfId="14089"/>
    <cellStyle name="Normal 40 8 10 3 2" xfId="25153"/>
    <cellStyle name="Normal 40 8 10 3 2 2" xfId="51402"/>
    <cellStyle name="Normal 40 8 10 3 3" xfId="40339"/>
    <cellStyle name="Normal 40 8 10 4" xfId="17825"/>
    <cellStyle name="Normal 40 8 10 4 2" xfId="44075"/>
    <cellStyle name="Normal 40 8 10 5" xfId="6691"/>
    <cellStyle name="Normal 40 8 10 5 2" xfId="33012"/>
    <cellStyle name="Normal 40 8 11" xfId="5308"/>
    <cellStyle name="Normal 40 8 11 2" xfId="10601"/>
    <cellStyle name="Normal 40 8 11 2 2" xfId="21665"/>
    <cellStyle name="Normal 40 8 11 2 2 2" xfId="47914"/>
    <cellStyle name="Normal 40 8 11 2 3" xfId="36851"/>
    <cellStyle name="Normal 40 8 11 3" xfId="14204"/>
    <cellStyle name="Normal 40 8 11 3 2" xfId="25268"/>
    <cellStyle name="Normal 40 8 11 3 2 2" xfId="51517"/>
    <cellStyle name="Normal 40 8 11 3 3" xfId="40454"/>
    <cellStyle name="Normal 40 8 11 4" xfId="17940"/>
    <cellStyle name="Normal 40 8 11 4 2" xfId="44190"/>
    <cellStyle name="Normal 40 8 11 5" xfId="6807"/>
    <cellStyle name="Normal 40 8 11 5 2" xfId="33127"/>
    <cellStyle name="Normal 40 8 12" xfId="5309"/>
    <cellStyle name="Normal 40 8 12 2" xfId="10774"/>
    <cellStyle name="Normal 40 8 12 2 2" xfId="21838"/>
    <cellStyle name="Normal 40 8 12 2 2 2" xfId="48087"/>
    <cellStyle name="Normal 40 8 12 2 3" xfId="37024"/>
    <cellStyle name="Normal 40 8 12 3" xfId="14377"/>
    <cellStyle name="Normal 40 8 12 3 2" xfId="25441"/>
    <cellStyle name="Normal 40 8 12 3 2 2" xfId="51690"/>
    <cellStyle name="Normal 40 8 12 3 3" xfId="40627"/>
    <cellStyle name="Normal 40 8 12 4" xfId="18113"/>
    <cellStyle name="Normal 40 8 12 4 2" xfId="44363"/>
    <cellStyle name="Normal 40 8 12 5" xfId="6981"/>
    <cellStyle name="Normal 40 8 12 5 2" xfId="33300"/>
    <cellStyle name="Normal 40 8 13" xfId="5310"/>
    <cellStyle name="Normal 40 8 13 2" xfId="10891"/>
    <cellStyle name="Normal 40 8 13 2 2" xfId="21955"/>
    <cellStyle name="Normal 40 8 13 2 2 2" xfId="48204"/>
    <cellStyle name="Normal 40 8 13 2 3" xfId="37141"/>
    <cellStyle name="Normal 40 8 13 3" xfId="14494"/>
    <cellStyle name="Normal 40 8 13 3 2" xfId="25558"/>
    <cellStyle name="Normal 40 8 13 3 2 2" xfId="51807"/>
    <cellStyle name="Normal 40 8 13 3 3" xfId="40744"/>
    <cellStyle name="Normal 40 8 13 4" xfId="18230"/>
    <cellStyle name="Normal 40 8 13 4 2" xfId="44480"/>
    <cellStyle name="Normal 40 8 13 5" xfId="7099"/>
    <cellStyle name="Normal 40 8 13 5 2" xfId="33417"/>
    <cellStyle name="Normal 40 8 14" xfId="5311"/>
    <cellStyle name="Normal 40 8 14 2" xfId="11007"/>
    <cellStyle name="Normal 40 8 14 2 2" xfId="22071"/>
    <cellStyle name="Normal 40 8 14 2 2 2" xfId="48320"/>
    <cellStyle name="Normal 40 8 14 2 3" xfId="37257"/>
    <cellStyle name="Normal 40 8 14 3" xfId="14610"/>
    <cellStyle name="Normal 40 8 14 3 2" xfId="25674"/>
    <cellStyle name="Normal 40 8 14 3 2 2" xfId="51923"/>
    <cellStyle name="Normal 40 8 14 3 3" xfId="40860"/>
    <cellStyle name="Normal 40 8 14 4" xfId="18346"/>
    <cellStyle name="Normal 40 8 14 4 2" xfId="44596"/>
    <cellStyle name="Normal 40 8 14 5" xfId="7216"/>
    <cellStyle name="Normal 40 8 14 5 2" xfId="33533"/>
    <cellStyle name="Normal 40 8 15" xfId="5312"/>
    <cellStyle name="Normal 40 8 15 2" xfId="11125"/>
    <cellStyle name="Normal 40 8 15 2 2" xfId="22189"/>
    <cellStyle name="Normal 40 8 15 2 2 2" xfId="48438"/>
    <cellStyle name="Normal 40 8 15 2 3" xfId="37375"/>
    <cellStyle name="Normal 40 8 15 3" xfId="14728"/>
    <cellStyle name="Normal 40 8 15 3 2" xfId="25792"/>
    <cellStyle name="Normal 40 8 15 3 2 2" xfId="52041"/>
    <cellStyle name="Normal 40 8 15 3 3" xfId="40978"/>
    <cellStyle name="Normal 40 8 15 4" xfId="18464"/>
    <cellStyle name="Normal 40 8 15 4 2" xfId="44714"/>
    <cellStyle name="Normal 40 8 15 5" xfId="7335"/>
    <cellStyle name="Normal 40 8 15 5 2" xfId="33651"/>
    <cellStyle name="Normal 40 8 16" xfId="5313"/>
    <cellStyle name="Normal 40 8 16 2" xfId="11243"/>
    <cellStyle name="Normal 40 8 16 2 2" xfId="22307"/>
    <cellStyle name="Normal 40 8 16 2 2 2" xfId="48556"/>
    <cellStyle name="Normal 40 8 16 2 3" xfId="37493"/>
    <cellStyle name="Normal 40 8 16 3" xfId="14846"/>
    <cellStyle name="Normal 40 8 16 3 2" xfId="25910"/>
    <cellStyle name="Normal 40 8 16 3 2 2" xfId="52159"/>
    <cellStyle name="Normal 40 8 16 3 3" xfId="41096"/>
    <cellStyle name="Normal 40 8 16 4" xfId="18582"/>
    <cellStyle name="Normal 40 8 16 4 2" xfId="44832"/>
    <cellStyle name="Normal 40 8 16 5" xfId="7454"/>
    <cellStyle name="Normal 40 8 16 5 2" xfId="33769"/>
    <cellStyle name="Normal 40 8 17" xfId="5314"/>
    <cellStyle name="Normal 40 8 17 2" xfId="11359"/>
    <cellStyle name="Normal 40 8 17 2 2" xfId="22423"/>
    <cellStyle name="Normal 40 8 17 2 2 2" xfId="48672"/>
    <cellStyle name="Normal 40 8 17 2 3" xfId="37609"/>
    <cellStyle name="Normal 40 8 17 3" xfId="14962"/>
    <cellStyle name="Normal 40 8 17 3 2" xfId="26026"/>
    <cellStyle name="Normal 40 8 17 3 2 2" xfId="52275"/>
    <cellStyle name="Normal 40 8 17 3 3" xfId="41212"/>
    <cellStyle name="Normal 40 8 17 4" xfId="18698"/>
    <cellStyle name="Normal 40 8 17 4 2" xfId="44948"/>
    <cellStyle name="Normal 40 8 17 5" xfId="7571"/>
    <cellStyle name="Normal 40 8 17 5 2" xfId="33885"/>
    <cellStyle name="Normal 40 8 18" xfId="5315"/>
    <cellStyle name="Normal 40 8 18 2" xfId="11476"/>
    <cellStyle name="Normal 40 8 18 2 2" xfId="22540"/>
    <cellStyle name="Normal 40 8 18 2 2 2" xfId="48789"/>
    <cellStyle name="Normal 40 8 18 2 3" xfId="37726"/>
    <cellStyle name="Normal 40 8 18 3" xfId="15079"/>
    <cellStyle name="Normal 40 8 18 3 2" xfId="26143"/>
    <cellStyle name="Normal 40 8 18 3 2 2" xfId="52392"/>
    <cellStyle name="Normal 40 8 18 3 3" xfId="41329"/>
    <cellStyle name="Normal 40 8 18 4" xfId="18815"/>
    <cellStyle name="Normal 40 8 18 4 2" xfId="45065"/>
    <cellStyle name="Normal 40 8 18 5" xfId="7689"/>
    <cellStyle name="Normal 40 8 18 5 2" xfId="34002"/>
    <cellStyle name="Normal 40 8 19" xfId="5316"/>
    <cellStyle name="Normal 40 8 19 2" xfId="11595"/>
    <cellStyle name="Normal 40 8 19 2 2" xfId="22659"/>
    <cellStyle name="Normal 40 8 19 2 2 2" xfId="48908"/>
    <cellStyle name="Normal 40 8 19 2 3" xfId="37845"/>
    <cellStyle name="Normal 40 8 19 3" xfId="15198"/>
    <cellStyle name="Normal 40 8 19 3 2" xfId="26262"/>
    <cellStyle name="Normal 40 8 19 3 2 2" xfId="52511"/>
    <cellStyle name="Normal 40 8 19 3 3" xfId="41448"/>
    <cellStyle name="Normal 40 8 19 4" xfId="18934"/>
    <cellStyle name="Normal 40 8 19 4 2" xfId="45184"/>
    <cellStyle name="Normal 40 8 19 5" xfId="7809"/>
    <cellStyle name="Normal 40 8 19 5 2" xfId="34121"/>
    <cellStyle name="Normal 40 8 2" xfId="324"/>
    <cellStyle name="Normal 40 8 2 2" xfId="5318"/>
    <cellStyle name="Normal 40 8 2 2 2" xfId="16494"/>
    <cellStyle name="Normal 40 8 2 2 2 2" xfId="27558"/>
    <cellStyle name="Normal 40 8 2 2 2 2 2" xfId="53807"/>
    <cellStyle name="Normal 40 8 2 2 2 3" xfId="42744"/>
    <cellStyle name="Normal 40 8 2 2 3" xfId="20230"/>
    <cellStyle name="Normal 40 8 2 2 3 2" xfId="46480"/>
    <cellStyle name="Normal 40 8 2 2 4" xfId="9158"/>
    <cellStyle name="Normal 40 8 2 2 4 2" xfId="35417"/>
    <cellStyle name="Normal 40 8 2 3" xfId="5317"/>
    <cellStyle name="Normal 40 8 2 3 2" xfId="20539"/>
    <cellStyle name="Normal 40 8 2 3 2 2" xfId="46788"/>
    <cellStyle name="Normal 40 8 2 3 3" xfId="9475"/>
    <cellStyle name="Normal 40 8 2 3 3 2" xfId="35725"/>
    <cellStyle name="Normal 40 8 2 4" xfId="13078"/>
    <cellStyle name="Normal 40 8 2 4 2" xfId="24142"/>
    <cellStyle name="Normal 40 8 2 4 2 2" xfId="50391"/>
    <cellStyle name="Normal 40 8 2 4 3" xfId="39328"/>
    <cellStyle name="Normal 40 8 2 5" xfId="16814"/>
    <cellStyle name="Normal 40 8 2 5 2" xfId="43064"/>
    <cellStyle name="Normal 40 8 2 6" xfId="5671"/>
    <cellStyle name="Normal 40 8 2 6 2" xfId="32001"/>
    <cellStyle name="Normal 40 8 2 7" xfId="27802"/>
    <cellStyle name="Normal 40 8 20" xfId="5319"/>
    <cellStyle name="Normal 40 8 20 2" xfId="11709"/>
    <cellStyle name="Normal 40 8 20 2 2" xfId="22773"/>
    <cellStyle name="Normal 40 8 20 2 2 2" xfId="49022"/>
    <cellStyle name="Normal 40 8 20 2 3" xfId="37959"/>
    <cellStyle name="Normal 40 8 20 3" xfId="15312"/>
    <cellStyle name="Normal 40 8 20 3 2" xfId="26376"/>
    <cellStyle name="Normal 40 8 20 3 2 2" xfId="52625"/>
    <cellStyle name="Normal 40 8 20 3 3" xfId="41562"/>
    <cellStyle name="Normal 40 8 20 4" xfId="19048"/>
    <cellStyle name="Normal 40 8 20 4 2" xfId="45298"/>
    <cellStyle name="Normal 40 8 20 5" xfId="7924"/>
    <cellStyle name="Normal 40 8 20 5 2" xfId="34235"/>
    <cellStyle name="Normal 40 8 21" xfId="5320"/>
    <cellStyle name="Normal 40 8 21 2" xfId="11823"/>
    <cellStyle name="Normal 40 8 21 2 2" xfId="22887"/>
    <cellStyle name="Normal 40 8 21 2 2 2" xfId="49136"/>
    <cellStyle name="Normal 40 8 21 2 3" xfId="38073"/>
    <cellStyle name="Normal 40 8 21 3" xfId="15426"/>
    <cellStyle name="Normal 40 8 21 3 2" xfId="26490"/>
    <cellStyle name="Normal 40 8 21 3 2 2" xfId="52739"/>
    <cellStyle name="Normal 40 8 21 3 3" xfId="41676"/>
    <cellStyle name="Normal 40 8 21 4" xfId="19162"/>
    <cellStyle name="Normal 40 8 21 4 2" xfId="45412"/>
    <cellStyle name="Normal 40 8 21 5" xfId="8039"/>
    <cellStyle name="Normal 40 8 21 5 2" xfId="34349"/>
    <cellStyle name="Normal 40 8 22" xfId="5321"/>
    <cellStyle name="Normal 40 8 22 2" xfId="11937"/>
    <cellStyle name="Normal 40 8 22 2 2" xfId="23001"/>
    <cellStyle name="Normal 40 8 22 2 2 2" xfId="49250"/>
    <cellStyle name="Normal 40 8 22 2 3" xfId="38187"/>
    <cellStyle name="Normal 40 8 22 3" xfId="15540"/>
    <cellStyle name="Normal 40 8 22 3 2" xfId="26604"/>
    <cellStyle name="Normal 40 8 22 3 2 2" xfId="52853"/>
    <cellStyle name="Normal 40 8 22 3 3" xfId="41790"/>
    <cellStyle name="Normal 40 8 22 4" xfId="19276"/>
    <cellStyle name="Normal 40 8 22 4 2" xfId="45526"/>
    <cellStyle name="Normal 40 8 22 5" xfId="8154"/>
    <cellStyle name="Normal 40 8 22 5 2" xfId="34463"/>
    <cellStyle name="Normal 40 8 23" xfId="5322"/>
    <cellStyle name="Normal 40 8 23 2" xfId="12051"/>
    <cellStyle name="Normal 40 8 23 2 2" xfId="23115"/>
    <cellStyle name="Normal 40 8 23 2 2 2" xfId="49364"/>
    <cellStyle name="Normal 40 8 23 2 3" xfId="38301"/>
    <cellStyle name="Normal 40 8 23 3" xfId="15654"/>
    <cellStyle name="Normal 40 8 23 3 2" xfId="26718"/>
    <cellStyle name="Normal 40 8 23 3 2 2" xfId="52967"/>
    <cellStyle name="Normal 40 8 23 3 3" xfId="41904"/>
    <cellStyle name="Normal 40 8 23 4" xfId="19390"/>
    <cellStyle name="Normal 40 8 23 4 2" xfId="45640"/>
    <cellStyle name="Normal 40 8 23 5" xfId="8269"/>
    <cellStyle name="Normal 40 8 23 5 2" xfId="34577"/>
    <cellStyle name="Normal 40 8 24" xfId="5323"/>
    <cellStyle name="Normal 40 8 24 2" xfId="12165"/>
    <cellStyle name="Normal 40 8 24 2 2" xfId="23229"/>
    <cellStyle name="Normal 40 8 24 2 2 2" xfId="49478"/>
    <cellStyle name="Normal 40 8 24 2 3" xfId="38415"/>
    <cellStyle name="Normal 40 8 24 3" xfId="15768"/>
    <cellStyle name="Normal 40 8 24 3 2" xfId="26832"/>
    <cellStyle name="Normal 40 8 24 3 2 2" xfId="53081"/>
    <cellStyle name="Normal 40 8 24 3 3" xfId="42018"/>
    <cellStyle name="Normal 40 8 24 4" xfId="19504"/>
    <cellStyle name="Normal 40 8 24 4 2" xfId="45754"/>
    <cellStyle name="Normal 40 8 24 5" xfId="8384"/>
    <cellStyle name="Normal 40 8 24 5 2" xfId="34691"/>
    <cellStyle name="Normal 40 8 25" xfId="5324"/>
    <cellStyle name="Normal 40 8 25 2" xfId="12282"/>
    <cellStyle name="Normal 40 8 25 2 2" xfId="23346"/>
    <cellStyle name="Normal 40 8 25 2 2 2" xfId="49595"/>
    <cellStyle name="Normal 40 8 25 2 3" xfId="38532"/>
    <cellStyle name="Normal 40 8 25 3" xfId="15885"/>
    <cellStyle name="Normal 40 8 25 3 2" xfId="26949"/>
    <cellStyle name="Normal 40 8 25 3 2 2" xfId="53198"/>
    <cellStyle name="Normal 40 8 25 3 3" xfId="42135"/>
    <cellStyle name="Normal 40 8 25 4" xfId="19621"/>
    <cellStyle name="Normal 40 8 25 4 2" xfId="45871"/>
    <cellStyle name="Normal 40 8 25 5" xfId="8502"/>
    <cellStyle name="Normal 40 8 25 5 2" xfId="34808"/>
    <cellStyle name="Normal 40 8 26" xfId="5325"/>
    <cellStyle name="Normal 40 8 26 2" xfId="12401"/>
    <cellStyle name="Normal 40 8 26 2 2" xfId="23465"/>
    <cellStyle name="Normal 40 8 26 2 2 2" xfId="49714"/>
    <cellStyle name="Normal 40 8 26 2 3" xfId="38651"/>
    <cellStyle name="Normal 40 8 26 3" xfId="16004"/>
    <cellStyle name="Normal 40 8 26 3 2" xfId="27068"/>
    <cellStyle name="Normal 40 8 26 3 2 2" xfId="53317"/>
    <cellStyle name="Normal 40 8 26 3 3" xfId="42254"/>
    <cellStyle name="Normal 40 8 26 4" xfId="19740"/>
    <cellStyle name="Normal 40 8 26 4 2" xfId="45990"/>
    <cellStyle name="Normal 40 8 26 5" xfId="8622"/>
    <cellStyle name="Normal 40 8 26 5 2" xfId="34927"/>
    <cellStyle name="Normal 40 8 27" xfId="5326"/>
    <cellStyle name="Normal 40 8 27 2" xfId="12532"/>
    <cellStyle name="Normal 40 8 27 2 2" xfId="23596"/>
    <cellStyle name="Normal 40 8 27 2 2 2" xfId="49845"/>
    <cellStyle name="Normal 40 8 27 2 3" xfId="38782"/>
    <cellStyle name="Normal 40 8 27 3" xfId="16135"/>
    <cellStyle name="Normal 40 8 27 3 2" xfId="27199"/>
    <cellStyle name="Normal 40 8 27 3 2 2" xfId="53448"/>
    <cellStyle name="Normal 40 8 27 3 3" xfId="42385"/>
    <cellStyle name="Normal 40 8 27 4" xfId="19871"/>
    <cellStyle name="Normal 40 8 27 4 2" xfId="46121"/>
    <cellStyle name="Normal 40 8 27 5" xfId="8754"/>
    <cellStyle name="Normal 40 8 27 5 2" xfId="35058"/>
    <cellStyle name="Normal 40 8 28" xfId="5327"/>
    <cellStyle name="Normal 40 8 28 2" xfId="12647"/>
    <cellStyle name="Normal 40 8 28 2 2" xfId="23711"/>
    <cellStyle name="Normal 40 8 28 2 2 2" xfId="49960"/>
    <cellStyle name="Normal 40 8 28 2 3" xfId="38897"/>
    <cellStyle name="Normal 40 8 28 3" xfId="16250"/>
    <cellStyle name="Normal 40 8 28 3 2" xfId="27314"/>
    <cellStyle name="Normal 40 8 28 3 2 2" xfId="53563"/>
    <cellStyle name="Normal 40 8 28 3 3" xfId="42500"/>
    <cellStyle name="Normal 40 8 28 4" xfId="19986"/>
    <cellStyle name="Normal 40 8 28 4 2" xfId="46236"/>
    <cellStyle name="Normal 40 8 28 5" xfId="8870"/>
    <cellStyle name="Normal 40 8 28 5 2" xfId="35173"/>
    <cellStyle name="Normal 40 8 29" xfId="5328"/>
    <cellStyle name="Normal 40 8 29 2" xfId="12761"/>
    <cellStyle name="Normal 40 8 29 2 2" xfId="23825"/>
    <cellStyle name="Normal 40 8 29 2 2 2" xfId="50074"/>
    <cellStyle name="Normal 40 8 29 2 3" xfId="39011"/>
    <cellStyle name="Normal 40 8 29 3" xfId="16364"/>
    <cellStyle name="Normal 40 8 29 3 2" xfId="27428"/>
    <cellStyle name="Normal 40 8 29 3 2 2" xfId="53677"/>
    <cellStyle name="Normal 40 8 29 3 3" xfId="42614"/>
    <cellStyle name="Normal 40 8 29 4" xfId="20100"/>
    <cellStyle name="Normal 40 8 29 4 2" xfId="46350"/>
    <cellStyle name="Normal 40 8 29 5" xfId="8985"/>
    <cellStyle name="Normal 40 8 29 5 2" xfId="35287"/>
    <cellStyle name="Normal 40 8 3" xfId="5329"/>
    <cellStyle name="Normal 40 8 3 2" xfId="9671"/>
    <cellStyle name="Normal 40 8 3 2 2" xfId="20735"/>
    <cellStyle name="Normal 40 8 3 2 2 2" xfId="46984"/>
    <cellStyle name="Normal 40 8 3 2 3" xfId="35921"/>
    <cellStyle name="Normal 40 8 3 3" xfId="13274"/>
    <cellStyle name="Normal 40 8 3 3 2" xfId="24338"/>
    <cellStyle name="Normal 40 8 3 3 2 2" xfId="50587"/>
    <cellStyle name="Normal 40 8 3 3 3" xfId="39524"/>
    <cellStyle name="Normal 40 8 3 4" xfId="17010"/>
    <cellStyle name="Normal 40 8 3 4 2" xfId="43260"/>
    <cellStyle name="Normal 40 8 3 5" xfId="5869"/>
    <cellStyle name="Normal 40 8 3 5 2" xfId="32197"/>
    <cellStyle name="Normal 40 8 30" xfId="5330"/>
    <cellStyle name="Normal 40 8 30 2" xfId="9399"/>
    <cellStyle name="Normal 40 8 30 2 2" xfId="20463"/>
    <cellStyle name="Normal 40 8 30 2 2 2" xfId="46712"/>
    <cellStyle name="Normal 40 8 30 2 3" xfId="35649"/>
    <cellStyle name="Normal 40 8 30 3" xfId="13002"/>
    <cellStyle name="Normal 40 8 30 3 2" xfId="24066"/>
    <cellStyle name="Normal 40 8 30 3 2 2" xfId="50315"/>
    <cellStyle name="Normal 40 8 30 3 3" xfId="39252"/>
    <cellStyle name="Normal 40 8 30 4" xfId="16738"/>
    <cellStyle name="Normal 40 8 30 4 2" xfId="42988"/>
    <cellStyle name="Normal 40 8 30 5" xfId="5594"/>
    <cellStyle name="Normal 40 8 30 5 2" xfId="31925"/>
    <cellStyle name="Normal 40 8 31" xfId="5331"/>
    <cellStyle name="Normal 40 8 31 2" xfId="20343"/>
    <cellStyle name="Normal 40 8 31 2 2" xfId="46592"/>
    <cellStyle name="Normal 40 8 31 3" xfId="9279"/>
    <cellStyle name="Normal 40 8 31 3 2" xfId="35529"/>
    <cellStyle name="Normal 40 8 32" xfId="5332"/>
    <cellStyle name="Normal 40 8 32 2" xfId="23946"/>
    <cellStyle name="Normal 40 8 32 2 2" xfId="50195"/>
    <cellStyle name="Normal 40 8 32 3" xfId="12882"/>
    <cellStyle name="Normal 40 8 32 3 2" xfId="39132"/>
    <cellStyle name="Normal 40 8 33" xfId="5333"/>
    <cellStyle name="Normal 40 8 33 2" xfId="16618"/>
    <cellStyle name="Normal 40 8 33 2 2" xfId="42868"/>
    <cellStyle name="Normal 40 8 34" xfId="5334"/>
    <cellStyle name="Normal 40 8 35" xfId="5335"/>
    <cellStyle name="Normal 40 8 36" xfId="5336"/>
    <cellStyle name="Normal 40 8 37" xfId="5337"/>
    <cellStyle name="Normal 40 8 38" xfId="5338"/>
    <cellStyle name="Normal 40 8 39" xfId="5339"/>
    <cellStyle name="Normal 40 8 4" xfId="5340"/>
    <cellStyle name="Normal 40 8 4 2" xfId="9787"/>
    <cellStyle name="Normal 40 8 4 2 2" xfId="20851"/>
    <cellStyle name="Normal 40 8 4 2 2 2" xfId="47100"/>
    <cellStyle name="Normal 40 8 4 2 3" xfId="36037"/>
    <cellStyle name="Normal 40 8 4 3" xfId="13390"/>
    <cellStyle name="Normal 40 8 4 3 2" xfId="24454"/>
    <cellStyle name="Normal 40 8 4 3 2 2" xfId="50703"/>
    <cellStyle name="Normal 40 8 4 3 3" xfId="39640"/>
    <cellStyle name="Normal 40 8 4 4" xfId="17126"/>
    <cellStyle name="Normal 40 8 4 4 2" xfId="43376"/>
    <cellStyle name="Normal 40 8 4 5" xfId="5986"/>
    <cellStyle name="Normal 40 8 4 5 2" xfId="32313"/>
    <cellStyle name="Normal 40 8 40" xfId="5341"/>
    <cellStyle name="Normal 40 8 41" xfId="5306"/>
    <cellStyle name="Normal 40 8 42" xfId="5473"/>
    <cellStyle name="Normal 40 8 42 2" xfId="31805"/>
    <cellStyle name="Normal 40 8 43" xfId="27801"/>
    <cellStyle name="Normal 40 8 5" xfId="5342"/>
    <cellStyle name="Normal 40 8 5 2" xfId="9902"/>
    <cellStyle name="Normal 40 8 5 2 2" xfId="20966"/>
    <cellStyle name="Normal 40 8 5 2 2 2" xfId="47215"/>
    <cellStyle name="Normal 40 8 5 2 3" xfId="36152"/>
    <cellStyle name="Normal 40 8 5 3" xfId="13505"/>
    <cellStyle name="Normal 40 8 5 3 2" xfId="24569"/>
    <cellStyle name="Normal 40 8 5 3 2 2" xfId="50818"/>
    <cellStyle name="Normal 40 8 5 3 3" xfId="39755"/>
    <cellStyle name="Normal 40 8 5 4" xfId="17241"/>
    <cellStyle name="Normal 40 8 5 4 2" xfId="43491"/>
    <cellStyle name="Normal 40 8 5 5" xfId="6102"/>
    <cellStyle name="Normal 40 8 5 5 2" xfId="32428"/>
    <cellStyle name="Normal 40 8 6" xfId="5343"/>
    <cellStyle name="Normal 40 8 6 2" xfId="10017"/>
    <cellStyle name="Normal 40 8 6 2 2" xfId="21081"/>
    <cellStyle name="Normal 40 8 6 2 2 2" xfId="47330"/>
    <cellStyle name="Normal 40 8 6 2 3" xfId="36267"/>
    <cellStyle name="Normal 40 8 6 3" xfId="13620"/>
    <cellStyle name="Normal 40 8 6 3 2" xfId="24684"/>
    <cellStyle name="Normal 40 8 6 3 2 2" xfId="50933"/>
    <cellStyle name="Normal 40 8 6 3 3" xfId="39870"/>
    <cellStyle name="Normal 40 8 6 4" xfId="17356"/>
    <cellStyle name="Normal 40 8 6 4 2" xfId="43606"/>
    <cellStyle name="Normal 40 8 6 5" xfId="6218"/>
    <cellStyle name="Normal 40 8 6 5 2" xfId="32543"/>
    <cellStyle name="Normal 40 8 7" xfId="5344"/>
    <cellStyle name="Normal 40 8 7 2" xfId="10131"/>
    <cellStyle name="Normal 40 8 7 2 2" xfId="21195"/>
    <cellStyle name="Normal 40 8 7 2 2 2" xfId="47444"/>
    <cellStyle name="Normal 40 8 7 2 3" xfId="36381"/>
    <cellStyle name="Normal 40 8 7 3" xfId="13734"/>
    <cellStyle name="Normal 40 8 7 3 2" xfId="24798"/>
    <cellStyle name="Normal 40 8 7 3 2 2" xfId="51047"/>
    <cellStyle name="Normal 40 8 7 3 3" xfId="39984"/>
    <cellStyle name="Normal 40 8 7 4" xfId="17470"/>
    <cellStyle name="Normal 40 8 7 4 2" xfId="43720"/>
    <cellStyle name="Normal 40 8 7 5" xfId="6333"/>
    <cellStyle name="Normal 40 8 7 5 2" xfId="32657"/>
    <cellStyle name="Normal 40 8 8" xfId="5345"/>
    <cellStyle name="Normal 40 8 8 2" xfId="10245"/>
    <cellStyle name="Normal 40 8 8 2 2" xfId="21309"/>
    <cellStyle name="Normal 40 8 8 2 2 2" xfId="47558"/>
    <cellStyle name="Normal 40 8 8 2 3" xfId="36495"/>
    <cellStyle name="Normal 40 8 8 3" xfId="13848"/>
    <cellStyle name="Normal 40 8 8 3 2" xfId="24912"/>
    <cellStyle name="Normal 40 8 8 3 2 2" xfId="51161"/>
    <cellStyle name="Normal 40 8 8 3 3" xfId="40098"/>
    <cellStyle name="Normal 40 8 8 4" xfId="17584"/>
    <cellStyle name="Normal 40 8 8 4 2" xfId="43834"/>
    <cellStyle name="Normal 40 8 8 5" xfId="6448"/>
    <cellStyle name="Normal 40 8 8 5 2" xfId="32771"/>
    <cellStyle name="Normal 40 8 9" xfId="5346"/>
    <cellStyle name="Normal 40 8 9 2" xfId="10359"/>
    <cellStyle name="Normal 40 8 9 2 2" xfId="21423"/>
    <cellStyle name="Normal 40 8 9 2 2 2" xfId="47672"/>
    <cellStyle name="Normal 40 8 9 2 3" xfId="36609"/>
    <cellStyle name="Normal 40 8 9 3" xfId="13962"/>
    <cellStyle name="Normal 40 8 9 3 2" xfId="25026"/>
    <cellStyle name="Normal 40 8 9 3 2 2" xfId="51275"/>
    <cellStyle name="Normal 40 8 9 3 3" xfId="40212"/>
    <cellStyle name="Normal 40 8 9 4" xfId="17698"/>
    <cellStyle name="Normal 40 8 9 4 2" xfId="43948"/>
    <cellStyle name="Normal 40 8 9 5" xfId="6563"/>
    <cellStyle name="Normal 40 8 9 5 2" xfId="32885"/>
    <cellStyle name="Normal 40 9" xfId="325"/>
    <cellStyle name="Normal 40 9 2" xfId="5348"/>
    <cellStyle name="Normal 40 9 2 2" xfId="16495"/>
    <cellStyle name="Normal 40 9 2 2 2" xfId="27559"/>
    <cellStyle name="Normal 40 9 2 2 2 2" xfId="53808"/>
    <cellStyle name="Normal 40 9 2 2 3" xfId="42745"/>
    <cellStyle name="Normal 40 9 2 3" xfId="20231"/>
    <cellStyle name="Normal 40 9 2 3 2" xfId="46481"/>
    <cellStyle name="Normal 40 9 2 4" xfId="9159"/>
    <cellStyle name="Normal 40 9 2 4 2" xfId="35418"/>
    <cellStyle name="Normal 40 9 3" xfId="5347"/>
    <cellStyle name="Normal 40 9 3 2" xfId="20479"/>
    <cellStyle name="Normal 40 9 3 2 2" xfId="46728"/>
    <cellStyle name="Normal 40 9 3 3" xfId="9415"/>
    <cellStyle name="Normal 40 9 3 3 2" xfId="35665"/>
    <cellStyle name="Normal 40 9 4" xfId="13018"/>
    <cellStyle name="Normal 40 9 4 2" xfId="24082"/>
    <cellStyle name="Normal 40 9 4 2 2" xfId="50331"/>
    <cellStyle name="Normal 40 9 4 3" xfId="39268"/>
    <cellStyle name="Normal 40 9 5" xfId="16754"/>
    <cellStyle name="Normal 40 9 5 2" xfId="43004"/>
    <cellStyle name="Normal 40 9 6" xfId="5610"/>
    <cellStyle name="Normal 40 9 6 2" xfId="31941"/>
    <cellStyle name="Normal 40 9 7" xfId="27803"/>
    <cellStyle name="Normal 41" xfId="326"/>
    <cellStyle name="Normal 42" xfId="327"/>
    <cellStyle name="Normal 43" xfId="328"/>
    <cellStyle name="Normal 44" xfId="329"/>
    <cellStyle name="Normal 45" xfId="330"/>
    <cellStyle name="Normal 46" xfId="331"/>
    <cellStyle name="Normal 47" xfId="332"/>
    <cellStyle name="Normal 48" xfId="333"/>
    <cellStyle name="Normal 49" xfId="334"/>
    <cellStyle name="Normal 49 2" xfId="5349"/>
    <cellStyle name="Normal 49 2 2" xfId="10371"/>
    <cellStyle name="Normal 49 2 2 2" xfId="21435"/>
    <cellStyle name="Normal 49 2 2 2 2" xfId="47684"/>
    <cellStyle name="Normal 49 2 2 3" xfId="36621"/>
    <cellStyle name="Normal 49 2 3" xfId="13974"/>
    <cellStyle name="Normal 49 2 3 2" xfId="25038"/>
    <cellStyle name="Normal 49 2 3 2 2" xfId="51287"/>
    <cellStyle name="Normal 49 2 3 3" xfId="40224"/>
    <cellStyle name="Normal 49 2 4" xfId="17710"/>
    <cellStyle name="Normal 49 2 4 2" xfId="43960"/>
    <cellStyle name="Normal 49 2 5" xfId="6575"/>
    <cellStyle name="Normal 49 2 5 2" xfId="32897"/>
    <cellStyle name="Normal 49 3" xfId="9160"/>
    <cellStyle name="Normal 49 4" xfId="16509"/>
    <cellStyle name="Normal 49 4 2" xfId="42759"/>
    <cellStyle name="Normal 49 5" xfId="5485"/>
    <cellStyle name="Normal 49 6" xfId="27804"/>
    <cellStyle name="Normal 5" xfId="335"/>
    <cellStyle name="Normal 5 2" xfId="9166"/>
    <cellStyle name="Normal 50" xfId="6577"/>
    <cellStyle name="Normal 50 2" xfId="9167"/>
    <cellStyle name="Normal 50 3" xfId="10373"/>
    <cellStyle name="Normal 50 3 2" xfId="21437"/>
    <cellStyle name="Normal 50 3 2 2" xfId="47686"/>
    <cellStyle name="Normal 50 3 3" xfId="36623"/>
    <cellStyle name="Normal 50 4" xfId="13976"/>
    <cellStyle name="Normal 50 4 2" xfId="25040"/>
    <cellStyle name="Normal 50 4 2 2" xfId="51289"/>
    <cellStyle name="Normal 50 4 3" xfId="40226"/>
    <cellStyle name="Normal 50 5" xfId="17712"/>
    <cellStyle name="Normal 50 5 2" xfId="43962"/>
    <cellStyle name="Normal 50 6" xfId="32899"/>
    <cellStyle name="Normal 51" xfId="9161"/>
    <cellStyle name="Normal 51 2" xfId="16496"/>
    <cellStyle name="Normal 51 2 2" xfId="27560"/>
    <cellStyle name="Normal 51 2 2 2" xfId="53809"/>
    <cellStyle name="Normal 51 2 3" xfId="42746"/>
    <cellStyle name="Normal 51 3" xfId="20232"/>
    <cellStyle name="Normal 51 3 2" xfId="46482"/>
    <cellStyle name="Normal 51 4" xfId="35419"/>
    <cellStyle name="Normal 52" xfId="9162"/>
    <cellStyle name="Normal 52 2" xfId="20233"/>
    <cellStyle name="Normal 53" xfId="16497"/>
    <cellStyle name="Normal 53 2" xfId="27561"/>
    <cellStyle name="Normal 53 2 2" xfId="53810"/>
    <cellStyle name="Normal 53 3" xfId="42747"/>
    <cellStyle name="Normal 54" xfId="16498"/>
    <cellStyle name="Normal 54 2" xfId="27562"/>
    <cellStyle name="Normal 54 2 2" xfId="53811"/>
    <cellStyle name="Normal 54 3" xfId="42748"/>
    <cellStyle name="Normal 55" xfId="53812"/>
    <cellStyle name="Normal 6" xfId="336"/>
    <cellStyle name="Normal 6 2" xfId="9168"/>
    <cellStyle name="Normal 6 2 2" xfId="20234"/>
    <cellStyle name="Normal 6 2 2 2" xfId="46483"/>
    <cellStyle name="Normal 6 2 3" xfId="35420"/>
    <cellStyle name="Normal 6 3" xfId="12773"/>
    <cellStyle name="Normal 6 3 2" xfId="23837"/>
    <cellStyle name="Normal 6 3 2 2" xfId="50086"/>
    <cellStyle name="Normal 6 3 3" xfId="39023"/>
    <cellStyle name="Normal 7" xfId="337"/>
    <cellStyle name="Normal 7 2" xfId="9169"/>
    <cellStyle name="Normal 8" xfId="338"/>
    <cellStyle name="Normal 9" xfId="339"/>
    <cellStyle name="Normalno" xfId="0" builtinId="0"/>
    <cellStyle name="Note 2" xfId="9015"/>
    <cellStyle name="Obično 2" xfId="340"/>
    <cellStyle name="Obično 2 2" xfId="5350"/>
    <cellStyle name="Obično 3" xfId="341"/>
    <cellStyle name="Obično 3 2" xfId="5351"/>
    <cellStyle name="Obično 3 3" xfId="53813"/>
    <cellStyle name="Obično 4" xfId="53822"/>
    <cellStyle name="Obično_3_Iskaz kolicina_-MECE" xfId="342"/>
    <cellStyle name="Output 2" xfId="9023"/>
    <cellStyle name="Povezana ćelija" xfId="343"/>
    <cellStyle name="Povezana ćelija 2" xfId="5352"/>
    <cellStyle name="Provjera ćelije" xfId="344"/>
    <cellStyle name="Provjera ćelije 2" xfId="5353"/>
    <cellStyle name="STAVKE" xfId="345"/>
    <cellStyle name="STAVKE 2" xfId="5354"/>
    <cellStyle name="STAVKE 2 2" xfId="53823"/>
    <cellStyle name="Style 1" xfId="346"/>
    <cellStyle name="Style 1 2" xfId="5355"/>
    <cellStyle name="Tekst objašnjenja" xfId="347"/>
    <cellStyle name="Tekst objašnjenja 2" xfId="5356"/>
    <cellStyle name="Tekst upozorenja" xfId="348"/>
    <cellStyle name="Tekst upozorenja 2" xfId="5357"/>
    <cellStyle name="Title 2" xfId="9026"/>
    <cellStyle name="Total 2" xfId="9036"/>
    <cellStyle name="Total 2 2" xfId="53824"/>
    <cellStyle name="Ukupni zbroj" xfId="349"/>
    <cellStyle name="Ukupni zbroj 2" xfId="5358"/>
    <cellStyle name="Ukupno" xfId="350"/>
    <cellStyle name="Ukupno 10" xfId="6464"/>
    <cellStyle name="Ukupno 11" xfId="6592"/>
    <cellStyle name="Ukupno 12" xfId="6708"/>
    <cellStyle name="Ukupno 13" xfId="6882"/>
    <cellStyle name="Ukupno 14" xfId="7000"/>
    <cellStyle name="Ukupno 15" xfId="7117"/>
    <cellStyle name="Ukupno 16" xfId="7236"/>
    <cellStyle name="Ukupno 17" xfId="7355"/>
    <cellStyle name="Ukupno 18" xfId="7472"/>
    <cellStyle name="Ukupno 19" xfId="7590"/>
    <cellStyle name="Ukupno 2" xfId="351"/>
    <cellStyle name="Ukupno 2 2" xfId="5360"/>
    <cellStyle name="Ukupno 2 3" xfId="5626"/>
    <cellStyle name="Ukupno 20" xfId="7710"/>
    <cellStyle name="Ukupno 21" xfId="7825"/>
    <cellStyle name="Ukupno 22" xfId="7940"/>
    <cellStyle name="Ukupno 23" xfId="8055"/>
    <cellStyle name="Ukupno 24" xfId="8170"/>
    <cellStyle name="Ukupno 25" xfId="8285"/>
    <cellStyle name="Ukupno 26" xfId="8403"/>
    <cellStyle name="Ukupno 27" xfId="8523"/>
    <cellStyle name="Ukupno 28" xfId="8655"/>
    <cellStyle name="Ukupno 29" xfId="8771"/>
    <cellStyle name="Ukupno 3" xfId="352"/>
    <cellStyle name="Ukupno 3 2" xfId="5361"/>
    <cellStyle name="Ukupno 3 3" xfId="5677"/>
    <cellStyle name="Ukupno 30" xfId="8886"/>
    <cellStyle name="Ukupno 31" xfId="5374"/>
    <cellStyle name="Ukupno 4" xfId="5362"/>
    <cellStyle name="Ukupno 4 2" xfId="5770"/>
    <cellStyle name="Ukupno 5" xfId="5359"/>
    <cellStyle name="Ukupno 5 2" xfId="5887"/>
    <cellStyle name="Ukupno 6" xfId="6003"/>
    <cellStyle name="Ukupno 7" xfId="6119"/>
    <cellStyle name="Ukupno 8" xfId="6234"/>
    <cellStyle name="Ukupno 9" xfId="6349"/>
    <cellStyle name="Unos" xfId="353"/>
    <cellStyle name="Unos 2" xfId="5363"/>
    <cellStyle name="Warning Text 2" xfId="9035"/>
    <cellStyle name="Zarez 2" xfId="53825"/>
    <cellStyle name="Zarez 3" xfId="5382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147082</xdr:colOff>
      <xdr:row>2</xdr:row>
      <xdr:rowOff>129987</xdr:rowOff>
    </xdr:from>
    <xdr:to>
      <xdr:col>1</xdr:col>
      <xdr:colOff>588899</xdr:colOff>
      <xdr:row>2</xdr:row>
      <xdr:rowOff>672218</xdr:rowOff>
    </xdr:to>
    <xdr:pic>
      <xdr:nvPicPr>
        <xdr:cNvPr id="3" name="Picture 1" descr="Osijek_Grb.png">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cstate="print"/>
        <a:stretch>
          <a:fillRect/>
        </a:stretch>
      </xdr:blipFill>
      <xdr:spPr bwMode="auto">
        <a:xfrm>
          <a:off x="899557" y="520512"/>
          <a:ext cx="441817" cy="54223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3" tint="0.39997558519241921"/>
  </sheetPr>
  <dimension ref="A1:P687"/>
  <sheetViews>
    <sheetView tabSelected="1" view="pageBreakPreview" zoomScaleSheetLayoutView="100" workbookViewId="0">
      <pane ySplit="6" topLeftCell="A253" activePane="bottomLeft" state="frozen"/>
      <selection pane="bottomLeft" activeCell="A464" sqref="A464:XFD464"/>
    </sheetView>
  </sheetViews>
  <sheetFormatPr defaultRowHeight="11.25"/>
  <cols>
    <col min="1" max="2" width="6.77734375" style="31" customWidth="1"/>
    <col min="3" max="3" width="47.77734375" style="24" customWidth="1"/>
    <col min="4" max="4" width="5.77734375" style="32" customWidth="1"/>
    <col min="5" max="5" width="5.77734375" style="33" customWidth="1"/>
    <col min="6" max="6" width="6.88671875" style="34" customWidth="1"/>
    <col min="7" max="7" width="10.77734375" style="35" customWidth="1"/>
    <col min="8" max="8" width="2.77734375" style="1" customWidth="1"/>
    <col min="9" max="9" width="23.88671875" style="183" customWidth="1"/>
    <col min="10" max="11" width="9" style="35" customWidth="1"/>
    <col min="12" max="16384" width="8.88671875" style="1"/>
  </cols>
  <sheetData>
    <row r="1" spans="1:11" s="7" customFormat="1" ht="14.25">
      <c r="A1" s="232" t="s">
        <v>12</v>
      </c>
      <c r="B1" s="233"/>
      <c r="C1" s="362" t="s">
        <v>342</v>
      </c>
      <c r="D1" s="362"/>
      <c r="E1" s="362"/>
      <c r="F1" s="362"/>
      <c r="G1" s="362"/>
      <c r="I1" s="182"/>
      <c r="J1" s="13"/>
      <c r="K1" s="13"/>
    </row>
    <row r="2" spans="1:11" s="7" customFormat="1" ht="14.25">
      <c r="A2" s="232"/>
      <c r="B2" s="233"/>
      <c r="C2" s="362"/>
      <c r="D2" s="362"/>
      <c r="E2" s="362"/>
      <c r="F2" s="362"/>
      <c r="G2" s="362"/>
      <c r="I2" s="182"/>
      <c r="J2" s="13"/>
      <c r="K2" s="13"/>
    </row>
    <row r="3" spans="1:11" s="7" customFormat="1" ht="4.5" customHeight="1">
      <c r="A3" s="232"/>
      <c r="B3" s="233"/>
      <c r="C3" s="362"/>
      <c r="D3" s="362"/>
      <c r="E3" s="362"/>
      <c r="F3" s="362"/>
      <c r="G3" s="362"/>
      <c r="I3" s="182"/>
      <c r="J3" s="13"/>
      <c r="K3" s="13"/>
    </row>
    <row r="4" spans="1:11" s="7" customFormat="1" ht="14.25" hidden="1">
      <c r="A4" s="232"/>
      <c r="B4" s="233"/>
      <c r="C4" s="362"/>
      <c r="D4" s="362"/>
      <c r="E4" s="362"/>
      <c r="F4" s="362"/>
      <c r="G4" s="362"/>
      <c r="I4" s="182"/>
      <c r="J4" s="13"/>
      <c r="K4" s="13"/>
    </row>
    <row r="5" spans="1:11" s="7" customFormat="1" ht="10.5" thickBot="1">
      <c r="A5" s="58"/>
      <c r="B5" s="8"/>
      <c r="C5" s="9"/>
      <c r="D5" s="10"/>
      <c r="E5" s="11"/>
      <c r="F5" s="12"/>
      <c r="G5" s="13"/>
      <c r="I5" s="182"/>
      <c r="J5" s="13"/>
      <c r="K5" s="13"/>
    </row>
    <row r="6" spans="1:11" s="14" customFormat="1" ht="33.75" thickBot="1">
      <c r="A6" s="66" t="s">
        <v>17</v>
      </c>
      <c r="B6" s="67" t="s">
        <v>18</v>
      </c>
      <c r="C6" s="68" t="s">
        <v>10</v>
      </c>
      <c r="D6" s="65" t="s">
        <v>19</v>
      </c>
      <c r="E6" s="65" t="s">
        <v>20</v>
      </c>
      <c r="F6" s="65" t="s">
        <v>21</v>
      </c>
      <c r="G6" s="64" t="s">
        <v>22</v>
      </c>
      <c r="I6" s="183"/>
      <c r="J6" s="35"/>
      <c r="K6" s="35"/>
    </row>
    <row r="7" spans="1:11">
      <c r="A7" s="50"/>
      <c r="B7" s="15"/>
      <c r="C7" s="16"/>
      <c r="D7" s="17"/>
      <c r="E7" s="18"/>
      <c r="F7" s="19"/>
      <c r="G7" s="20"/>
    </row>
    <row r="8" spans="1:11" s="2" customFormat="1">
      <c r="A8" s="15"/>
      <c r="B8" s="15"/>
      <c r="C8" s="21" t="s">
        <v>43</v>
      </c>
      <c r="D8" s="17"/>
      <c r="E8" s="18"/>
      <c r="F8" s="19"/>
      <c r="G8" s="20"/>
      <c r="I8" s="184"/>
      <c r="J8" s="30"/>
      <c r="K8" s="30"/>
    </row>
    <row r="9" spans="1:11" s="2" customFormat="1" ht="22.5">
      <c r="A9" s="15"/>
      <c r="B9" s="15"/>
      <c r="C9" s="6" t="s">
        <v>70</v>
      </c>
      <c r="D9" s="17"/>
      <c r="E9" s="18"/>
      <c r="F9" s="19"/>
      <c r="G9" s="20"/>
      <c r="I9" s="184"/>
      <c r="J9" s="30"/>
      <c r="K9" s="30"/>
    </row>
    <row r="10" spans="1:11" s="2" customFormat="1" ht="67.5">
      <c r="A10" s="15"/>
      <c r="B10" s="15"/>
      <c r="C10" s="6" t="s">
        <v>136</v>
      </c>
      <c r="D10" s="17"/>
      <c r="E10" s="18"/>
      <c r="F10" s="19"/>
      <c r="G10" s="20"/>
      <c r="I10" s="184"/>
      <c r="J10" s="30"/>
      <c r="K10" s="30"/>
    </row>
    <row r="11" spans="1:11" s="2" customFormat="1" ht="67.5">
      <c r="A11" s="15"/>
      <c r="B11" s="15"/>
      <c r="C11" s="6" t="s">
        <v>174</v>
      </c>
      <c r="D11" s="17"/>
      <c r="E11" s="18"/>
      <c r="F11" s="19"/>
      <c r="G11" s="20"/>
      <c r="I11" s="184"/>
      <c r="J11" s="30"/>
      <c r="K11" s="30"/>
    </row>
    <row r="12" spans="1:11" s="2" customFormat="1" ht="45">
      <c r="A12" s="15"/>
      <c r="B12" s="15"/>
      <c r="C12" s="6" t="s">
        <v>175</v>
      </c>
      <c r="D12" s="17"/>
      <c r="E12" s="18"/>
      <c r="F12" s="19"/>
      <c r="G12" s="20"/>
      <c r="I12" s="184"/>
      <c r="J12" s="30"/>
      <c r="K12" s="30"/>
    </row>
    <row r="13" spans="1:11" s="2" customFormat="1" ht="33.75">
      <c r="A13" s="15"/>
      <c r="B13" s="15"/>
      <c r="C13" s="6" t="s">
        <v>176</v>
      </c>
      <c r="D13" s="17"/>
      <c r="E13" s="18"/>
      <c r="F13" s="19"/>
      <c r="G13" s="20"/>
      <c r="I13" s="184"/>
      <c r="J13" s="30"/>
      <c r="K13" s="30"/>
    </row>
    <row r="14" spans="1:11" s="2" customFormat="1" ht="22.5">
      <c r="A14" s="15"/>
      <c r="B14" s="15"/>
      <c r="C14" s="6" t="s">
        <v>177</v>
      </c>
      <c r="D14" s="17"/>
      <c r="E14" s="18"/>
      <c r="F14" s="19"/>
      <c r="G14" s="20"/>
      <c r="I14" s="184"/>
      <c r="J14" s="30"/>
      <c r="K14" s="30"/>
    </row>
    <row r="15" spans="1:11" s="2" customFormat="1">
      <c r="A15" s="15"/>
      <c r="B15" s="15"/>
      <c r="C15" s="6"/>
      <c r="D15" s="17"/>
      <c r="E15" s="18"/>
      <c r="F15" s="125"/>
      <c r="G15" s="20"/>
      <c r="I15" s="184"/>
      <c r="J15" s="124"/>
      <c r="K15" s="124"/>
    </row>
    <row r="16" spans="1:11" s="325" customFormat="1">
      <c r="A16" s="327" t="s">
        <v>35</v>
      </c>
      <c r="B16" s="327"/>
      <c r="C16" s="77" t="s">
        <v>1</v>
      </c>
      <c r="D16" s="328"/>
      <c r="E16" s="329"/>
      <c r="F16" s="329"/>
      <c r="G16" s="330"/>
      <c r="I16" s="185"/>
      <c r="J16" s="326"/>
      <c r="K16" s="326"/>
    </row>
    <row r="17" spans="1:11" s="2" customFormat="1">
      <c r="A17" s="15"/>
      <c r="B17" s="15"/>
      <c r="C17" s="25"/>
      <c r="D17" s="22"/>
      <c r="E17" s="19"/>
      <c r="F17" s="19"/>
      <c r="G17" s="23"/>
      <c r="I17" s="184"/>
      <c r="J17" s="30"/>
      <c r="K17" s="30"/>
    </row>
    <row r="18" spans="1:11" s="217" customFormat="1">
      <c r="A18" s="90"/>
      <c r="B18" s="246" t="s">
        <v>178</v>
      </c>
      <c r="C18" s="245" t="s">
        <v>179</v>
      </c>
      <c r="D18" s="128"/>
      <c r="E18" s="212"/>
      <c r="F18" s="212"/>
      <c r="G18" s="213"/>
      <c r="I18" s="218"/>
    </row>
    <row r="19" spans="1:11" s="217" customFormat="1">
      <c r="A19" s="222" t="s">
        <v>90</v>
      </c>
      <c r="B19" s="239" t="s">
        <v>180</v>
      </c>
      <c r="C19" s="245" t="s">
        <v>181</v>
      </c>
      <c r="D19" s="210"/>
      <c r="E19" s="211"/>
      <c r="F19" s="212"/>
      <c r="G19" s="213"/>
      <c r="I19" s="218"/>
    </row>
    <row r="20" spans="1:11" s="217" customFormat="1" ht="45">
      <c r="A20" s="223"/>
      <c r="B20" s="224"/>
      <c r="C20" s="257" t="s">
        <v>182</v>
      </c>
      <c r="D20" s="128"/>
      <c r="E20" s="212"/>
      <c r="F20" s="128"/>
      <c r="G20" s="214"/>
      <c r="I20" s="218"/>
    </row>
    <row r="21" spans="1:11" s="217" customFormat="1" ht="22.5">
      <c r="A21" s="223"/>
      <c r="B21" s="224"/>
      <c r="C21" s="258" t="s">
        <v>183</v>
      </c>
      <c r="D21" s="128"/>
      <c r="E21" s="212"/>
      <c r="F21" s="128"/>
      <c r="G21" s="214"/>
      <c r="I21" s="218"/>
    </row>
    <row r="22" spans="1:11" s="249" customFormat="1">
      <c r="A22" s="255"/>
      <c r="B22" s="256"/>
      <c r="C22" s="258" t="s">
        <v>32</v>
      </c>
      <c r="D22" s="238"/>
      <c r="E22" s="247"/>
      <c r="F22" s="238"/>
      <c r="G22" s="248"/>
      <c r="I22" s="250"/>
    </row>
    <row r="23" spans="1:11" s="217" customFormat="1" ht="15">
      <c r="A23" s="237" t="s">
        <v>91</v>
      </c>
      <c r="B23" s="235"/>
      <c r="C23" s="260" t="s">
        <v>184</v>
      </c>
      <c r="D23" s="259" t="s">
        <v>187</v>
      </c>
      <c r="E23" s="236">
        <f>1220/1000</f>
        <v>1.22</v>
      </c>
      <c r="F23" s="331"/>
      <c r="G23" s="333">
        <f>E23*F23</f>
        <v>0</v>
      </c>
      <c r="I23" s="218"/>
    </row>
    <row r="24" spans="1:11" s="217" customFormat="1">
      <c r="A24" s="237" t="s">
        <v>96</v>
      </c>
      <c r="B24" s="235"/>
      <c r="C24" s="260" t="s">
        <v>185</v>
      </c>
      <c r="D24" s="259" t="s">
        <v>187</v>
      </c>
      <c r="E24" s="236">
        <f>E23</f>
        <v>1.22</v>
      </c>
      <c r="F24" s="332"/>
      <c r="G24" s="333">
        <f>E24*F24</f>
        <v>0</v>
      </c>
      <c r="I24" s="218"/>
    </row>
    <row r="25" spans="1:11" s="217" customFormat="1">
      <c r="A25" s="237" t="s">
        <v>97</v>
      </c>
      <c r="B25" s="235"/>
      <c r="C25" s="260" t="s">
        <v>186</v>
      </c>
      <c r="D25" s="259" t="s">
        <v>187</v>
      </c>
      <c r="E25" s="236">
        <f>E23</f>
        <v>1.22</v>
      </c>
      <c r="F25" s="236"/>
      <c r="G25" s="333">
        <f>E25*F25</f>
        <v>0</v>
      </c>
      <c r="I25" s="218"/>
    </row>
    <row r="26" spans="1:11" s="217" customFormat="1">
      <c r="A26" s="127"/>
      <c r="B26" s="111"/>
      <c r="C26" s="112"/>
      <c r="D26" s="128"/>
      <c r="E26" s="308"/>
      <c r="F26" s="308"/>
      <c r="G26" s="309"/>
      <c r="I26" s="218"/>
    </row>
    <row r="27" spans="1:11" s="217" customFormat="1">
      <c r="A27" s="90"/>
      <c r="B27" s="209" t="s">
        <v>72</v>
      </c>
      <c r="C27" s="202" t="s">
        <v>73</v>
      </c>
      <c r="D27" s="128"/>
      <c r="E27" s="315"/>
      <c r="F27" s="315"/>
      <c r="G27" s="316"/>
      <c r="I27" s="218"/>
    </row>
    <row r="28" spans="1:11" s="217" customFormat="1">
      <c r="A28" s="254" t="s">
        <v>44</v>
      </c>
      <c r="B28" s="88" t="s">
        <v>74</v>
      </c>
      <c r="C28" s="202" t="s">
        <v>75</v>
      </c>
      <c r="D28" s="210"/>
      <c r="E28" s="317"/>
      <c r="F28" s="315"/>
      <c r="G28" s="316"/>
      <c r="I28" s="218"/>
    </row>
    <row r="29" spans="1:11" s="217" customFormat="1" ht="67.5">
      <c r="A29" s="223"/>
      <c r="B29" s="224"/>
      <c r="C29" s="225" t="s">
        <v>167</v>
      </c>
      <c r="D29" s="128"/>
      <c r="E29" s="315"/>
      <c r="F29" s="318"/>
      <c r="G29" s="319"/>
      <c r="I29" s="218"/>
    </row>
    <row r="30" spans="1:11" s="217" customFormat="1">
      <c r="A30" s="223"/>
      <c r="B30" s="224"/>
      <c r="C30" s="226" t="s">
        <v>32</v>
      </c>
      <c r="D30" s="128"/>
      <c r="E30" s="315"/>
      <c r="F30" s="318"/>
      <c r="G30" s="319"/>
      <c r="I30" s="218"/>
    </row>
    <row r="31" spans="1:11" s="217" customFormat="1" ht="22.5">
      <c r="A31" s="237" t="s">
        <v>71</v>
      </c>
      <c r="B31" s="235"/>
      <c r="C31" s="260" t="s">
        <v>99</v>
      </c>
      <c r="D31" s="259" t="s">
        <v>336</v>
      </c>
      <c r="E31" s="236">
        <f>1220*1</f>
        <v>1220</v>
      </c>
      <c r="F31" s="236"/>
      <c r="G31" s="333">
        <f>E31*F31</f>
        <v>0</v>
      </c>
      <c r="I31" s="218"/>
    </row>
    <row r="32" spans="1:11" s="217" customFormat="1" ht="22.5">
      <c r="A32" s="237" t="s">
        <v>92</v>
      </c>
      <c r="B32" s="235"/>
      <c r="C32" s="260" t="s">
        <v>100</v>
      </c>
      <c r="D32" s="259" t="s">
        <v>11</v>
      </c>
      <c r="E32" s="236">
        <f>5+2</f>
        <v>7</v>
      </c>
      <c r="F32" s="236"/>
      <c r="G32" s="333">
        <f>E32*F32</f>
        <v>0</v>
      </c>
      <c r="I32" s="218"/>
    </row>
    <row r="33" spans="1:11" s="217" customFormat="1" ht="22.5">
      <c r="A33" s="237" t="s">
        <v>93</v>
      </c>
      <c r="B33" s="235"/>
      <c r="C33" s="260" t="s">
        <v>101</v>
      </c>
      <c r="D33" s="259" t="s">
        <v>11</v>
      </c>
      <c r="E33" s="236">
        <f>3+10</f>
        <v>13</v>
      </c>
      <c r="F33" s="236"/>
      <c r="G33" s="333">
        <f>E33*F33</f>
        <v>0</v>
      </c>
      <c r="I33" s="218"/>
    </row>
    <row r="34" spans="1:11" s="87" customFormat="1">
      <c r="A34" s="284"/>
      <c r="B34" s="285"/>
      <c r="C34" s="286"/>
      <c r="D34" s="287"/>
      <c r="E34" s="320"/>
      <c r="F34" s="320"/>
      <c r="G34" s="321"/>
      <c r="H34" s="86"/>
      <c r="I34" s="187"/>
    </row>
    <row r="35" spans="1:11" s="219" customFormat="1" ht="22.5">
      <c r="A35" s="243" t="s">
        <v>153</v>
      </c>
      <c r="B35" s="174" t="s">
        <v>30</v>
      </c>
      <c r="C35" s="175" t="s">
        <v>107</v>
      </c>
      <c r="D35" s="176"/>
      <c r="E35" s="315"/>
      <c r="F35" s="315"/>
      <c r="G35" s="316"/>
      <c r="I35" s="220"/>
      <c r="J35" s="221"/>
      <c r="K35" s="221"/>
    </row>
    <row r="36" spans="1:11" s="219" customFormat="1" ht="45">
      <c r="A36" s="178"/>
      <c r="B36" s="178"/>
      <c r="C36" s="179" t="s">
        <v>98</v>
      </c>
      <c r="D36" s="176"/>
      <c r="E36" s="315"/>
      <c r="F36" s="315"/>
      <c r="G36" s="316"/>
      <c r="I36" s="220"/>
      <c r="J36" s="221"/>
      <c r="K36" s="221"/>
    </row>
    <row r="37" spans="1:11" s="219" customFormat="1" ht="67.5">
      <c r="A37" s="178"/>
      <c r="B37" s="178"/>
      <c r="C37" s="179" t="s">
        <v>151</v>
      </c>
      <c r="D37" s="176"/>
      <c r="E37" s="315"/>
      <c r="F37" s="315"/>
      <c r="G37" s="316"/>
      <c r="I37" s="220"/>
      <c r="J37" s="221"/>
      <c r="K37" s="221"/>
    </row>
    <row r="38" spans="1:11" s="219" customFormat="1" ht="56.25">
      <c r="A38" s="178"/>
      <c r="B38" s="178"/>
      <c r="C38" s="179" t="s">
        <v>168</v>
      </c>
      <c r="D38" s="176"/>
      <c r="E38" s="315"/>
      <c r="F38" s="315"/>
      <c r="G38" s="316"/>
      <c r="I38" s="220"/>
      <c r="J38" s="221"/>
      <c r="K38" s="221"/>
    </row>
    <row r="39" spans="1:11" s="219" customFormat="1">
      <c r="A39" s="180"/>
      <c r="B39" s="180"/>
      <c r="C39" s="179" t="s">
        <v>32</v>
      </c>
      <c r="D39" s="176"/>
      <c r="E39" s="315"/>
      <c r="F39" s="315"/>
      <c r="G39" s="316"/>
      <c r="I39" s="220"/>
      <c r="J39" s="221"/>
      <c r="K39" s="221"/>
    </row>
    <row r="40" spans="1:11" s="219" customFormat="1" ht="33.75">
      <c r="A40" s="237" t="s">
        <v>154</v>
      </c>
      <c r="B40" s="235"/>
      <c r="C40" s="260" t="s">
        <v>476</v>
      </c>
      <c r="D40" s="259" t="s">
        <v>50</v>
      </c>
      <c r="E40" s="236">
        <f>730*0.3*1.1</f>
        <v>240.9</v>
      </c>
      <c r="F40" s="236"/>
      <c r="G40" s="333">
        <f t="shared" ref="G40:G47" si="0">E40*F40</f>
        <v>0</v>
      </c>
      <c r="I40" s="220"/>
      <c r="J40" s="221"/>
      <c r="K40" s="221"/>
    </row>
    <row r="41" spans="1:11" s="251" customFormat="1" ht="33.75">
      <c r="A41" s="237" t="s">
        <v>155</v>
      </c>
      <c r="B41" s="235"/>
      <c r="C41" s="260" t="s">
        <v>509</v>
      </c>
      <c r="D41" s="259" t="s">
        <v>50</v>
      </c>
      <c r="E41" s="236">
        <v>16.8</v>
      </c>
      <c r="F41" s="236"/>
      <c r="G41" s="333">
        <f t="shared" ref="G41:G42" si="1">E41*F41</f>
        <v>0</v>
      </c>
      <c r="I41" s="252"/>
      <c r="J41" s="253"/>
      <c r="K41" s="253"/>
    </row>
    <row r="42" spans="1:11" s="251" customFormat="1" ht="22.5">
      <c r="A42" s="237" t="s">
        <v>188</v>
      </c>
      <c r="B42" s="235"/>
      <c r="C42" s="260" t="s">
        <v>478</v>
      </c>
      <c r="D42" s="259" t="s">
        <v>364</v>
      </c>
      <c r="E42" s="236">
        <v>42</v>
      </c>
      <c r="F42" s="236"/>
      <c r="G42" s="333">
        <f t="shared" si="1"/>
        <v>0</v>
      </c>
      <c r="I42" s="252"/>
      <c r="J42" s="253"/>
      <c r="K42" s="253"/>
    </row>
    <row r="43" spans="1:11" s="251" customFormat="1" ht="33.75">
      <c r="A43" s="237" t="s">
        <v>474</v>
      </c>
      <c r="B43" s="235"/>
      <c r="C43" s="260" t="s">
        <v>251</v>
      </c>
      <c r="D43" s="259" t="s">
        <v>4</v>
      </c>
      <c r="E43" s="236">
        <v>12</v>
      </c>
      <c r="F43" s="236"/>
      <c r="G43" s="333">
        <f t="shared" si="0"/>
        <v>0</v>
      </c>
      <c r="I43" s="252"/>
      <c r="J43" s="253"/>
      <c r="K43" s="253"/>
    </row>
    <row r="44" spans="1:11" s="251" customFormat="1" ht="78.75">
      <c r="A44" s="237" t="s">
        <v>483</v>
      </c>
      <c r="B44" s="235"/>
      <c r="C44" s="260" t="s">
        <v>477</v>
      </c>
      <c r="D44" s="259" t="s">
        <v>4</v>
      </c>
      <c r="E44" s="236">
        <v>10</v>
      </c>
      <c r="F44" s="236"/>
      <c r="G44" s="333">
        <f t="shared" ref="G44" si="2">E44*F44</f>
        <v>0</v>
      </c>
      <c r="I44" s="252"/>
      <c r="J44" s="253"/>
      <c r="K44" s="253"/>
    </row>
    <row r="45" spans="1:11" s="251" customFormat="1" ht="33.75">
      <c r="A45" s="237" t="s">
        <v>484</v>
      </c>
      <c r="B45" s="235"/>
      <c r="C45" s="260" t="s">
        <v>508</v>
      </c>
      <c r="D45" s="259" t="s">
        <v>50</v>
      </c>
      <c r="E45" s="236">
        <v>1.76</v>
      </c>
      <c r="F45" s="236"/>
      <c r="G45" s="333">
        <f t="shared" ref="G45" si="3">E45*F45</f>
        <v>0</v>
      </c>
      <c r="I45" s="252"/>
      <c r="J45" s="253"/>
      <c r="K45" s="253"/>
    </row>
    <row r="46" spans="1:11" s="251" customFormat="1">
      <c r="A46" s="237" t="s">
        <v>485</v>
      </c>
      <c r="B46" s="235"/>
      <c r="C46" s="260" t="s">
        <v>479</v>
      </c>
      <c r="D46" s="259" t="s">
        <v>4</v>
      </c>
      <c r="E46" s="236">
        <v>120</v>
      </c>
      <c r="F46" s="236"/>
      <c r="G46" s="333">
        <f t="shared" si="0"/>
        <v>0</v>
      </c>
      <c r="I46" s="252"/>
      <c r="J46" s="253"/>
      <c r="K46" s="253"/>
    </row>
    <row r="47" spans="1:11" s="251" customFormat="1">
      <c r="A47" s="237" t="s">
        <v>486</v>
      </c>
      <c r="B47" s="235"/>
      <c r="C47" s="260" t="s">
        <v>480</v>
      </c>
      <c r="D47" s="259" t="s">
        <v>4</v>
      </c>
      <c r="E47" s="236">
        <v>28</v>
      </c>
      <c r="F47" s="236"/>
      <c r="G47" s="333">
        <f t="shared" si="0"/>
        <v>0</v>
      </c>
      <c r="I47" s="252"/>
      <c r="J47" s="253"/>
      <c r="K47" s="253"/>
    </row>
    <row r="48" spans="1:11" s="251" customFormat="1">
      <c r="A48" s="237" t="s">
        <v>487</v>
      </c>
      <c r="B48" s="235"/>
      <c r="C48" s="260" t="s">
        <v>481</v>
      </c>
      <c r="D48" s="259" t="s">
        <v>4</v>
      </c>
      <c r="E48" s="236">
        <v>53</v>
      </c>
      <c r="F48" s="236"/>
      <c r="G48" s="333">
        <f t="shared" ref="G48:G50" si="4">E48*F48</f>
        <v>0</v>
      </c>
      <c r="I48" s="252"/>
      <c r="J48" s="253"/>
      <c r="K48" s="253"/>
    </row>
    <row r="49" spans="1:11" s="251" customFormat="1">
      <c r="A49" s="237" t="s">
        <v>488</v>
      </c>
      <c r="B49" s="235"/>
      <c r="C49" s="260" t="s">
        <v>475</v>
      </c>
      <c r="D49" s="259" t="s">
        <v>11</v>
      </c>
      <c r="E49" s="236">
        <v>7</v>
      </c>
      <c r="F49" s="236"/>
      <c r="G49" s="333">
        <f t="shared" si="4"/>
        <v>0</v>
      </c>
      <c r="I49" s="252"/>
      <c r="J49" s="253"/>
      <c r="K49" s="253"/>
    </row>
    <row r="50" spans="1:11" s="251" customFormat="1">
      <c r="A50" s="237" t="s">
        <v>510</v>
      </c>
      <c r="B50" s="235"/>
      <c r="C50" s="260" t="s">
        <v>482</v>
      </c>
      <c r="D50" s="259" t="s">
        <v>11</v>
      </c>
      <c r="E50" s="236">
        <v>1</v>
      </c>
      <c r="F50" s="236"/>
      <c r="G50" s="333">
        <f t="shared" si="4"/>
        <v>0</v>
      </c>
      <c r="I50" s="252"/>
      <c r="J50" s="253"/>
      <c r="K50" s="253"/>
    </row>
    <row r="51" spans="1:11" s="251" customFormat="1" ht="22.5">
      <c r="A51" s="237" t="s">
        <v>511</v>
      </c>
      <c r="B51" s="235"/>
      <c r="C51" s="260" t="s">
        <v>512</v>
      </c>
      <c r="D51" s="259" t="s">
        <v>11</v>
      </c>
      <c r="E51" s="236">
        <v>1</v>
      </c>
      <c r="F51" s="236"/>
      <c r="G51" s="333">
        <f t="shared" ref="G51" si="5">E51*F51</f>
        <v>0</v>
      </c>
      <c r="I51" s="252"/>
      <c r="J51" s="253"/>
      <c r="K51" s="253"/>
    </row>
    <row r="52" spans="1:11" s="104" customFormat="1">
      <c r="A52" s="127"/>
      <c r="B52" s="111"/>
      <c r="C52" s="112"/>
      <c r="D52" s="128"/>
      <c r="E52" s="308"/>
      <c r="F52" s="308"/>
      <c r="G52" s="309"/>
      <c r="I52" s="188"/>
      <c r="J52" s="105"/>
      <c r="K52" s="105"/>
    </row>
    <row r="53" spans="1:11" s="104" customFormat="1">
      <c r="A53" s="243" t="s">
        <v>28</v>
      </c>
      <c r="B53" s="174" t="s">
        <v>26</v>
      </c>
      <c r="C53" s="175" t="s">
        <v>135</v>
      </c>
      <c r="D53" s="176"/>
      <c r="E53" s="315"/>
      <c r="F53" s="315"/>
      <c r="G53" s="316"/>
      <c r="I53" s="188"/>
      <c r="J53" s="105"/>
      <c r="K53" s="105"/>
    </row>
    <row r="54" spans="1:11" s="104" customFormat="1">
      <c r="A54" s="180"/>
      <c r="B54" s="180"/>
      <c r="C54" s="181" t="s">
        <v>32</v>
      </c>
      <c r="D54" s="176"/>
      <c r="E54" s="315"/>
      <c r="F54" s="315"/>
      <c r="G54" s="316"/>
      <c r="I54" s="188"/>
      <c r="J54" s="105"/>
      <c r="K54" s="105"/>
    </row>
    <row r="55" spans="1:11" s="104" customFormat="1" ht="56.25">
      <c r="A55" s="118" t="s">
        <v>53</v>
      </c>
      <c r="B55" s="107"/>
      <c r="C55" s="119" t="s">
        <v>152</v>
      </c>
      <c r="D55" s="109" t="s">
        <v>50</v>
      </c>
      <c r="E55" s="110">
        <f>20*0.15*1.5</f>
        <v>4.5</v>
      </c>
      <c r="F55" s="110"/>
      <c r="G55" s="334">
        <f t="shared" ref="G55:G74" si="6">E55*F55</f>
        <v>0</v>
      </c>
      <c r="H55" s="227"/>
      <c r="I55" s="228"/>
      <c r="J55" s="105"/>
      <c r="K55" s="105"/>
    </row>
    <row r="56" spans="1:11" s="240" customFormat="1" ht="67.5">
      <c r="A56" s="118" t="s">
        <v>94</v>
      </c>
      <c r="B56" s="107"/>
      <c r="C56" s="119" t="s">
        <v>339</v>
      </c>
      <c r="D56" s="242" t="s">
        <v>340</v>
      </c>
      <c r="E56" s="110">
        <v>1</v>
      </c>
      <c r="F56" s="110"/>
      <c r="G56" s="334">
        <f t="shared" si="6"/>
        <v>0</v>
      </c>
      <c r="H56" s="227"/>
      <c r="I56" s="228"/>
      <c r="J56" s="241"/>
      <c r="K56" s="241"/>
    </row>
    <row r="57" spans="1:11" s="240" customFormat="1" ht="112.5">
      <c r="A57" s="118" t="s">
        <v>207</v>
      </c>
      <c r="B57" s="107"/>
      <c r="C57" s="119" t="s">
        <v>461</v>
      </c>
      <c r="D57" s="242" t="s">
        <v>340</v>
      </c>
      <c r="E57" s="110">
        <v>1</v>
      </c>
      <c r="F57" s="110"/>
      <c r="G57" s="334">
        <f t="shared" ref="G57" si="7">E57*F57</f>
        <v>0</v>
      </c>
      <c r="H57" s="227"/>
      <c r="I57" s="228"/>
      <c r="J57" s="241"/>
      <c r="K57" s="241"/>
    </row>
    <row r="58" spans="1:11" s="240" customFormat="1" ht="74.25" customHeight="1">
      <c r="A58" s="118" t="s">
        <v>208</v>
      </c>
      <c r="B58" s="107"/>
      <c r="C58" s="119" t="s">
        <v>331</v>
      </c>
      <c r="D58" s="242" t="s">
        <v>4</v>
      </c>
      <c r="E58" s="110">
        <v>55</v>
      </c>
      <c r="F58" s="110"/>
      <c r="G58" s="334">
        <f t="shared" si="6"/>
        <v>0</v>
      </c>
      <c r="I58" s="244"/>
      <c r="J58" s="241"/>
      <c r="K58" s="241"/>
    </row>
    <row r="59" spans="1:11" s="240" customFormat="1" ht="74.25" customHeight="1">
      <c r="A59" s="118" t="s">
        <v>338</v>
      </c>
      <c r="B59" s="107"/>
      <c r="C59" s="119" t="s">
        <v>189</v>
      </c>
      <c r="D59" s="242" t="s">
        <v>4</v>
      </c>
      <c r="E59" s="110">
        <f>14+100</f>
        <v>114</v>
      </c>
      <c r="F59" s="110"/>
      <c r="G59" s="334">
        <f t="shared" si="6"/>
        <v>0</v>
      </c>
      <c r="I59" s="244"/>
      <c r="J59" s="241"/>
      <c r="K59" s="241"/>
    </row>
    <row r="60" spans="1:11" s="240" customFormat="1" ht="74.25" customHeight="1">
      <c r="A60" s="118" t="s">
        <v>341</v>
      </c>
      <c r="B60" s="107"/>
      <c r="C60" s="119" t="s">
        <v>459</v>
      </c>
      <c r="D60" s="242" t="s">
        <v>4</v>
      </c>
      <c r="E60" s="110">
        <v>8</v>
      </c>
      <c r="F60" s="110"/>
      <c r="G60" s="334">
        <f t="shared" ref="G60" si="8">E60*F60</f>
        <v>0</v>
      </c>
      <c r="I60" s="244"/>
      <c r="J60" s="241"/>
      <c r="K60" s="241"/>
    </row>
    <row r="61" spans="1:11" s="240" customFormat="1" ht="74.25" customHeight="1">
      <c r="A61" s="118" t="s">
        <v>458</v>
      </c>
      <c r="B61" s="107"/>
      <c r="C61" s="119" t="s">
        <v>460</v>
      </c>
      <c r="D61" s="242" t="s">
        <v>4</v>
      </c>
      <c r="E61" s="110">
        <v>27</v>
      </c>
      <c r="F61" s="110"/>
      <c r="G61" s="334">
        <f t="shared" ref="G61:G62" si="9">E61*F61</f>
        <v>0</v>
      </c>
      <c r="I61" s="244"/>
      <c r="J61" s="241"/>
      <c r="K61" s="241"/>
    </row>
    <row r="62" spans="1:11" s="240" customFormat="1" ht="22.5">
      <c r="A62" s="118" t="s">
        <v>489</v>
      </c>
      <c r="B62" s="235"/>
      <c r="C62" s="234" t="s">
        <v>491</v>
      </c>
      <c r="D62" s="259" t="s">
        <v>11</v>
      </c>
      <c r="E62" s="236">
        <v>2</v>
      </c>
      <c r="F62" s="236"/>
      <c r="G62" s="333">
        <f t="shared" si="9"/>
        <v>0</v>
      </c>
      <c r="I62" s="244"/>
      <c r="J62" s="241"/>
      <c r="K62" s="241"/>
    </row>
    <row r="63" spans="1:11" s="240" customFormat="1" ht="56.25">
      <c r="A63" s="118" t="s">
        <v>490</v>
      </c>
      <c r="B63" s="235"/>
      <c r="C63" s="234" t="s">
        <v>513</v>
      </c>
      <c r="D63" s="259" t="s">
        <v>11</v>
      </c>
      <c r="E63" s="236">
        <v>1</v>
      </c>
      <c r="F63" s="236"/>
      <c r="G63" s="333">
        <f t="shared" ref="G63" si="10">E63*F63</f>
        <v>0</v>
      </c>
      <c r="I63" s="244"/>
      <c r="J63" s="241"/>
      <c r="K63" s="241"/>
    </row>
    <row r="64" spans="1:11" s="240" customFormat="1" ht="67.5">
      <c r="A64" s="118" t="s">
        <v>517</v>
      </c>
      <c r="B64" s="235"/>
      <c r="C64" s="234" t="s">
        <v>514</v>
      </c>
      <c r="D64" s="259" t="s">
        <v>11</v>
      </c>
      <c r="E64" s="236">
        <v>1</v>
      </c>
      <c r="F64" s="236"/>
      <c r="G64" s="333">
        <f t="shared" ref="G64" si="11">E64*F64</f>
        <v>0</v>
      </c>
      <c r="I64" s="244"/>
      <c r="J64" s="241"/>
      <c r="K64" s="241"/>
    </row>
    <row r="65" spans="1:11" s="240" customFormat="1" ht="56.25">
      <c r="A65" s="118" t="s">
        <v>518</v>
      </c>
      <c r="B65" s="235"/>
      <c r="C65" s="234" t="s">
        <v>515</v>
      </c>
      <c r="D65" s="259" t="s">
        <v>11</v>
      </c>
      <c r="E65" s="236">
        <v>1</v>
      </c>
      <c r="F65" s="236"/>
      <c r="G65" s="333">
        <f t="shared" ref="G65:G66" si="12">E65*F65</f>
        <v>0</v>
      </c>
      <c r="I65" s="244"/>
      <c r="J65" s="241"/>
      <c r="K65" s="241"/>
    </row>
    <row r="66" spans="1:11" s="240" customFormat="1" ht="33.75">
      <c r="A66" s="118" t="s">
        <v>519</v>
      </c>
      <c r="B66" s="235"/>
      <c r="C66" s="234" t="s">
        <v>516</v>
      </c>
      <c r="D66" s="259" t="s">
        <v>11</v>
      </c>
      <c r="E66" s="236">
        <v>1</v>
      </c>
      <c r="F66" s="236"/>
      <c r="G66" s="333">
        <f t="shared" si="12"/>
        <v>0</v>
      </c>
      <c r="I66" s="244"/>
      <c r="J66" s="241"/>
      <c r="K66" s="241"/>
    </row>
    <row r="67" spans="1:11" s="240" customFormat="1" ht="45">
      <c r="A67" s="118" t="s">
        <v>520</v>
      </c>
      <c r="B67" s="235"/>
      <c r="C67" s="234" t="s">
        <v>521</v>
      </c>
      <c r="D67" s="259" t="s">
        <v>11</v>
      </c>
      <c r="E67" s="236">
        <v>1</v>
      </c>
      <c r="F67" s="236"/>
      <c r="G67" s="333">
        <f t="shared" ref="G67:G68" si="13">E67*F67</f>
        <v>0</v>
      </c>
      <c r="I67" s="244"/>
      <c r="J67" s="241"/>
      <c r="K67" s="241"/>
    </row>
    <row r="68" spans="1:11" s="240" customFormat="1">
      <c r="A68" s="118" t="s">
        <v>527</v>
      </c>
      <c r="B68" s="235"/>
      <c r="C68" s="234" t="s">
        <v>522</v>
      </c>
      <c r="D68" s="259" t="s">
        <v>11</v>
      </c>
      <c r="E68" s="236">
        <v>4</v>
      </c>
      <c r="F68" s="236"/>
      <c r="G68" s="333">
        <f t="shared" si="13"/>
        <v>0</v>
      </c>
      <c r="I68" s="244"/>
      <c r="J68" s="241"/>
      <c r="K68" s="241"/>
    </row>
    <row r="69" spans="1:11" s="240" customFormat="1" ht="22.5">
      <c r="A69" s="127" t="s">
        <v>528</v>
      </c>
      <c r="B69" s="280"/>
      <c r="C69" s="324" t="s">
        <v>523</v>
      </c>
      <c r="D69" s="121"/>
      <c r="E69" s="298"/>
      <c r="F69" s="298"/>
      <c r="G69" s="335"/>
      <c r="I69" s="244"/>
      <c r="J69" s="241"/>
      <c r="K69" s="241"/>
    </row>
    <row r="70" spans="1:11" s="63" customFormat="1" ht="15" customHeight="1">
      <c r="A70" s="107" t="s">
        <v>529</v>
      </c>
      <c r="B70" s="107"/>
      <c r="C70" s="108" t="s">
        <v>524</v>
      </c>
      <c r="D70" s="242" t="s">
        <v>11</v>
      </c>
      <c r="E70" s="110">
        <v>1</v>
      </c>
      <c r="F70" s="110"/>
      <c r="G70" s="334">
        <f>E70*F70</f>
        <v>0</v>
      </c>
      <c r="I70" s="195"/>
      <c r="J70" s="62"/>
      <c r="K70" s="62"/>
    </row>
    <row r="71" spans="1:11" s="63" customFormat="1" ht="15" customHeight="1">
      <c r="A71" s="107" t="s">
        <v>530</v>
      </c>
      <c r="B71" s="107"/>
      <c r="C71" s="108" t="s">
        <v>525</v>
      </c>
      <c r="D71" s="242" t="s">
        <v>11</v>
      </c>
      <c r="E71" s="110">
        <v>1</v>
      </c>
      <c r="F71" s="110"/>
      <c r="G71" s="334">
        <f>E71*F71</f>
        <v>0</v>
      </c>
      <c r="I71" s="195"/>
      <c r="J71" s="62"/>
      <c r="K71" s="62"/>
    </row>
    <row r="72" spans="1:11" s="63" customFormat="1" ht="15" customHeight="1">
      <c r="A72" s="107" t="s">
        <v>531</v>
      </c>
      <c r="B72" s="107"/>
      <c r="C72" s="108" t="s">
        <v>525</v>
      </c>
      <c r="D72" s="242" t="s">
        <v>11</v>
      </c>
      <c r="E72" s="110">
        <v>1</v>
      </c>
      <c r="F72" s="110"/>
      <c r="G72" s="334">
        <f>E72*F72</f>
        <v>0</v>
      </c>
      <c r="I72" s="195"/>
      <c r="J72" s="62"/>
      <c r="K72" s="62"/>
    </row>
    <row r="73" spans="1:11" s="240" customFormat="1">
      <c r="A73" s="118" t="s">
        <v>532</v>
      </c>
      <c r="B73" s="235"/>
      <c r="C73" s="234" t="s">
        <v>526</v>
      </c>
      <c r="D73" s="242" t="s">
        <v>50</v>
      </c>
      <c r="E73" s="110">
        <f>4*4</f>
        <v>16</v>
      </c>
      <c r="F73" s="110"/>
      <c r="G73" s="334">
        <f t="shared" ref="G73" si="14">E73*F73</f>
        <v>0</v>
      </c>
      <c r="I73" s="244"/>
      <c r="J73" s="241"/>
      <c r="K73" s="241"/>
    </row>
    <row r="74" spans="1:11" s="104" customFormat="1" ht="33.75">
      <c r="A74" s="118" t="s">
        <v>533</v>
      </c>
      <c r="B74" s="235"/>
      <c r="C74" s="234" t="s">
        <v>148</v>
      </c>
      <c r="D74" s="259" t="s">
        <v>11</v>
      </c>
      <c r="E74" s="236">
        <v>1</v>
      </c>
      <c r="F74" s="236"/>
      <c r="G74" s="333">
        <f t="shared" si="6"/>
        <v>0</v>
      </c>
      <c r="I74" s="188"/>
      <c r="J74" s="105"/>
      <c r="K74" s="105"/>
    </row>
    <row r="75" spans="1:11" s="87" customFormat="1">
      <c r="A75" s="284"/>
      <c r="B75" s="285"/>
      <c r="C75" s="286"/>
      <c r="D75" s="287"/>
      <c r="E75" s="320"/>
      <c r="F75" s="320"/>
      <c r="G75" s="336"/>
      <c r="H75" s="86"/>
      <c r="I75" s="187"/>
    </row>
    <row r="76" spans="1:11" s="251" customFormat="1">
      <c r="A76" s="243" t="s">
        <v>454</v>
      </c>
      <c r="B76" s="174"/>
      <c r="C76" s="175" t="s">
        <v>456</v>
      </c>
      <c r="D76" s="176"/>
      <c r="E76" s="315"/>
      <c r="F76" s="315"/>
      <c r="G76" s="337"/>
      <c r="I76" s="252"/>
      <c r="J76" s="253"/>
      <c r="K76" s="253"/>
    </row>
    <row r="77" spans="1:11" s="251" customFormat="1" ht="33.75">
      <c r="A77" s="178"/>
      <c r="B77" s="178"/>
      <c r="C77" s="179" t="s">
        <v>457</v>
      </c>
      <c r="D77" s="176"/>
      <c r="E77" s="315"/>
      <c r="F77" s="315"/>
      <c r="G77" s="337"/>
      <c r="I77" s="252"/>
      <c r="J77" s="253"/>
      <c r="K77" s="253"/>
    </row>
    <row r="78" spans="1:11" s="251" customFormat="1">
      <c r="A78" s="180"/>
      <c r="B78" s="180"/>
      <c r="C78" s="179" t="s">
        <v>32</v>
      </c>
      <c r="D78" s="176"/>
      <c r="E78" s="315"/>
      <c r="F78" s="315"/>
      <c r="G78" s="337"/>
      <c r="I78" s="252"/>
      <c r="J78" s="253"/>
      <c r="K78" s="253"/>
    </row>
    <row r="79" spans="1:11" s="251" customFormat="1">
      <c r="A79" s="237"/>
      <c r="B79" s="235"/>
      <c r="C79" s="260" t="s">
        <v>455</v>
      </c>
      <c r="D79" s="259" t="s">
        <v>11</v>
      </c>
      <c r="E79" s="236">
        <v>1</v>
      </c>
      <c r="F79" s="236"/>
      <c r="G79" s="333">
        <f t="shared" ref="G79" si="15">E79*F79</f>
        <v>0</v>
      </c>
      <c r="I79" s="252"/>
      <c r="J79" s="253"/>
      <c r="K79" s="253"/>
    </row>
    <row r="80" spans="1:11" s="104" customFormat="1">
      <c r="A80" s="111"/>
      <c r="B80" s="111"/>
      <c r="C80" s="112"/>
      <c r="D80" s="82"/>
      <c r="E80" s="113"/>
      <c r="F80" s="113"/>
      <c r="G80" s="114"/>
      <c r="I80" s="188"/>
      <c r="J80" s="105"/>
      <c r="K80" s="105"/>
    </row>
    <row r="81" spans="1:11" s="75" customFormat="1">
      <c r="A81" s="72"/>
      <c r="B81" s="72"/>
      <c r="C81" s="71" t="s">
        <v>42</v>
      </c>
      <c r="D81" s="73"/>
      <c r="E81" s="74"/>
      <c r="F81" s="74"/>
      <c r="G81" s="338">
        <f>SUM(G23:G79)</f>
        <v>0</v>
      </c>
      <c r="I81" s="189"/>
      <c r="J81" s="61"/>
      <c r="K81" s="61"/>
    </row>
    <row r="82" spans="1:11" s="26" customFormat="1">
      <c r="A82" s="37"/>
      <c r="B82" s="37"/>
      <c r="C82" s="36"/>
      <c r="D82" s="29"/>
      <c r="E82" s="27"/>
      <c r="F82" s="27"/>
      <c r="G82" s="49"/>
      <c r="I82" s="184"/>
      <c r="J82" s="30"/>
      <c r="K82" s="30"/>
    </row>
    <row r="83" spans="1:11" s="325" customFormat="1">
      <c r="A83" s="76" t="s">
        <v>36</v>
      </c>
      <c r="B83" s="76"/>
      <c r="C83" s="77" t="s">
        <v>0</v>
      </c>
      <c r="D83" s="78"/>
      <c r="E83" s="79"/>
      <c r="F83" s="79"/>
      <c r="G83" s="80"/>
      <c r="I83" s="185"/>
      <c r="J83" s="326"/>
      <c r="K83" s="326"/>
    </row>
    <row r="84" spans="1:11" s="2" customFormat="1">
      <c r="A84" s="28"/>
      <c r="B84" s="28"/>
      <c r="C84" s="25"/>
      <c r="D84" s="22"/>
      <c r="E84" s="19"/>
      <c r="F84" s="19"/>
      <c r="G84" s="23"/>
      <c r="I84" s="184"/>
      <c r="J84" s="30"/>
      <c r="K84" s="30"/>
    </row>
    <row r="85" spans="1:11" s="83" customFormat="1">
      <c r="A85" s="199" t="s">
        <v>14</v>
      </c>
      <c r="B85" s="180" t="s">
        <v>76</v>
      </c>
      <c r="C85" s="175" t="s">
        <v>77</v>
      </c>
      <c r="D85" s="176"/>
      <c r="E85" s="115"/>
      <c r="F85" s="115"/>
      <c r="G85" s="177"/>
      <c r="H85" s="91"/>
      <c r="I85" s="190"/>
      <c r="J85" s="84"/>
      <c r="K85" s="92"/>
    </row>
    <row r="86" spans="1:11" s="85" customFormat="1" ht="78.75">
      <c r="A86" s="180"/>
      <c r="B86" s="180"/>
      <c r="C86" s="179" t="s">
        <v>137</v>
      </c>
      <c r="D86" s="176"/>
      <c r="E86" s="115"/>
      <c r="F86" s="115"/>
      <c r="G86" s="177"/>
      <c r="H86" s="93"/>
      <c r="I86" s="190"/>
      <c r="J86" s="84"/>
      <c r="K86" s="94"/>
    </row>
    <row r="87" spans="1:11" s="85" customFormat="1" ht="22.5">
      <c r="A87" s="180"/>
      <c r="B87" s="180"/>
      <c r="C87" s="179" t="s">
        <v>163</v>
      </c>
      <c r="D87" s="176"/>
      <c r="E87" s="115"/>
      <c r="F87" s="115"/>
      <c r="G87" s="177"/>
      <c r="H87" s="93"/>
      <c r="I87" s="190"/>
      <c r="J87" s="84"/>
      <c r="K87" s="94"/>
    </row>
    <row r="88" spans="1:11" s="81" customFormat="1" ht="15" customHeight="1">
      <c r="A88" s="107"/>
      <c r="B88" s="107"/>
      <c r="C88" s="108" t="s">
        <v>78</v>
      </c>
      <c r="D88" s="109" t="s">
        <v>50</v>
      </c>
      <c r="E88" s="110">
        <f>9333.4*0.2*1.1</f>
        <v>2053.3480000000004</v>
      </c>
      <c r="F88" s="110"/>
      <c r="G88" s="334">
        <f>E88*F88</f>
        <v>0</v>
      </c>
      <c r="H88" s="99"/>
      <c r="I88" s="278"/>
      <c r="J88" s="100"/>
      <c r="K88" s="101"/>
    </row>
    <row r="89" spans="1:11" s="96" customFormat="1" ht="12">
      <c r="A89" s="28"/>
      <c r="B89" s="28"/>
      <c r="C89" s="25"/>
      <c r="D89" s="22"/>
      <c r="E89" s="302"/>
      <c r="F89" s="303"/>
      <c r="G89" s="339"/>
      <c r="H89" s="95"/>
      <c r="I89" s="192"/>
    </row>
    <row r="90" spans="1:11" s="98" customFormat="1" ht="12">
      <c r="A90" s="199" t="s">
        <v>16</v>
      </c>
      <c r="B90" s="180" t="s">
        <v>2</v>
      </c>
      <c r="C90" s="175" t="s">
        <v>79</v>
      </c>
      <c r="D90" s="176"/>
      <c r="E90" s="304"/>
      <c r="F90" s="304"/>
      <c r="G90" s="340"/>
      <c r="H90" s="97"/>
      <c r="I90" s="192"/>
    </row>
    <row r="91" spans="1:11" s="96" customFormat="1" ht="78.75">
      <c r="A91" s="180"/>
      <c r="B91" s="180"/>
      <c r="C91" s="179" t="s">
        <v>156</v>
      </c>
      <c r="D91" s="176"/>
      <c r="E91" s="304"/>
      <c r="F91" s="304"/>
      <c r="G91" s="340"/>
      <c r="H91" s="95"/>
      <c r="I91" s="192"/>
    </row>
    <row r="92" spans="1:11" s="96" customFormat="1" ht="12">
      <c r="A92" s="180"/>
      <c r="B92" s="180"/>
      <c r="C92" s="179" t="s">
        <v>32</v>
      </c>
      <c r="D92" s="176"/>
      <c r="E92" s="304"/>
      <c r="F92" s="304"/>
      <c r="G92" s="340"/>
      <c r="H92" s="95"/>
      <c r="I92" s="192"/>
    </row>
    <row r="93" spans="1:11" s="103" customFormat="1" ht="15" customHeight="1">
      <c r="A93" s="107"/>
      <c r="B93" s="107"/>
      <c r="C93" s="108" t="s">
        <v>157</v>
      </c>
      <c r="D93" s="109" t="s">
        <v>50</v>
      </c>
      <c r="E93" s="110">
        <f>1483.2*1.1</f>
        <v>1631.5200000000002</v>
      </c>
      <c r="F93" s="110"/>
      <c r="G93" s="334">
        <f>E93*F93</f>
        <v>0</v>
      </c>
      <c r="H93" s="102"/>
      <c r="I93" s="193"/>
    </row>
    <row r="94" spans="1:11" s="96" customFormat="1" ht="12">
      <c r="A94" s="264"/>
      <c r="B94" s="264"/>
      <c r="C94" s="269"/>
      <c r="D94" s="266"/>
      <c r="E94" s="305"/>
      <c r="F94" s="305"/>
      <c r="G94" s="341"/>
      <c r="H94" s="95"/>
      <c r="I94" s="192"/>
    </row>
    <row r="95" spans="1:11" s="98" customFormat="1" ht="12">
      <c r="A95" s="106" t="s">
        <v>15</v>
      </c>
      <c r="B95" s="44" t="s">
        <v>209</v>
      </c>
      <c r="C95" s="263" t="s">
        <v>210</v>
      </c>
      <c r="D95" s="268"/>
      <c r="E95" s="306"/>
      <c r="F95" s="306"/>
      <c r="G95" s="342"/>
      <c r="H95" s="97"/>
      <c r="I95" s="192"/>
    </row>
    <row r="96" spans="1:11" s="96" customFormat="1" ht="45">
      <c r="A96" s="267"/>
      <c r="B96" s="265"/>
      <c r="C96" s="39" t="s">
        <v>211</v>
      </c>
      <c r="D96" s="266"/>
      <c r="E96" s="305"/>
      <c r="F96" s="305"/>
      <c r="G96" s="341"/>
      <c r="H96" s="95"/>
      <c r="I96" s="192"/>
    </row>
    <row r="97" spans="1:11" s="96" customFormat="1" ht="12">
      <c r="A97" s="265"/>
      <c r="B97" s="265"/>
      <c r="C97" s="270" t="s">
        <v>32</v>
      </c>
      <c r="D97" s="121"/>
      <c r="E97" s="307"/>
      <c r="F97" s="307"/>
      <c r="G97" s="343"/>
      <c r="H97" s="95"/>
      <c r="I97" s="192"/>
    </row>
    <row r="98" spans="1:11" s="103" customFormat="1" ht="15" customHeight="1">
      <c r="A98" s="277"/>
      <c r="B98" s="277"/>
      <c r="C98" s="276" t="s">
        <v>212</v>
      </c>
      <c r="D98" s="242" t="s">
        <v>50</v>
      </c>
      <c r="E98" s="322">
        <f>(1.5*80)*1.1</f>
        <v>132</v>
      </c>
      <c r="F98" s="323"/>
      <c r="G98" s="344">
        <f>E98*F98</f>
        <v>0</v>
      </c>
      <c r="H98" s="102"/>
      <c r="I98" s="193"/>
    </row>
    <row r="99" spans="1:11" s="2" customFormat="1">
      <c r="A99" s="28"/>
      <c r="B99" s="28"/>
      <c r="C99" s="60"/>
      <c r="D99" s="22"/>
      <c r="E99" s="302"/>
      <c r="F99" s="303"/>
      <c r="G99" s="339"/>
      <c r="I99" s="194"/>
      <c r="J99" s="30"/>
      <c r="K99" s="30"/>
    </row>
    <row r="100" spans="1:11" s="2" customFormat="1">
      <c r="A100" s="199" t="s">
        <v>54</v>
      </c>
      <c r="B100" s="180" t="s">
        <v>46</v>
      </c>
      <c r="C100" s="175" t="s">
        <v>47</v>
      </c>
      <c r="D100" s="176"/>
      <c r="E100" s="304"/>
      <c r="F100" s="304"/>
      <c r="G100" s="340"/>
      <c r="I100" s="194"/>
      <c r="J100" s="30"/>
      <c r="K100" s="30"/>
    </row>
    <row r="101" spans="1:11" s="2" customFormat="1" ht="33.75">
      <c r="A101" s="178"/>
      <c r="B101" s="178"/>
      <c r="C101" s="179" t="s">
        <v>48</v>
      </c>
      <c r="D101" s="176"/>
      <c r="E101" s="304"/>
      <c r="F101" s="304"/>
      <c r="G101" s="340"/>
      <c r="I101" s="194"/>
      <c r="J101" s="30"/>
      <c r="K101" s="30"/>
    </row>
    <row r="102" spans="1:11" s="2" customFormat="1">
      <c r="A102" s="178"/>
      <c r="B102" s="178"/>
      <c r="C102" s="179" t="s">
        <v>32</v>
      </c>
      <c r="D102" s="176"/>
      <c r="E102" s="304"/>
      <c r="F102" s="304"/>
      <c r="G102" s="340"/>
      <c r="I102" s="194"/>
      <c r="J102" s="30"/>
      <c r="K102" s="30"/>
    </row>
    <row r="103" spans="1:11" s="63" customFormat="1" ht="15" customHeight="1">
      <c r="A103" s="107"/>
      <c r="B103" s="107"/>
      <c r="C103" s="108" t="s">
        <v>158</v>
      </c>
      <c r="D103" s="109" t="s">
        <v>49</v>
      </c>
      <c r="E103" s="110">
        <f>1517.4*1.2</f>
        <v>1820.88</v>
      </c>
      <c r="F103" s="110"/>
      <c r="G103" s="334">
        <f>E103*F103</f>
        <v>0</v>
      </c>
      <c r="I103" s="195"/>
      <c r="J103" s="62"/>
      <c r="K103" s="62"/>
    </row>
    <row r="104" spans="1:11" s="63" customFormat="1">
      <c r="A104" s="111"/>
      <c r="B104" s="111"/>
      <c r="C104" s="112"/>
      <c r="D104" s="82"/>
      <c r="E104" s="308"/>
      <c r="F104" s="308"/>
      <c r="G104" s="345"/>
      <c r="I104" s="195"/>
      <c r="J104" s="62"/>
      <c r="K104" s="62"/>
    </row>
    <row r="105" spans="1:11" s="2" customFormat="1">
      <c r="A105" s="199" t="s">
        <v>55</v>
      </c>
      <c r="B105" s="180" t="s">
        <v>102</v>
      </c>
      <c r="C105" s="175" t="s">
        <v>83</v>
      </c>
      <c r="D105" s="176"/>
      <c r="E105" s="304"/>
      <c r="F105" s="304"/>
      <c r="G105" s="340"/>
      <c r="I105" s="184"/>
      <c r="J105" s="30"/>
      <c r="K105" s="30"/>
    </row>
    <row r="106" spans="1:11" s="2" customFormat="1" ht="67.5">
      <c r="A106" s="178"/>
      <c r="B106" s="178"/>
      <c r="C106" s="179" t="s">
        <v>84</v>
      </c>
      <c r="D106" s="176"/>
      <c r="E106" s="304"/>
      <c r="F106" s="304"/>
      <c r="G106" s="340"/>
      <c r="I106" s="184"/>
      <c r="J106" s="30"/>
      <c r="K106" s="30"/>
    </row>
    <row r="107" spans="1:11" s="2" customFormat="1">
      <c r="A107" s="178"/>
      <c r="B107" s="178"/>
      <c r="C107" s="179" t="s">
        <v>32</v>
      </c>
      <c r="D107" s="176"/>
      <c r="E107" s="304"/>
      <c r="F107" s="304"/>
      <c r="G107" s="340"/>
      <c r="I107" s="184"/>
      <c r="J107" s="30"/>
      <c r="K107" s="30"/>
    </row>
    <row r="108" spans="1:11" s="63" customFormat="1" ht="15" customHeight="1">
      <c r="A108" s="107"/>
      <c r="B108" s="107"/>
      <c r="C108" s="108" t="s">
        <v>159</v>
      </c>
      <c r="D108" s="109" t="s">
        <v>50</v>
      </c>
      <c r="E108" s="110">
        <f>0.25*E129*0.25</f>
        <v>524.34250000000009</v>
      </c>
      <c r="F108" s="110"/>
      <c r="G108" s="334">
        <f>E108*F108</f>
        <v>0</v>
      </c>
      <c r="I108" s="195"/>
      <c r="J108" s="62"/>
      <c r="K108" s="62"/>
    </row>
    <row r="109" spans="1:11" s="2" customFormat="1">
      <c r="A109" s="28"/>
      <c r="B109" s="28"/>
      <c r="C109" s="25"/>
      <c r="D109" s="22"/>
      <c r="E109" s="302"/>
      <c r="F109" s="303"/>
      <c r="G109" s="339"/>
      <c r="I109" s="184"/>
      <c r="J109" s="30"/>
      <c r="K109" s="30"/>
    </row>
    <row r="110" spans="1:11" s="2" customFormat="1">
      <c r="A110" s="199" t="s">
        <v>56</v>
      </c>
      <c r="B110" s="180" t="s">
        <v>6</v>
      </c>
      <c r="C110" s="175" t="s">
        <v>7</v>
      </c>
      <c r="D110" s="176"/>
      <c r="E110" s="304"/>
      <c r="F110" s="304"/>
      <c r="G110" s="340"/>
      <c r="I110" s="184"/>
      <c r="J110" s="30"/>
      <c r="K110" s="30"/>
    </row>
    <row r="111" spans="1:11" s="2" customFormat="1" ht="67.5">
      <c r="A111" s="178"/>
      <c r="B111" s="178"/>
      <c r="C111" s="179" t="s">
        <v>103</v>
      </c>
      <c r="D111" s="176"/>
      <c r="E111" s="304"/>
      <c r="F111" s="304"/>
      <c r="G111" s="340"/>
      <c r="I111" s="184"/>
      <c r="J111" s="30"/>
      <c r="K111" s="30"/>
    </row>
    <row r="112" spans="1:11" s="2" customFormat="1">
      <c r="A112" s="178"/>
      <c r="B112" s="178"/>
      <c r="C112" s="179" t="s">
        <v>32</v>
      </c>
      <c r="D112" s="176"/>
      <c r="E112" s="304"/>
      <c r="F112" s="304"/>
      <c r="G112" s="340"/>
      <c r="I112" s="184"/>
      <c r="J112" s="30"/>
      <c r="K112" s="30"/>
    </row>
    <row r="113" spans="1:11" s="63" customFormat="1" ht="15" customHeight="1">
      <c r="A113" s="107" t="s">
        <v>214</v>
      </c>
      <c r="B113" s="107"/>
      <c r="C113" s="108" t="s">
        <v>162</v>
      </c>
      <c r="D113" s="109" t="s">
        <v>49</v>
      </c>
      <c r="E113" s="110">
        <f>0.25*E129</f>
        <v>2097.3700000000003</v>
      </c>
      <c r="F113" s="110"/>
      <c r="G113" s="334">
        <f>E113*F113</f>
        <v>0</v>
      </c>
      <c r="I113" s="195"/>
      <c r="J113" s="62"/>
      <c r="K113" s="62"/>
    </row>
    <row r="114" spans="1:11" s="63" customFormat="1">
      <c r="A114" s="111"/>
      <c r="B114" s="111"/>
      <c r="C114" s="112"/>
      <c r="D114" s="82"/>
      <c r="E114" s="308"/>
      <c r="F114" s="308"/>
      <c r="G114" s="345"/>
      <c r="I114" s="195"/>
      <c r="J114" s="62"/>
      <c r="K114" s="62"/>
    </row>
    <row r="115" spans="1:11" s="2" customFormat="1">
      <c r="A115" s="199" t="s">
        <v>95</v>
      </c>
      <c r="B115" s="180" t="s">
        <v>3</v>
      </c>
      <c r="C115" s="175" t="s">
        <v>25</v>
      </c>
      <c r="D115" s="176"/>
      <c r="E115" s="304"/>
      <c r="F115" s="304"/>
      <c r="G115" s="340"/>
      <c r="I115" s="184"/>
      <c r="J115" s="30"/>
      <c r="K115" s="30"/>
    </row>
    <row r="116" spans="1:11" s="2" customFormat="1">
      <c r="A116" s="199"/>
      <c r="B116" s="180" t="s">
        <v>9</v>
      </c>
      <c r="C116" s="175" t="s">
        <v>80</v>
      </c>
      <c r="D116" s="176"/>
      <c r="E116" s="304"/>
      <c r="F116" s="304"/>
      <c r="G116" s="340"/>
      <c r="I116" s="184"/>
      <c r="J116" s="30"/>
      <c r="K116" s="30"/>
    </row>
    <row r="117" spans="1:11" s="2" customFormat="1" ht="106.5" customHeight="1">
      <c r="A117" s="178"/>
      <c r="B117" s="178"/>
      <c r="C117" s="179" t="s">
        <v>138</v>
      </c>
      <c r="D117" s="176"/>
      <c r="E117" s="304"/>
      <c r="F117" s="304"/>
      <c r="G117" s="340"/>
      <c r="I117" s="184"/>
      <c r="J117" s="30"/>
      <c r="K117" s="30"/>
    </row>
    <row r="118" spans="1:11" s="2" customFormat="1">
      <c r="A118" s="178"/>
      <c r="B118" s="178"/>
      <c r="C118" s="179" t="s">
        <v>32</v>
      </c>
      <c r="D118" s="176"/>
      <c r="E118" s="304"/>
      <c r="F118" s="304"/>
      <c r="G118" s="340"/>
      <c r="I118" s="184"/>
      <c r="J118" s="30"/>
      <c r="K118" s="30"/>
    </row>
    <row r="119" spans="1:11" s="63" customFormat="1" ht="15" customHeight="1">
      <c r="A119" s="118"/>
      <c r="B119" s="107"/>
      <c r="C119" s="108" t="s">
        <v>139</v>
      </c>
      <c r="D119" s="109" t="s">
        <v>50</v>
      </c>
      <c r="E119" s="110">
        <f>852.8*1.1</f>
        <v>938.08</v>
      </c>
      <c r="F119" s="110"/>
      <c r="G119" s="334">
        <f>E119*F119</f>
        <v>0</v>
      </c>
      <c r="I119" s="195"/>
      <c r="J119" s="62"/>
      <c r="K119" s="62"/>
    </row>
    <row r="120" spans="1:11" s="63" customFormat="1" ht="15" customHeight="1">
      <c r="A120" s="44"/>
      <c r="B120" s="44"/>
      <c r="C120" s="271"/>
      <c r="D120" s="121"/>
      <c r="E120" s="307"/>
      <c r="F120" s="307"/>
      <c r="G120" s="343"/>
      <c r="I120" s="195"/>
      <c r="J120" s="62"/>
      <c r="K120" s="62"/>
    </row>
    <row r="121" spans="1:11" s="2" customFormat="1">
      <c r="A121" s="106" t="s">
        <v>160</v>
      </c>
      <c r="B121" s="44" t="s">
        <v>9</v>
      </c>
      <c r="C121" s="263" t="s">
        <v>215</v>
      </c>
      <c r="D121" s="272"/>
      <c r="E121" s="310"/>
      <c r="F121" s="310"/>
      <c r="G121" s="346"/>
      <c r="I121" s="184"/>
      <c r="J121" s="124"/>
      <c r="K121" s="124"/>
    </row>
    <row r="122" spans="1:11" s="2" customFormat="1" ht="66.75" customHeight="1">
      <c r="A122" s="273"/>
      <c r="B122" s="46"/>
      <c r="C122" s="39" t="s">
        <v>216</v>
      </c>
      <c r="D122" s="121"/>
      <c r="E122" s="307"/>
      <c r="F122" s="307"/>
      <c r="G122" s="343"/>
      <c r="I122" s="184"/>
      <c r="J122" s="124"/>
      <c r="K122" s="124"/>
    </row>
    <row r="123" spans="1:11" s="2" customFormat="1">
      <c r="A123" s="46"/>
      <c r="B123" s="46"/>
      <c r="C123" s="274" t="s">
        <v>32</v>
      </c>
      <c r="D123" s="121"/>
      <c r="E123" s="307"/>
      <c r="F123" s="307"/>
      <c r="G123" s="343"/>
      <c r="I123" s="184"/>
      <c r="J123" s="124"/>
      <c r="K123" s="124"/>
    </row>
    <row r="124" spans="1:11" s="63" customFormat="1" ht="15" customHeight="1">
      <c r="A124" s="275"/>
      <c r="B124" s="275"/>
      <c r="C124" s="276" t="s">
        <v>139</v>
      </c>
      <c r="D124" s="259" t="s">
        <v>213</v>
      </c>
      <c r="E124" s="322">
        <f>497.8*1.1</f>
        <v>547.58000000000004</v>
      </c>
      <c r="F124" s="323"/>
      <c r="G124" s="344">
        <f>E124*F124</f>
        <v>0</v>
      </c>
      <c r="I124" s="195"/>
      <c r="J124" s="62"/>
      <c r="K124" s="62"/>
    </row>
    <row r="125" spans="1:11" s="2" customFormat="1">
      <c r="A125" s="28"/>
      <c r="B125" s="28"/>
      <c r="C125" s="25"/>
      <c r="D125" s="22"/>
      <c r="E125" s="302"/>
      <c r="F125" s="303"/>
      <c r="G125" s="339"/>
      <c r="I125" s="184"/>
      <c r="J125" s="30"/>
      <c r="K125" s="30"/>
    </row>
    <row r="126" spans="1:11" s="2" customFormat="1">
      <c r="A126" s="199" t="s">
        <v>202</v>
      </c>
      <c r="B126" s="180" t="s">
        <v>104</v>
      </c>
      <c r="C126" s="175" t="s">
        <v>140</v>
      </c>
      <c r="D126" s="176"/>
      <c r="E126" s="304"/>
      <c r="F126" s="304"/>
      <c r="G126" s="340"/>
      <c r="I126" s="184"/>
      <c r="J126" s="30"/>
      <c r="K126" s="30"/>
    </row>
    <row r="127" spans="1:11" s="2" customFormat="1" ht="56.25">
      <c r="A127" s="178"/>
      <c r="B127" s="178"/>
      <c r="C127" s="179" t="s">
        <v>220</v>
      </c>
      <c r="D127" s="176"/>
      <c r="E127" s="304"/>
      <c r="F127" s="304"/>
      <c r="G127" s="340"/>
      <c r="I127" s="184"/>
      <c r="J127" s="30"/>
      <c r="K127" s="30"/>
    </row>
    <row r="128" spans="1:11" s="2" customFormat="1">
      <c r="A128" s="178"/>
      <c r="B128" s="178"/>
      <c r="C128" s="179" t="s">
        <v>32</v>
      </c>
      <c r="D128" s="176"/>
      <c r="E128" s="304"/>
      <c r="F128" s="304"/>
      <c r="G128" s="340"/>
      <c r="I128" s="184"/>
      <c r="J128" s="30"/>
      <c r="K128" s="30"/>
    </row>
    <row r="129" spans="1:11" s="63" customFormat="1" ht="15" customHeight="1">
      <c r="A129" s="107"/>
      <c r="B129" s="107"/>
      <c r="C129" s="108" t="s">
        <v>217</v>
      </c>
      <c r="D129" s="109" t="s">
        <v>49</v>
      </c>
      <c r="E129" s="110">
        <f>7626.8*1.1</f>
        <v>8389.4800000000014</v>
      </c>
      <c r="F129" s="110"/>
      <c r="G129" s="334">
        <f>E129*F129</f>
        <v>0</v>
      </c>
      <c r="I129" s="195"/>
      <c r="J129" s="62"/>
      <c r="K129" s="62"/>
    </row>
    <row r="130" spans="1:11" s="2" customFormat="1">
      <c r="A130" s="122"/>
      <c r="B130" s="122"/>
      <c r="C130" s="25"/>
      <c r="D130" s="123"/>
      <c r="E130" s="302"/>
      <c r="F130" s="303"/>
      <c r="G130" s="339"/>
      <c r="I130" s="184"/>
      <c r="J130" s="124"/>
      <c r="K130" s="124"/>
    </row>
    <row r="131" spans="1:11" s="2" customFormat="1">
      <c r="A131" s="199" t="s">
        <v>224</v>
      </c>
      <c r="B131" s="180" t="s">
        <v>218</v>
      </c>
      <c r="C131" s="175" t="s">
        <v>219</v>
      </c>
      <c r="D131" s="176"/>
      <c r="E131" s="304"/>
      <c r="F131" s="304"/>
      <c r="G131" s="340"/>
      <c r="I131" s="184"/>
      <c r="J131" s="124"/>
      <c r="K131" s="124"/>
    </row>
    <row r="132" spans="1:11" s="2" customFormat="1" ht="56.25">
      <c r="A132" s="178"/>
      <c r="B132" s="178"/>
      <c r="C132" s="179" t="s">
        <v>221</v>
      </c>
      <c r="D132" s="176"/>
      <c r="E132" s="304"/>
      <c r="F132" s="304"/>
      <c r="G132" s="340"/>
      <c r="I132" s="184"/>
      <c r="J132" s="124"/>
      <c r="K132" s="124"/>
    </row>
    <row r="133" spans="1:11" s="2" customFormat="1">
      <c r="A133" s="178"/>
      <c r="B133" s="178"/>
      <c r="C133" s="179" t="s">
        <v>32</v>
      </c>
      <c r="D133" s="176"/>
      <c r="E133" s="304"/>
      <c r="F133" s="304"/>
      <c r="G133" s="340"/>
      <c r="I133" s="184"/>
      <c r="J133" s="124"/>
      <c r="K133" s="124"/>
    </row>
    <row r="134" spans="1:11" s="63" customFormat="1" ht="15" customHeight="1">
      <c r="A134" s="107"/>
      <c r="B134" s="107"/>
      <c r="C134" s="108" t="s">
        <v>217</v>
      </c>
      <c r="D134" s="242" t="s">
        <v>49</v>
      </c>
      <c r="E134" s="110">
        <f>1388.4*1.1</f>
        <v>1527.2400000000002</v>
      </c>
      <c r="F134" s="110"/>
      <c r="G134" s="334">
        <f>E134*F134</f>
        <v>0</v>
      </c>
      <c r="I134" s="195"/>
      <c r="J134" s="62"/>
      <c r="K134" s="62"/>
    </row>
    <row r="135" spans="1:11" s="63" customFormat="1">
      <c r="A135" s="111"/>
      <c r="B135" s="111"/>
      <c r="C135" s="112"/>
      <c r="D135" s="238"/>
      <c r="E135" s="308"/>
      <c r="F135" s="308"/>
      <c r="G135" s="345"/>
      <c r="I135" s="195"/>
      <c r="J135" s="62"/>
      <c r="K135" s="62"/>
    </row>
    <row r="136" spans="1:11" s="2" customFormat="1" ht="15.75" customHeight="1">
      <c r="A136" s="200" t="s">
        <v>225</v>
      </c>
      <c r="B136" s="201" t="s">
        <v>8</v>
      </c>
      <c r="C136" s="263" t="s">
        <v>222</v>
      </c>
      <c r="D136" s="203"/>
      <c r="E136" s="311"/>
      <c r="F136" s="312"/>
      <c r="G136" s="347"/>
      <c r="I136" s="184"/>
      <c r="J136" s="124"/>
      <c r="K136" s="124"/>
    </row>
    <row r="137" spans="1:11" s="2" customFormat="1" ht="135">
      <c r="A137" s="204"/>
      <c r="B137" s="204"/>
      <c r="C137" s="205" t="s">
        <v>223</v>
      </c>
      <c r="D137" s="206"/>
      <c r="E137" s="312"/>
      <c r="F137" s="313"/>
      <c r="G137" s="347"/>
      <c r="I137" s="184"/>
      <c r="J137" s="124"/>
      <c r="K137" s="124"/>
    </row>
    <row r="138" spans="1:11" s="2" customFormat="1">
      <c r="A138" s="204"/>
      <c r="B138" s="204"/>
      <c r="C138" s="205" t="s">
        <v>32</v>
      </c>
      <c r="D138" s="206"/>
      <c r="E138" s="312"/>
      <c r="F138" s="313"/>
      <c r="G138" s="347"/>
      <c r="I138" s="184"/>
      <c r="J138" s="124"/>
      <c r="K138" s="124"/>
    </row>
    <row r="139" spans="1:11" s="63" customFormat="1" ht="15" customHeight="1">
      <c r="A139" s="107"/>
      <c r="B139" s="107"/>
      <c r="C139" s="108" t="s">
        <v>161</v>
      </c>
      <c r="D139" s="242" t="s">
        <v>51</v>
      </c>
      <c r="E139" s="110">
        <f>1891.6*1.1</f>
        <v>2080.7600000000002</v>
      </c>
      <c r="F139" s="110"/>
      <c r="G139" s="334">
        <f>E139*F139</f>
        <v>0</v>
      </c>
      <c r="I139" s="195"/>
      <c r="J139" s="62"/>
      <c r="K139" s="62"/>
    </row>
    <row r="140" spans="1:11" s="63" customFormat="1">
      <c r="A140" s="111"/>
      <c r="B140" s="111"/>
      <c r="C140" s="112"/>
      <c r="D140" s="82"/>
      <c r="E140" s="308"/>
      <c r="F140" s="308"/>
      <c r="G140" s="345"/>
      <c r="I140" s="195"/>
      <c r="J140" s="62"/>
      <c r="K140" s="62"/>
    </row>
    <row r="141" spans="1:11" s="2" customFormat="1">
      <c r="A141" s="200" t="s">
        <v>245</v>
      </c>
      <c r="B141" s="201" t="s">
        <v>8</v>
      </c>
      <c r="C141" s="202" t="s">
        <v>82</v>
      </c>
      <c r="D141" s="203"/>
      <c r="E141" s="311"/>
      <c r="F141" s="312"/>
      <c r="G141" s="347"/>
      <c r="I141" s="184"/>
      <c r="J141" s="30"/>
      <c r="K141" s="30"/>
    </row>
    <row r="142" spans="1:11" s="2" customFormat="1" ht="116.25" customHeight="1">
      <c r="A142" s="204"/>
      <c r="B142" s="204"/>
      <c r="C142" s="205" t="s">
        <v>141</v>
      </c>
      <c r="D142" s="206"/>
      <c r="E142" s="312"/>
      <c r="F142" s="313"/>
      <c r="G142" s="347"/>
      <c r="I142" s="184"/>
      <c r="J142" s="30"/>
      <c r="K142" s="30"/>
    </row>
    <row r="143" spans="1:11" s="2" customFormat="1">
      <c r="A143" s="204"/>
      <c r="B143" s="204"/>
      <c r="C143" s="205" t="s">
        <v>32</v>
      </c>
      <c r="D143" s="206"/>
      <c r="E143" s="312"/>
      <c r="F143" s="313"/>
      <c r="G143" s="347"/>
      <c r="I143" s="184"/>
      <c r="J143" s="30"/>
      <c r="K143" s="30"/>
    </row>
    <row r="144" spans="1:11" s="2" customFormat="1">
      <c r="A144" s="201"/>
      <c r="B144" s="201"/>
      <c r="C144" s="207" t="s">
        <v>161</v>
      </c>
      <c r="D144" s="104"/>
      <c r="E144" s="314"/>
      <c r="F144" s="314"/>
      <c r="G144" s="348"/>
      <c r="I144" s="196"/>
    </row>
    <row r="145" spans="1:11" s="63" customFormat="1" ht="15" customHeight="1">
      <c r="A145" s="107" t="s">
        <v>246</v>
      </c>
      <c r="B145" s="107"/>
      <c r="C145" s="108" t="s">
        <v>142</v>
      </c>
      <c r="D145" s="109" t="s">
        <v>51</v>
      </c>
      <c r="E145" s="110">
        <f>160*3+10</f>
        <v>490</v>
      </c>
      <c r="F145" s="110"/>
      <c r="G145" s="334">
        <f>E145*F145</f>
        <v>0</v>
      </c>
      <c r="I145" s="195"/>
      <c r="J145" s="62"/>
      <c r="K145" s="62"/>
    </row>
    <row r="146" spans="1:11" s="63" customFormat="1" ht="15" customHeight="1">
      <c r="A146" s="107" t="s">
        <v>247</v>
      </c>
      <c r="B146" s="107"/>
      <c r="C146" s="108" t="s">
        <v>143</v>
      </c>
      <c r="D146" s="109" t="s">
        <v>51</v>
      </c>
      <c r="E146" s="110">
        <f>E145</f>
        <v>490</v>
      </c>
      <c r="F146" s="110"/>
      <c r="G146" s="334">
        <f>E146*F146</f>
        <v>0</v>
      </c>
      <c r="I146" s="195"/>
      <c r="J146" s="62"/>
      <c r="K146" s="62"/>
    </row>
    <row r="147" spans="1:11" s="63" customFormat="1">
      <c r="A147" s="111"/>
      <c r="B147" s="111"/>
      <c r="C147" s="112"/>
      <c r="D147" s="238"/>
      <c r="E147" s="308"/>
      <c r="F147" s="308"/>
      <c r="G147" s="345"/>
      <c r="I147" s="195"/>
      <c r="J147" s="62"/>
      <c r="K147" s="62"/>
    </row>
    <row r="148" spans="1:11" s="2" customFormat="1">
      <c r="A148" s="200" t="s">
        <v>248</v>
      </c>
      <c r="B148" s="201" t="s">
        <v>203</v>
      </c>
      <c r="C148" s="245" t="s">
        <v>204</v>
      </c>
      <c r="D148" s="203"/>
      <c r="E148" s="311"/>
      <c r="F148" s="312"/>
      <c r="G148" s="347"/>
      <c r="I148" s="184"/>
      <c r="J148" s="124"/>
      <c r="K148" s="124"/>
    </row>
    <row r="149" spans="1:11" s="2" customFormat="1" ht="47.25" customHeight="1">
      <c r="A149" s="204"/>
      <c r="B149" s="204"/>
      <c r="C149" s="205" t="s">
        <v>495</v>
      </c>
      <c r="D149" s="206"/>
      <c r="E149" s="312"/>
      <c r="F149" s="313"/>
      <c r="G149" s="347"/>
      <c r="I149" s="184"/>
      <c r="J149" s="124"/>
      <c r="K149" s="124"/>
    </row>
    <row r="150" spans="1:11" s="2" customFormat="1">
      <c r="A150" s="204"/>
      <c r="B150" s="204"/>
      <c r="C150" s="205" t="s">
        <v>32</v>
      </c>
      <c r="D150" s="206"/>
      <c r="E150" s="312"/>
      <c r="F150" s="313"/>
      <c r="G150" s="347"/>
      <c r="I150" s="184"/>
      <c r="J150" s="124"/>
      <c r="K150" s="124"/>
    </row>
    <row r="151" spans="1:11" s="2" customFormat="1">
      <c r="A151" s="201"/>
      <c r="B151" s="201"/>
      <c r="C151" s="207" t="s">
        <v>205</v>
      </c>
      <c r="D151" s="240"/>
      <c r="E151" s="314"/>
      <c r="F151" s="314"/>
      <c r="G151" s="348"/>
      <c r="I151" s="196"/>
    </row>
    <row r="152" spans="1:11" s="63" customFormat="1" ht="15" customHeight="1">
      <c r="A152" s="107"/>
      <c r="B152" s="107"/>
      <c r="C152" s="108" t="s">
        <v>206</v>
      </c>
      <c r="D152" s="242" t="s">
        <v>4</v>
      </c>
      <c r="E152" s="110">
        <f>540+60+500+40</f>
        <v>1140</v>
      </c>
      <c r="F152" s="110"/>
      <c r="G152" s="334">
        <f>E152*F152</f>
        <v>0</v>
      </c>
      <c r="I152" s="195"/>
      <c r="J152" s="62"/>
      <c r="K152" s="62"/>
    </row>
    <row r="153" spans="1:11" s="63" customFormat="1">
      <c r="A153" s="111"/>
      <c r="B153" s="111"/>
      <c r="C153" s="112"/>
      <c r="D153" s="238"/>
      <c r="E153" s="308"/>
      <c r="F153" s="308"/>
      <c r="G153" s="345"/>
      <c r="I153" s="195"/>
      <c r="J153" s="62"/>
      <c r="K153" s="62"/>
    </row>
    <row r="154" spans="1:11" s="2" customFormat="1">
      <c r="A154" s="200" t="s">
        <v>492</v>
      </c>
      <c r="B154" s="201" t="s">
        <v>493</v>
      </c>
      <c r="C154" s="245" t="s">
        <v>494</v>
      </c>
      <c r="D154" s="203"/>
      <c r="E154" s="311"/>
      <c r="F154" s="312"/>
      <c r="G154" s="347"/>
      <c r="I154" s="184"/>
      <c r="J154" s="124"/>
      <c r="K154" s="124"/>
    </row>
    <row r="155" spans="1:11" s="2" customFormat="1" ht="33.75">
      <c r="A155" s="204"/>
      <c r="B155" s="204"/>
      <c r="C155" s="205" t="s">
        <v>496</v>
      </c>
      <c r="D155" s="206"/>
      <c r="E155" s="312"/>
      <c r="F155" s="313"/>
      <c r="G155" s="347"/>
      <c r="I155" s="184"/>
      <c r="J155" s="124"/>
      <c r="K155" s="124"/>
    </row>
    <row r="156" spans="1:11" s="2" customFormat="1">
      <c r="A156" s="204"/>
      <c r="B156" s="204"/>
      <c r="C156" s="205" t="s">
        <v>32</v>
      </c>
      <c r="D156" s="206"/>
      <c r="E156" s="312"/>
      <c r="F156" s="313"/>
      <c r="G156" s="347"/>
      <c r="I156" s="184"/>
      <c r="J156" s="124"/>
      <c r="K156" s="124"/>
    </row>
    <row r="157" spans="1:11" s="2" customFormat="1">
      <c r="A157" s="201"/>
      <c r="B157" s="201"/>
      <c r="C157" s="207" t="s">
        <v>205</v>
      </c>
      <c r="D157" s="240"/>
      <c r="E157" s="314"/>
      <c r="F157" s="314"/>
      <c r="G157" s="348"/>
      <c r="I157" s="196"/>
    </row>
    <row r="158" spans="1:11" s="63" customFormat="1" ht="15" customHeight="1">
      <c r="A158" s="107"/>
      <c r="B158" s="107"/>
      <c r="C158" s="108" t="s">
        <v>206</v>
      </c>
      <c r="D158" s="242" t="s">
        <v>4</v>
      </c>
      <c r="E158" s="110">
        <f>467+95+667+85</f>
        <v>1314</v>
      </c>
      <c r="F158" s="110"/>
      <c r="G158" s="334">
        <f>E158*F158</f>
        <v>0</v>
      </c>
      <c r="I158" s="195"/>
      <c r="J158" s="62"/>
      <c r="K158" s="62"/>
    </row>
    <row r="159" spans="1:11" s="2" customFormat="1">
      <c r="A159" s="59"/>
      <c r="B159" s="59"/>
      <c r="C159" s="40"/>
      <c r="D159" s="5"/>
      <c r="E159" s="4"/>
      <c r="F159" s="4"/>
      <c r="G159" s="38"/>
      <c r="I159" s="194"/>
      <c r="J159" s="30"/>
      <c r="K159" s="30"/>
    </row>
    <row r="160" spans="1:11" s="75" customFormat="1">
      <c r="A160" s="72"/>
      <c r="B160" s="72"/>
      <c r="C160" s="71" t="s">
        <v>41</v>
      </c>
      <c r="D160" s="73"/>
      <c r="E160" s="74"/>
      <c r="F160" s="74"/>
      <c r="G160" s="338">
        <f>SUM(G85:G158)</f>
        <v>0</v>
      </c>
      <c r="I160" s="189"/>
      <c r="J160" s="61"/>
      <c r="K160" s="61"/>
    </row>
    <row r="161" spans="1:11" s="2" customFormat="1">
      <c r="A161" s="28"/>
      <c r="B161" s="28"/>
      <c r="C161" s="25"/>
      <c r="D161" s="22"/>
      <c r="E161" s="19"/>
      <c r="F161" s="19"/>
      <c r="G161" s="23"/>
      <c r="I161" s="184"/>
      <c r="J161" s="30"/>
      <c r="K161" s="30"/>
    </row>
    <row r="162" spans="1:11" s="325" customFormat="1">
      <c r="A162" s="76" t="s">
        <v>37</v>
      </c>
      <c r="B162" s="76"/>
      <c r="C162" s="77" t="s">
        <v>27</v>
      </c>
      <c r="D162" s="78"/>
      <c r="E162" s="79"/>
      <c r="F162" s="79"/>
      <c r="G162" s="80"/>
      <c r="I162" s="185"/>
      <c r="J162" s="326"/>
      <c r="K162" s="326"/>
    </row>
    <row r="163" spans="1:11" s="2" customFormat="1">
      <c r="A163" s="28"/>
      <c r="B163" s="28"/>
      <c r="C163" s="25"/>
      <c r="D163" s="22"/>
      <c r="E163" s="19"/>
      <c r="F163" s="19"/>
      <c r="G163" s="23"/>
      <c r="I163" s="184"/>
      <c r="J163" s="30"/>
      <c r="K163" s="30"/>
    </row>
    <row r="164" spans="1:11" s="2" customFormat="1">
      <c r="A164" s="199" t="s">
        <v>57</v>
      </c>
      <c r="B164" s="180" t="s">
        <v>191</v>
      </c>
      <c r="C164" s="208" t="s">
        <v>192</v>
      </c>
      <c r="D164" s="176"/>
      <c r="E164" s="115"/>
      <c r="F164" s="115"/>
      <c r="G164" s="177"/>
      <c r="I164" s="184"/>
      <c r="J164" s="124"/>
      <c r="K164" s="124"/>
    </row>
    <row r="165" spans="1:11" s="2" customFormat="1" ht="45">
      <c r="A165" s="178"/>
      <c r="B165" s="178"/>
      <c r="C165" s="179" t="s">
        <v>193</v>
      </c>
      <c r="D165" s="176"/>
      <c r="E165" s="115"/>
      <c r="F165" s="115"/>
      <c r="G165" s="177"/>
      <c r="I165" s="184"/>
      <c r="J165" s="124"/>
      <c r="K165" s="124"/>
    </row>
    <row r="166" spans="1:11" s="2" customFormat="1">
      <c r="A166" s="178"/>
      <c r="B166" s="178"/>
      <c r="C166" s="179" t="s">
        <v>32</v>
      </c>
      <c r="D166" s="176"/>
      <c r="E166" s="115"/>
      <c r="F166" s="115"/>
      <c r="G166" s="177"/>
      <c r="I166" s="184"/>
      <c r="J166" s="124"/>
      <c r="K166" s="124"/>
    </row>
    <row r="167" spans="1:11" s="63" customFormat="1">
      <c r="A167" s="179"/>
      <c r="B167" s="179"/>
      <c r="C167" s="179" t="s">
        <v>194</v>
      </c>
      <c r="D167" s="179"/>
      <c r="E167" s="179"/>
      <c r="F167" s="179"/>
      <c r="G167" s="179"/>
      <c r="I167" s="195"/>
      <c r="J167" s="62"/>
      <c r="K167" s="62"/>
    </row>
    <row r="168" spans="1:11" s="229" customFormat="1">
      <c r="A168" s="237"/>
      <c r="B168" s="235"/>
      <c r="C168" s="260" t="s">
        <v>249</v>
      </c>
      <c r="D168" s="259" t="s">
        <v>195</v>
      </c>
      <c r="E168" s="236">
        <f>540*1+200*1+100*1</f>
        <v>840</v>
      </c>
      <c r="F168" s="236"/>
      <c r="G168" s="333">
        <f>E168*F168</f>
        <v>0</v>
      </c>
      <c r="I168" s="230"/>
      <c r="J168" s="231"/>
      <c r="K168" s="231"/>
    </row>
    <row r="169" spans="1:11" s="240" customFormat="1">
      <c r="A169" s="127"/>
      <c r="B169" s="111"/>
      <c r="C169" s="112"/>
      <c r="D169" s="238"/>
      <c r="E169" s="113"/>
      <c r="F169" s="113"/>
      <c r="G169" s="349"/>
      <c r="I169" s="244"/>
      <c r="J169" s="241"/>
      <c r="K169" s="241"/>
    </row>
    <row r="170" spans="1:11" s="2" customFormat="1">
      <c r="A170" s="180"/>
      <c r="B170" s="180" t="s">
        <v>33</v>
      </c>
      <c r="C170" s="208" t="s">
        <v>34</v>
      </c>
      <c r="D170" s="176"/>
      <c r="E170" s="115"/>
      <c r="F170" s="115"/>
      <c r="G170" s="350"/>
      <c r="I170" s="184"/>
      <c r="J170" s="124"/>
      <c r="K170" s="124"/>
    </row>
    <row r="171" spans="1:11" s="2" customFormat="1" ht="16.5" customHeight="1">
      <c r="A171" s="199" t="s">
        <v>58</v>
      </c>
      <c r="B171" s="180" t="s">
        <v>196</v>
      </c>
      <c r="C171" s="208" t="s">
        <v>190</v>
      </c>
      <c r="D171" s="176"/>
      <c r="E171" s="115"/>
      <c r="F171" s="115"/>
      <c r="G171" s="350"/>
      <c r="I171" s="184"/>
      <c r="J171" s="124"/>
      <c r="K171" s="124"/>
    </row>
    <row r="172" spans="1:11" s="2" customFormat="1" ht="90">
      <c r="A172" s="178"/>
      <c r="B172" s="178"/>
      <c r="C172" s="179" t="s">
        <v>197</v>
      </c>
      <c r="D172" s="176"/>
      <c r="E172" s="115"/>
      <c r="F172" s="115"/>
      <c r="G172" s="350"/>
      <c r="I172" s="184"/>
      <c r="J172" s="124"/>
      <c r="K172" s="124"/>
    </row>
    <row r="173" spans="1:11" s="2" customFormat="1">
      <c r="A173" s="178"/>
      <c r="B173" s="178"/>
      <c r="C173" s="179" t="s">
        <v>32</v>
      </c>
      <c r="D173" s="176"/>
      <c r="E173" s="115"/>
      <c r="F173" s="115"/>
      <c r="G173" s="350"/>
      <c r="I173" s="184"/>
      <c r="J173" s="124"/>
      <c r="K173" s="124"/>
    </row>
    <row r="174" spans="1:11" s="63" customFormat="1">
      <c r="A174" s="179"/>
      <c r="B174" s="179"/>
      <c r="C174" s="179" t="s">
        <v>199</v>
      </c>
      <c r="D174" s="179"/>
      <c r="E174" s="179"/>
      <c r="F174" s="179"/>
      <c r="G174" s="351"/>
      <c r="I174" s="195"/>
      <c r="J174" s="62"/>
      <c r="K174" s="62"/>
    </row>
    <row r="175" spans="1:11" s="229" customFormat="1" ht="16.5" customHeight="1">
      <c r="A175" s="237"/>
      <c r="B175" s="235"/>
      <c r="C175" s="260" t="s">
        <v>198</v>
      </c>
      <c r="D175" s="259" t="s">
        <v>195</v>
      </c>
      <c r="E175" s="236">
        <f>4*1.5*2*0.2</f>
        <v>2.4000000000000004</v>
      </c>
      <c r="F175" s="236"/>
      <c r="G175" s="333">
        <f>E175*F175</f>
        <v>0</v>
      </c>
      <c r="I175" s="230"/>
      <c r="J175" s="231"/>
      <c r="K175" s="231"/>
    </row>
    <row r="176" spans="1:11" s="2" customFormat="1">
      <c r="A176" s="180"/>
      <c r="B176" s="180"/>
      <c r="C176" s="208"/>
      <c r="D176" s="176"/>
      <c r="E176" s="115"/>
      <c r="F176" s="115"/>
      <c r="G176" s="350"/>
      <c r="I176" s="184"/>
      <c r="J176" s="30"/>
      <c r="K176" s="30"/>
    </row>
    <row r="177" spans="1:11" s="2" customFormat="1" ht="16.5" customHeight="1">
      <c r="A177" s="199" t="s">
        <v>268</v>
      </c>
      <c r="B177" s="180" t="s">
        <v>267</v>
      </c>
      <c r="C177" s="208" t="s">
        <v>269</v>
      </c>
      <c r="D177" s="176"/>
      <c r="E177" s="115"/>
      <c r="F177" s="115"/>
      <c r="G177" s="350"/>
      <c r="I177" s="184"/>
      <c r="J177" s="124"/>
      <c r="K177" s="124"/>
    </row>
    <row r="178" spans="1:11" s="2" customFormat="1" ht="152.25" customHeight="1">
      <c r="A178" s="178"/>
      <c r="B178" s="178"/>
      <c r="C178" s="179" t="s">
        <v>270</v>
      </c>
      <c r="D178" s="176"/>
      <c r="E178" s="115"/>
      <c r="F178" s="115"/>
      <c r="G178" s="350"/>
      <c r="I178" s="184"/>
      <c r="J178" s="124"/>
      <c r="K178" s="124"/>
    </row>
    <row r="179" spans="1:11" s="2" customFormat="1" ht="16.5" customHeight="1">
      <c r="A179" s="178"/>
      <c r="B179" s="178"/>
      <c r="C179" s="179" t="s">
        <v>32</v>
      </c>
      <c r="D179" s="176"/>
      <c r="E179" s="115"/>
      <c r="F179" s="115"/>
      <c r="G179" s="350"/>
      <c r="I179" s="184"/>
      <c r="J179" s="124"/>
      <c r="K179" s="124"/>
    </row>
    <row r="180" spans="1:11" s="63" customFormat="1" ht="25.5" customHeight="1">
      <c r="A180" s="179"/>
      <c r="B180" s="179"/>
      <c r="C180" s="179" t="s">
        <v>271</v>
      </c>
      <c r="D180" s="179"/>
      <c r="E180" s="179"/>
      <c r="F180" s="179"/>
      <c r="G180" s="351"/>
      <c r="I180" s="195"/>
      <c r="J180" s="62"/>
      <c r="K180" s="62"/>
    </row>
    <row r="181" spans="1:11" s="229" customFormat="1" ht="16.5" customHeight="1">
      <c r="A181" s="237"/>
      <c r="B181" s="235"/>
      <c r="C181" s="260" t="s">
        <v>272</v>
      </c>
      <c r="D181" s="259" t="s">
        <v>4</v>
      </c>
      <c r="E181" s="236">
        <v>1280</v>
      </c>
      <c r="F181" s="236"/>
      <c r="G181" s="333">
        <f>E181*F181</f>
        <v>0</v>
      </c>
      <c r="I181" s="230"/>
      <c r="J181" s="231"/>
      <c r="K181" s="231"/>
    </row>
    <row r="182" spans="1:11" s="229" customFormat="1" ht="11.25" customHeight="1">
      <c r="A182" s="279"/>
      <c r="B182" s="280"/>
      <c r="C182" s="281"/>
      <c r="D182" s="282"/>
      <c r="E182" s="283"/>
      <c r="F182" s="283"/>
      <c r="G182" s="352"/>
      <c r="I182" s="230"/>
      <c r="J182" s="231"/>
      <c r="K182" s="231"/>
    </row>
    <row r="183" spans="1:11" s="2" customFormat="1" ht="12">
      <c r="A183" s="199" t="s">
        <v>319</v>
      </c>
      <c r="B183" s="180" t="s">
        <v>250</v>
      </c>
      <c r="C183" s="208" t="s">
        <v>534</v>
      </c>
      <c r="D183" s="176"/>
      <c r="E183" s="115"/>
      <c r="F183" s="115"/>
      <c r="G183" s="350"/>
      <c r="I183" s="184"/>
      <c r="J183" s="124"/>
      <c r="K183" s="124"/>
    </row>
    <row r="184" spans="1:11" s="2" customFormat="1" ht="56.25">
      <c r="A184" s="178"/>
      <c r="B184" s="178"/>
      <c r="C184" s="179" t="s">
        <v>440</v>
      </c>
      <c r="D184" s="176"/>
      <c r="E184" s="115"/>
      <c r="F184" s="115"/>
      <c r="G184" s="350"/>
      <c r="I184" s="184"/>
      <c r="J184" s="124"/>
      <c r="K184" s="124"/>
    </row>
    <row r="185" spans="1:11" s="2" customFormat="1">
      <c r="A185" s="178"/>
      <c r="B185" s="178"/>
      <c r="C185" s="179" t="s">
        <v>32</v>
      </c>
      <c r="D185" s="176"/>
      <c r="E185" s="115"/>
      <c r="F185" s="115"/>
      <c r="G185" s="350"/>
      <c r="I185" s="184"/>
      <c r="J185" s="124"/>
      <c r="K185" s="124"/>
    </row>
    <row r="186" spans="1:11" s="63" customFormat="1" ht="22.5">
      <c r="A186" s="179"/>
      <c r="B186" s="179"/>
      <c r="C186" s="179" t="s">
        <v>252</v>
      </c>
      <c r="D186" s="179"/>
      <c r="E186" s="179"/>
      <c r="F186" s="179"/>
      <c r="G186" s="351"/>
      <c r="I186" s="195"/>
      <c r="J186" s="62"/>
      <c r="K186" s="62"/>
    </row>
    <row r="187" spans="1:11" s="229" customFormat="1">
      <c r="A187" s="237"/>
      <c r="B187" s="235"/>
      <c r="C187" s="260" t="s">
        <v>441</v>
      </c>
      <c r="D187" s="259" t="s">
        <v>4</v>
      </c>
      <c r="E187" s="236">
        <v>15</v>
      </c>
      <c r="F187" s="236"/>
      <c r="G187" s="333">
        <f>E187*F187</f>
        <v>0</v>
      </c>
      <c r="I187" s="230"/>
      <c r="J187" s="231"/>
      <c r="K187" s="231"/>
    </row>
    <row r="188" spans="1:11" s="229" customFormat="1" ht="11.25" customHeight="1">
      <c r="A188" s="279"/>
      <c r="B188" s="280"/>
      <c r="C188" s="281"/>
      <c r="D188" s="282"/>
      <c r="E188" s="283"/>
      <c r="F188" s="283"/>
      <c r="G188" s="352"/>
      <c r="I188" s="230"/>
      <c r="J188" s="231"/>
      <c r="K188" s="231"/>
    </row>
    <row r="189" spans="1:11" s="2" customFormat="1" ht="12">
      <c r="A189" s="199" t="s">
        <v>320</v>
      </c>
      <c r="B189" s="180" t="s">
        <v>250</v>
      </c>
      <c r="C189" s="208" t="s">
        <v>538</v>
      </c>
      <c r="D189" s="176"/>
      <c r="E189" s="115"/>
      <c r="F189" s="115"/>
      <c r="G189" s="350"/>
      <c r="I189" s="184"/>
      <c r="J189" s="124"/>
      <c r="K189" s="124"/>
    </row>
    <row r="190" spans="1:11" s="2" customFormat="1" ht="67.5">
      <c r="A190" s="178"/>
      <c r="B190" s="178"/>
      <c r="C190" s="179" t="s">
        <v>539</v>
      </c>
      <c r="D190" s="176"/>
      <c r="E190" s="115"/>
      <c r="F190" s="115"/>
      <c r="G190" s="350"/>
      <c r="I190" s="184"/>
      <c r="J190" s="124"/>
      <c r="K190" s="124"/>
    </row>
    <row r="191" spans="1:11" s="2" customFormat="1">
      <c r="A191" s="178"/>
      <c r="B191" s="178"/>
      <c r="C191" s="179" t="s">
        <v>32</v>
      </c>
      <c r="D191" s="176"/>
      <c r="E191" s="115"/>
      <c r="F191" s="115"/>
      <c r="G191" s="350"/>
      <c r="I191" s="184"/>
      <c r="J191" s="124"/>
      <c r="K191" s="124"/>
    </row>
    <row r="192" spans="1:11" s="63" customFormat="1" ht="22.5">
      <c r="A192" s="179"/>
      <c r="B192" s="179"/>
      <c r="C192" s="179" t="s">
        <v>252</v>
      </c>
      <c r="D192" s="179"/>
      <c r="E192" s="179"/>
      <c r="F192" s="179"/>
      <c r="G192" s="351"/>
      <c r="I192" s="195"/>
      <c r="J192" s="62"/>
      <c r="K192" s="62"/>
    </row>
    <row r="193" spans="1:11" s="229" customFormat="1">
      <c r="A193" s="237"/>
      <c r="B193" s="235"/>
      <c r="C193" s="260" t="s">
        <v>540</v>
      </c>
      <c r="D193" s="259" t="s">
        <v>4</v>
      </c>
      <c r="E193" s="236">
        <v>12.5</v>
      </c>
      <c r="F193" s="236"/>
      <c r="G193" s="333">
        <f>E193*F193</f>
        <v>0</v>
      </c>
      <c r="I193" s="230"/>
      <c r="J193" s="231"/>
      <c r="K193" s="231"/>
    </row>
    <row r="194" spans="1:11" s="240" customFormat="1">
      <c r="A194" s="127"/>
      <c r="B194" s="111"/>
      <c r="C194" s="112"/>
      <c r="D194" s="238"/>
      <c r="E194" s="113"/>
      <c r="F194" s="113"/>
      <c r="G194" s="349"/>
      <c r="I194" s="244"/>
      <c r="J194" s="241"/>
      <c r="K194" s="241"/>
    </row>
    <row r="195" spans="1:11" s="2" customFormat="1">
      <c r="A195" s="199" t="s">
        <v>321</v>
      </c>
      <c r="B195" s="180" t="s">
        <v>253</v>
      </c>
      <c r="C195" s="208" t="s">
        <v>468</v>
      </c>
      <c r="D195" s="176"/>
      <c r="E195" s="115"/>
      <c r="F195" s="115"/>
      <c r="G195" s="350"/>
      <c r="I195" s="184"/>
      <c r="J195" s="124"/>
      <c r="K195" s="124"/>
    </row>
    <row r="196" spans="1:11" s="2" customFormat="1" ht="97.5" customHeight="1">
      <c r="A196" s="178"/>
      <c r="B196" s="178"/>
      <c r="C196" s="179" t="s">
        <v>469</v>
      </c>
      <c r="D196" s="176"/>
      <c r="E196" s="115"/>
      <c r="F196" s="115"/>
      <c r="G196" s="350"/>
      <c r="I196" s="184"/>
      <c r="J196" s="124"/>
      <c r="K196" s="124"/>
    </row>
    <row r="197" spans="1:11" s="2" customFormat="1">
      <c r="A197" s="178"/>
      <c r="B197" s="178"/>
      <c r="C197" s="179" t="s">
        <v>32</v>
      </c>
      <c r="D197" s="176"/>
      <c r="E197" s="115"/>
      <c r="F197" s="115"/>
      <c r="G197" s="350"/>
      <c r="I197" s="184"/>
      <c r="J197" s="124"/>
      <c r="K197" s="124"/>
    </row>
    <row r="198" spans="1:11" s="229" customFormat="1" ht="24" customHeight="1">
      <c r="A198" s="237"/>
      <c r="B198" s="235"/>
      <c r="C198" s="260" t="s">
        <v>442</v>
      </c>
      <c r="D198" s="259" t="s">
        <v>254</v>
      </c>
      <c r="E198" s="236">
        <v>9</v>
      </c>
      <c r="F198" s="236"/>
      <c r="G198" s="333">
        <f>E198*F198</f>
        <v>0</v>
      </c>
      <c r="I198" s="230"/>
      <c r="J198" s="231"/>
      <c r="K198" s="231"/>
    </row>
    <row r="199" spans="1:11" s="240" customFormat="1">
      <c r="A199" s="127"/>
      <c r="B199" s="111"/>
      <c r="C199" s="112"/>
      <c r="D199" s="238"/>
      <c r="E199" s="113"/>
      <c r="F199" s="113"/>
      <c r="G199" s="349"/>
      <c r="I199" s="244"/>
      <c r="J199" s="241"/>
      <c r="K199" s="241"/>
    </row>
    <row r="200" spans="1:11" s="2" customFormat="1">
      <c r="A200" s="199" t="s">
        <v>322</v>
      </c>
      <c r="B200" s="180" t="s">
        <v>253</v>
      </c>
      <c r="C200" s="208" t="s">
        <v>535</v>
      </c>
      <c r="D200" s="176"/>
      <c r="E200" s="115"/>
      <c r="F200" s="115"/>
      <c r="G200" s="350"/>
      <c r="I200" s="184"/>
      <c r="J200" s="124"/>
      <c r="K200" s="124"/>
    </row>
    <row r="201" spans="1:11" s="2" customFormat="1" ht="96" customHeight="1">
      <c r="A201" s="178"/>
      <c r="B201" s="178"/>
      <c r="C201" s="179" t="s">
        <v>536</v>
      </c>
      <c r="D201" s="176"/>
      <c r="E201" s="115"/>
      <c r="F201" s="115"/>
      <c r="G201" s="350"/>
      <c r="I201" s="184"/>
      <c r="J201" s="124"/>
      <c r="K201" s="124"/>
    </row>
    <row r="202" spans="1:11" s="2" customFormat="1">
      <c r="A202" s="178"/>
      <c r="B202" s="178"/>
      <c r="C202" s="179" t="s">
        <v>32</v>
      </c>
      <c r="D202" s="176"/>
      <c r="E202" s="115"/>
      <c r="F202" s="115"/>
      <c r="G202" s="350"/>
      <c r="I202" s="184"/>
      <c r="J202" s="124"/>
      <c r="K202" s="124"/>
    </row>
    <row r="203" spans="1:11" s="229" customFormat="1" ht="24" customHeight="1">
      <c r="A203" s="237"/>
      <c r="B203" s="235"/>
      <c r="C203" s="260" t="s">
        <v>442</v>
      </c>
      <c r="D203" s="259" t="s">
        <v>254</v>
      </c>
      <c r="E203" s="236">
        <v>7</v>
      </c>
      <c r="F203" s="236"/>
      <c r="G203" s="333">
        <f>E203*F203</f>
        <v>0</v>
      </c>
      <c r="I203" s="230"/>
      <c r="J203" s="231"/>
      <c r="K203" s="231"/>
    </row>
    <row r="204" spans="1:11" s="240" customFormat="1">
      <c r="A204" s="127"/>
      <c r="B204" s="111"/>
      <c r="C204" s="112"/>
      <c r="D204" s="238"/>
      <c r="E204" s="113"/>
      <c r="F204" s="113"/>
      <c r="G204" s="349"/>
      <c r="I204" s="244"/>
      <c r="J204" s="241"/>
      <c r="K204" s="241"/>
    </row>
    <row r="205" spans="1:11" s="2" customFormat="1" ht="12">
      <c r="A205" s="199" t="s">
        <v>323</v>
      </c>
      <c r="B205" s="180" t="s">
        <v>253</v>
      </c>
      <c r="C205" s="208" t="s">
        <v>542</v>
      </c>
      <c r="D205" s="176"/>
      <c r="E205" s="115"/>
      <c r="F205" s="115"/>
      <c r="G205" s="350"/>
      <c r="I205" s="184"/>
      <c r="J205" s="124"/>
      <c r="K205" s="124"/>
    </row>
    <row r="206" spans="1:11" s="2" customFormat="1" ht="96" customHeight="1">
      <c r="A206" s="178"/>
      <c r="B206" s="178"/>
      <c r="C206" s="179" t="s">
        <v>541</v>
      </c>
      <c r="D206" s="176"/>
      <c r="E206" s="115"/>
      <c r="F206" s="115"/>
      <c r="G206" s="350"/>
      <c r="I206" s="184"/>
      <c r="J206" s="124"/>
      <c r="K206" s="124"/>
    </row>
    <row r="207" spans="1:11" s="2" customFormat="1">
      <c r="A207" s="178"/>
      <c r="B207" s="178"/>
      <c r="C207" s="179" t="s">
        <v>32</v>
      </c>
      <c r="D207" s="176"/>
      <c r="E207" s="115"/>
      <c r="F207" s="115"/>
      <c r="G207" s="350"/>
      <c r="I207" s="184"/>
      <c r="J207" s="124"/>
      <c r="K207" s="124"/>
    </row>
    <row r="208" spans="1:11" s="229" customFormat="1" ht="24" customHeight="1">
      <c r="A208" s="237"/>
      <c r="B208" s="235"/>
      <c r="C208" s="260" t="s">
        <v>442</v>
      </c>
      <c r="D208" s="259" t="s">
        <v>254</v>
      </c>
      <c r="E208" s="236">
        <v>32</v>
      </c>
      <c r="F208" s="236"/>
      <c r="G208" s="333">
        <f>E208*F208</f>
        <v>0</v>
      </c>
      <c r="I208" s="230"/>
      <c r="J208" s="231"/>
      <c r="K208" s="231"/>
    </row>
    <row r="209" spans="1:11" s="240" customFormat="1">
      <c r="A209" s="127"/>
      <c r="B209" s="111"/>
      <c r="C209" s="112"/>
      <c r="D209" s="238"/>
      <c r="E209" s="113"/>
      <c r="F209" s="113"/>
      <c r="G209" s="349"/>
      <c r="I209" s="244"/>
      <c r="J209" s="241"/>
      <c r="K209" s="241"/>
    </row>
    <row r="210" spans="1:11" s="2" customFormat="1" ht="16.5" customHeight="1">
      <c r="A210" s="199" t="s">
        <v>324</v>
      </c>
      <c r="B210" s="180" t="s">
        <v>273</v>
      </c>
      <c r="C210" s="208" t="s">
        <v>274</v>
      </c>
      <c r="D210" s="176"/>
      <c r="E210" s="115"/>
      <c r="F210" s="115"/>
      <c r="G210" s="350"/>
      <c r="I210" s="184"/>
      <c r="J210" s="124"/>
      <c r="K210" s="124"/>
    </row>
    <row r="211" spans="1:11" s="2" customFormat="1" ht="78.75">
      <c r="A211" s="178"/>
      <c r="B211" s="178"/>
      <c r="C211" s="179" t="s">
        <v>275</v>
      </c>
      <c r="D211" s="176"/>
      <c r="E211" s="115"/>
      <c r="F211" s="115"/>
      <c r="G211" s="350"/>
      <c r="I211" s="184"/>
      <c r="J211" s="124"/>
      <c r="K211" s="124"/>
    </row>
    <row r="212" spans="1:11" s="2" customFormat="1" ht="16.5" customHeight="1">
      <c r="A212" s="178"/>
      <c r="B212" s="178"/>
      <c r="C212" s="179" t="s">
        <v>32</v>
      </c>
      <c r="D212" s="176"/>
      <c r="E212" s="115"/>
      <c r="F212" s="115"/>
      <c r="G212" s="350"/>
      <c r="I212" s="184"/>
      <c r="J212" s="124"/>
      <c r="K212" s="124"/>
    </row>
    <row r="213" spans="1:11" s="229" customFormat="1" ht="22.5">
      <c r="A213" s="237"/>
      <c r="B213" s="235"/>
      <c r="C213" s="260" t="s">
        <v>276</v>
      </c>
      <c r="D213" s="259" t="s">
        <v>254</v>
      </c>
      <c r="E213" s="236">
        <f>(1344.2*1.1)+30*2+30*1.5+2*3+191*0.6*1.5</f>
        <v>1761.52</v>
      </c>
      <c r="F213" s="236"/>
      <c r="G213" s="333">
        <f>E213*F213</f>
        <v>0</v>
      </c>
      <c r="I213" s="230"/>
      <c r="J213" s="231"/>
      <c r="K213" s="231"/>
    </row>
    <row r="214" spans="1:11" s="240" customFormat="1">
      <c r="A214" s="127"/>
      <c r="B214" s="111"/>
      <c r="C214" s="112"/>
      <c r="D214" s="238"/>
      <c r="E214" s="113"/>
      <c r="F214" s="113"/>
      <c r="G214" s="349"/>
      <c r="I214" s="244"/>
      <c r="J214" s="241"/>
      <c r="K214" s="241"/>
    </row>
    <row r="215" spans="1:11" s="2" customFormat="1">
      <c r="A215" s="199" t="s">
        <v>325</v>
      </c>
      <c r="B215" s="180" t="s">
        <v>444</v>
      </c>
      <c r="C215" s="208" t="s">
        <v>446</v>
      </c>
      <c r="D215" s="176"/>
      <c r="E215" s="115"/>
      <c r="F215" s="115"/>
      <c r="G215" s="350"/>
      <c r="I215" s="184"/>
      <c r="J215" s="124"/>
      <c r="K215" s="124"/>
    </row>
    <row r="216" spans="1:11" s="2" customFormat="1">
      <c r="A216" s="199"/>
      <c r="B216" s="180"/>
      <c r="C216" s="208" t="s">
        <v>447</v>
      </c>
      <c r="D216" s="176"/>
      <c r="E216" s="115"/>
      <c r="F216" s="115"/>
      <c r="G216" s="350"/>
      <c r="I216" s="184"/>
      <c r="J216" s="124"/>
      <c r="K216" s="124"/>
    </row>
    <row r="217" spans="1:11" s="2" customFormat="1" ht="78.75">
      <c r="A217" s="178"/>
      <c r="B217" s="178"/>
      <c r="C217" s="179" t="s">
        <v>445</v>
      </c>
      <c r="D217" s="176"/>
      <c r="E217" s="115"/>
      <c r="F217" s="115"/>
      <c r="G217" s="350"/>
      <c r="I217" s="184"/>
      <c r="J217" s="124"/>
      <c r="K217" s="124"/>
    </row>
    <row r="218" spans="1:11" s="2" customFormat="1" ht="16.5" customHeight="1">
      <c r="A218" s="178"/>
      <c r="B218" s="178"/>
      <c r="C218" s="179" t="s">
        <v>32</v>
      </c>
      <c r="D218" s="176"/>
      <c r="E218" s="115"/>
      <c r="F218" s="115"/>
      <c r="G218" s="350"/>
      <c r="I218" s="184"/>
      <c r="J218" s="124"/>
      <c r="K218" s="124"/>
    </row>
    <row r="219" spans="1:11" s="229" customFormat="1" ht="12">
      <c r="A219" s="237"/>
      <c r="B219" s="235"/>
      <c r="C219" s="260" t="s">
        <v>448</v>
      </c>
      <c r="D219" s="259" t="s">
        <v>254</v>
      </c>
      <c r="E219" s="236">
        <f>((E225*0.8)+(E226*0.8)+(E227*1))*0.1</f>
        <v>106.88</v>
      </c>
      <c r="F219" s="236"/>
      <c r="G219" s="333">
        <f>E219*F219</f>
        <v>0</v>
      </c>
      <c r="I219" s="230"/>
      <c r="J219" s="231"/>
      <c r="K219" s="231"/>
    </row>
    <row r="220" spans="1:11" s="81" customFormat="1">
      <c r="A220" s="111"/>
      <c r="B220" s="111"/>
      <c r="C220" s="112"/>
      <c r="D220" s="238"/>
      <c r="E220" s="113"/>
      <c r="F220" s="113"/>
      <c r="G220" s="349"/>
      <c r="I220" s="191"/>
    </row>
    <row r="221" spans="1:11" s="89" customFormat="1">
      <c r="A221" s="106" t="s">
        <v>326</v>
      </c>
      <c r="B221" s="44" t="s">
        <v>277</v>
      </c>
      <c r="C221" s="116" t="s">
        <v>278</v>
      </c>
      <c r="D221" s="41"/>
      <c r="E221" s="42"/>
      <c r="F221" s="45"/>
      <c r="G221" s="353"/>
      <c r="I221" s="186"/>
    </row>
    <row r="222" spans="1:11" s="89" customFormat="1" ht="108" customHeight="1">
      <c r="A222" s="46"/>
      <c r="B222" s="46"/>
      <c r="C222" s="39" t="s">
        <v>279</v>
      </c>
      <c r="D222" s="120"/>
      <c r="E222" s="45"/>
      <c r="F222" s="120"/>
      <c r="G222" s="353"/>
      <c r="I222" s="186"/>
    </row>
    <row r="223" spans="1:11" s="89" customFormat="1">
      <c r="A223" s="46"/>
      <c r="B223" s="46"/>
      <c r="C223" s="39" t="s">
        <v>32</v>
      </c>
      <c r="D223" s="120"/>
      <c r="E223" s="45"/>
      <c r="F223" s="120"/>
      <c r="G223" s="353"/>
      <c r="I223" s="186"/>
    </row>
    <row r="224" spans="1:11" s="89" customFormat="1">
      <c r="A224" s="46"/>
      <c r="B224" s="46"/>
      <c r="C224" s="39" t="s">
        <v>280</v>
      </c>
      <c r="D224" s="120"/>
      <c r="E224" s="45"/>
      <c r="F224" s="120"/>
      <c r="G224" s="353"/>
      <c r="I224" s="186"/>
    </row>
    <row r="225" spans="1:9" s="261" customFormat="1" ht="15" customHeight="1">
      <c r="A225" s="237" t="s">
        <v>497</v>
      </c>
      <c r="B225" s="235"/>
      <c r="C225" s="234" t="s">
        <v>281</v>
      </c>
      <c r="D225" s="259" t="s">
        <v>4</v>
      </c>
      <c r="E225" s="236">
        <f>191</f>
        <v>191</v>
      </c>
      <c r="F225" s="236"/>
      <c r="G225" s="333">
        <f>E225*F225</f>
        <v>0</v>
      </c>
      <c r="I225" s="198"/>
    </row>
    <row r="226" spans="1:9" s="261" customFormat="1" ht="15" customHeight="1">
      <c r="A226" s="237" t="s">
        <v>498</v>
      </c>
      <c r="B226" s="235"/>
      <c r="C226" s="234" t="s">
        <v>443</v>
      </c>
      <c r="D226" s="259" t="s">
        <v>4</v>
      </c>
      <c r="E226" s="236">
        <f>546+409+5</f>
        <v>960</v>
      </c>
      <c r="F226" s="236"/>
      <c r="G226" s="333">
        <f>E226*F226</f>
        <v>0</v>
      </c>
      <c r="I226" s="198"/>
    </row>
    <row r="227" spans="1:9" s="261" customFormat="1" ht="15" customHeight="1">
      <c r="A227" s="237" t="s">
        <v>499</v>
      </c>
      <c r="B227" s="235"/>
      <c r="C227" s="234" t="s">
        <v>282</v>
      </c>
      <c r="D227" s="259" t="s">
        <v>4</v>
      </c>
      <c r="E227" s="236">
        <f>137+11</f>
        <v>148</v>
      </c>
      <c r="F227" s="236"/>
      <c r="G227" s="333">
        <f>E227*F227</f>
        <v>0</v>
      </c>
      <c r="I227" s="198"/>
    </row>
    <row r="228" spans="1:9" s="81" customFormat="1">
      <c r="A228" s="111"/>
      <c r="B228" s="111"/>
      <c r="C228" s="112"/>
      <c r="D228" s="238"/>
      <c r="E228" s="113"/>
      <c r="F228" s="113"/>
      <c r="G228" s="349"/>
      <c r="I228" s="191"/>
    </row>
    <row r="229" spans="1:9" s="89" customFormat="1">
      <c r="A229" s="106" t="s">
        <v>200</v>
      </c>
      <c r="B229" s="44" t="s">
        <v>283</v>
      </c>
      <c r="C229" s="116" t="s">
        <v>284</v>
      </c>
      <c r="D229" s="41"/>
      <c r="E229" s="42"/>
      <c r="F229" s="45"/>
      <c r="G229" s="353"/>
      <c r="I229" s="186"/>
    </row>
    <row r="230" spans="1:9" s="89" customFormat="1">
      <c r="A230" s="106"/>
      <c r="B230" s="44"/>
      <c r="C230" s="116" t="s">
        <v>285</v>
      </c>
      <c r="D230" s="41"/>
      <c r="E230" s="42"/>
      <c r="F230" s="45"/>
      <c r="G230" s="353"/>
      <c r="I230" s="186"/>
    </row>
    <row r="231" spans="1:9" s="89" customFormat="1" ht="108" customHeight="1">
      <c r="A231" s="46"/>
      <c r="B231" s="46"/>
      <c r="C231" s="39" t="s">
        <v>286</v>
      </c>
      <c r="D231" s="120"/>
      <c r="E231" s="45"/>
      <c r="F231" s="120"/>
      <c r="G231" s="353"/>
      <c r="I231" s="186"/>
    </row>
    <row r="232" spans="1:9" s="89" customFormat="1" ht="33.75">
      <c r="A232" s="46"/>
      <c r="B232" s="46"/>
      <c r="C232" s="39" t="s">
        <v>287</v>
      </c>
      <c r="D232" s="120"/>
      <c r="E232" s="45"/>
      <c r="F232" s="120"/>
      <c r="G232" s="353"/>
      <c r="I232" s="186"/>
    </row>
    <row r="233" spans="1:9" s="89" customFormat="1" ht="96.75" customHeight="1">
      <c r="A233" s="46"/>
      <c r="B233" s="46"/>
      <c r="C233" s="39" t="s">
        <v>288</v>
      </c>
      <c r="D233" s="120"/>
      <c r="E233" s="45"/>
      <c r="F233" s="120"/>
      <c r="G233" s="353"/>
      <c r="I233" s="186"/>
    </row>
    <row r="234" spans="1:9" s="89" customFormat="1">
      <c r="A234" s="46"/>
      <c r="B234" s="46"/>
      <c r="C234" s="39" t="s">
        <v>32</v>
      </c>
      <c r="D234" s="120"/>
      <c r="E234" s="45"/>
      <c r="F234" s="120"/>
      <c r="G234" s="353"/>
      <c r="I234" s="186"/>
    </row>
    <row r="235" spans="1:9" s="89" customFormat="1">
      <c r="A235" s="46"/>
      <c r="B235" s="46"/>
      <c r="C235" s="39" t="s">
        <v>289</v>
      </c>
      <c r="D235" s="120"/>
      <c r="E235" s="45"/>
      <c r="F235" s="120"/>
      <c r="G235" s="353"/>
      <c r="I235" s="186"/>
    </row>
    <row r="236" spans="1:9" s="261" customFormat="1" ht="15" customHeight="1">
      <c r="A236" s="237"/>
      <c r="B236" s="235"/>
      <c r="C236" s="234" t="s">
        <v>290</v>
      </c>
      <c r="D236" s="259" t="s">
        <v>11</v>
      </c>
      <c r="E236" s="236">
        <v>30</v>
      </c>
      <c r="F236" s="236"/>
      <c r="G236" s="333">
        <f>E236*F236</f>
        <v>0</v>
      </c>
      <c r="I236" s="198"/>
    </row>
    <row r="237" spans="1:9" s="81" customFormat="1">
      <c r="A237" s="111"/>
      <c r="B237" s="111"/>
      <c r="C237" s="112"/>
      <c r="D237" s="238"/>
      <c r="E237" s="113"/>
      <c r="F237" s="113"/>
      <c r="G237" s="349"/>
      <c r="I237" s="191"/>
    </row>
    <row r="238" spans="1:9" s="89" customFormat="1">
      <c r="A238" s="106" t="s">
        <v>201</v>
      </c>
      <c r="B238" s="44" t="s">
        <v>291</v>
      </c>
      <c r="C238" s="116" t="s">
        <v>292</v>
      </c>
      <c r="D238" s="41"/>
      <c r="E238" s="42"/>
      <c r="F238" s="45"/>
      <c r="G238" s="353"/>
      <c r="I238" s="186"/>
    </row>
    <row r="239" spans="1:9" s="89" customFormat="1" ht="61.5" customHeight="1">
      <c r="A239" s="46"/>
      <c r="B239" s="46"/>
      <c r="C239" s="39" t="s">
        <v>293</v>
      </c>
      <c r="D239" s="120"/>
      <c r="E239" s="45"/>
      <c r="F239" s="120"/>
      <c r="G239" s="353"/>
      <c r="I239" s="186"/>
    </row>
    <row r="240" spans="1:9" s="89" customFormat="1">
      <c r="A240" s="46"/>
      <c r="B240" s="46"/>
      <c r="C240" s="39" t="s">
        <v>32</v>
      </c>
      <c r="D240" s="120"/>
      <c r="E240" s="45"/>
      <c r="F240" s="120"/>
      <c r="G240" s="353"/>
      <c r="I240" s="186"/>
    </row>
    <row r="241" spans="1:9" s="89" customFormat="1">
      <c r="A241" s="46"/>
      <c r="B241" s="46"/>
      <c r="C241" s="39" t="s">
        <v>294</v>
      </c>
      <c r="D241" s="120"/>
      <c r="E241" s="45"/>
      <c r="F241" s="120"/>
      <c r="G241" s="353"/>
      <c r="I241" s="186"/>
    </row>
    <row r="242" spans="1:9" s="261" customFormat="1" ht="15" customHeight="1">
      <c r="A242" s="237" t="s">
        <v>500</v>
      </c>
      <c r="B242" s="235"/>
      <c r="C242" s="234" t="s">
        <v>295</v>
      </c>
      <c r="D242" s="259" t="s">
        <v>11</v>
      </c>
      <c r="E242" s="236">
        <v>29</v>
      </c>
      <c r="F242" s="236"/>
      <c r="G242" s="333">
        <f>E242*F242</f>
        <v>0</v>
      </c>
      <c r="I242" s="198"/>
    </row>
    <row r="243" spans="1:9" s="261" customFormat="1" ht="15" customHeight="1">
      <c r="A243" s="237" t="s">
        <v>501</v>
      </c>
      <c r="B243" s="235"/>
      <c r="C243" s="234" t="s">
        <v>304</v>
      </c>
      <c r="D243" s="259" t="s">
        <v>11</v>
      </c>
      <c r="E243" s="236">
        <v>1</v>
      </c>
      <c r="F243" s="236"/>
      <c r="G243" s="333">
        <f>E243*F243</f>
        <v>0</v>
      </c>
      <c r="I243" s="198"/>
    </row>
    <row r="244" spans="1:9" s="81" customFormat="1">
      <c r="A244" s="111"/>
      <c r="B244" s="111"/>
      <c r="C244" s="112"/>
      <c r="D244" s="238"/>
      <c r="E244" s="113"/>
      <c r="F244" s="113"/>
      <c r="G244" s="349"/>
      <c r="I244" s="191"/>
    </row>
    <row r="245" spans="1:9" s="89" customFormat="1">
      <c r="A245" s="106" t="s">
        <v>327</v>
      </c>
      <c r="B245" s="44" t="s">
        <v>296</v>
      </c>
      <c r="C245" s="116" t="s">
        <v>297</v>
      </c>
      <c r="D245" s="41"/>
      <c r="E245" s="42"/>
      <c r="F245" s="45"/>
      <c r="G245" s="353"/>
      <c r="I245" s="186"/>
    </row>
    <row r="246" spans="1:9" s="89" customFormat="1">
      <c r="A246" s="106"/>
      <c r="B246" s="44"/>
      <c r="C246" s="116" t="s">
        <v>298</v>
      </c>
      <c r="D246" s="41"/>
      <c r="E246" s="42"/>
      <c r="F246" s="45"/>
      <c r="G246" s="353"/>
      <c r="I246" s="186"/>
    </row>
    <row r="247" spans="1:9" s="89" customFormat="1" ht="212.25" customHeight="1">
      <c r="A247" s="46"/>
      <c r="B247" s="46"/>
      <c r="C247" s="39" t="s">
        <v>299</v>
      </c>
      <c r="D247" s="120"/>
      <c r="E247" s="45"/>
      <c r="F247" s="120"/>
      <c r="G247" s="353"/>
      <c r="I247" s="186"/>
    </row>
    <row r="248" spans="1:9" s="89" customFormat="1">
      <c r="A248" s="46"/>
      <c r="B248" s="46"/>
      <c r="C248" s="39" t="s">
        <v>32</v>
      </c>
      <c r="D248" s="120"/>
      <c r="E248" s="45"/>
      <c r="F248" s="120"/>
      <c r="G248" s="353"/>
      <c r="I248" s="186"/>
    </row>
    <row r="249" spans="1:9" s="89" customFormat="1" ht="22.5">
      <c r="A249" s="46"/>
      <c r="B249" s="46"/>
      <c r="C249" s="39" t="s">
        <v>300</v>
      </c>
      <c r="D249" s="120"/>
      <c r="E249" s="45"/>
      <c r="F249" s="120"/>
      <c r="G249" s="353"/>
      <c r="I249" s="186"/>
    </row>
    <row r="250" spans="1:9" s="261" customFormat="1" ht="15" customHeight="1">
      <c r="A250" s="237"/>
      <c r="B250" s="235"/>
      <c r="C250" s="234" t="s">
        <v>301</v>
      </c>
      <c r="D250" s="259" t="s">
        <v>11</v>
      </c>
      <c r="E250" s="236">
        <v>31</v>
      </c>
      <c r="F250" s="236"/>
      <c r="G250" s="333">
        <f>E250*F250</f>
        <v>0</v>
      </c>
      <c r="I250" s="198"/>
    </row>
    <row r="251" spans="1:9" s="81" customFormat="1">
      <c r="A251" s="111"/>
      <c r="B251" s="111"/>
      <c r="C251" s="112"/>
      <c r="D251" s="238"/>
      <c r="E251" s="113"/>
      <c r="F251" s="113"/>
      <c r="G251" s="349"/>
      <c r="I251" s="191"/>
    </row>
    <row r="252" spans="1:9" s="89" customFormat="1">
      <c r="A252" s="106" t="s">
        <v>328</v>
      </c>
      <c r="B252" s="44"/>
      <c r="C252" s="116" t="s">
        <v>302</v>
      </c>
      <c r="D252" s="41"/>
      <c r="E252" s="42"/>
      <c r="F252" s="45"/>
      <c r="G252" s="353"/>
      <c r="I252" s="186"/>
    </row>
    <row r="253" spans="1:9" s="89" customFormat="1" ht="54.95" customHeight="1">
      <c r="A253" s="46"/>
      <c r="B253" s="46"/>
      <c r="C253" s="39" t="s">
        <v>303</v>
      </c>
      <c r="D253" s="120"/>
      <c r="E253" s="45"/>
      <c r="F253" s="120"/>
      <c r="G253" s="353"/>
      <c r="I253" s="186"/>
    </row>
    <row r="254" spans="1:9" s="89" customFormat="1">
      <c r="A254" s="46"/>
      <c r="B254" s="46"/>
      <c r="C254" s="39" t="s">
        <v>32</v>
      </c>
      <c r="D254" s="120"/>
      <c r="E254" s="45"/>
      <c r="F254" s="120"/>
      <c r="G254" s="353"/>
      <c r="I254" s="186"/>
    </row>
    <row r="255" spans="1:9" s="89" customFormat="1">
      <c r="A255" s="46"/>
      <c r="B255" s="46"/>
      <c r="C255" s="39" t="s">
        <v>305</v>
      </c>
      <c r="D255" s="120"/>
      <c r="E255" s="45"/>
      <c r="F255" s="120"/>
      <c r="G255" s="353"/>
      <c r="I255" s="186"/>
    </row>
    <row r="256" spans="1:9" s="261" customFormat="1" ht="15" customHeight="1">
      <c r="A256" s="237"/>
      <c r="B256" s="235"/>
      <c r="C256" s="234" t="s">
        <v>306</v>
      </c>
      <c r="D256" s="259" t="s">
        <v>254</v>
      </c>
      <c r="E256" s="236">
        <f>(103+36)*0.1*1.1</f>
        <v>15.290000000000001</v>
      </c>
      <c r="F256" s="236"/>
      <c r="G256" s="333">
        <f>E256*F256</f>
        <v>0</v>
      </c>
      <c r="I256" s="198"/>
    </row>
    <row r="257" spans="1:9" s="81" customFormat="1">
      <c r="A257" s="111"/>
      <c r="B257" s="111"/>
      <c r="C257" s="112"/>
      <c r="D257" s="238"/>
      <c r="E257" s="113"/>
      <c r="F257" s="113"/>
      <c r="G257" s="349"/>
      <c r="I257" s="191"/>
    </row>
    <row r="258" spans="1:9" s="89" customFormat="1">
      <c r="A258" s="106" t="s">
        <v>329</v>
      </c>
      <c r="B258" s="44" t="s">
        <v>307</v>
      </c>
      <c r="C258" s="116" t="s">
        <v>308</v>
      </c>
      <c r="D258" s="41"/>
      <c r="E258" s="42"/>
      <c r="F258" s="45"/>
      <c r="G258" s="353"/>
      <c r="I258" s="186"/>
    </row>
    <row r="259" spans="1:9" s="89" customFormat="1" ht="108.75" customHeight="1">
      <c r="A259" s="46" t="s">
        <v>214</v>
      </c>
      <c r="B259" s="46"/>
      <c r="C259" s="39" t="s">
        <v>309</v>
      </c>
      <c r="D259" s="120"/>
      <c r="E259" s="45"/>
      <c r="F259" s="120"/>
      <c r="G259" s="353"/>
      <c r="I259" s="186"/>
    </row>
    <row r="260" spans="1:9" s="89" customFormat="1">
      <c r="A260" s="46"/>
      <c r="B260" s="46"/>
      <c r="C260" s="39" t="s">
        <v>32</v>
      </c>
      <c r="D260" s="120"/>
      <c r="E260" s="45"/>
      <c r="F260" s="120"/>
      <c r="G260" s="353"/>
      <c r="I260" s="186"/>
    </row>
    <row r="261" spans="1:9" s="89" customFormat="1">
      <c r="A261" s="46"/>
      <c r="B261" s="46"/>
      <c r="C261" s="39" t="s">
        <v>312</v>
      </c>
      <c r="D261" s="120"/>
      <c r="E261" s="45"/>
      <c r="F261" s="120"/>
      <c r="G261" s="353"/>
      <c r="I261" s="186"/>
    </row>
    <row r="262" spans="1:9" s="261" customFormat="1" ht="15" customHeight="1">
      <c r="A262" s="237" t="s">
        <v>502</v>
      </c>
      <c r="B262" s="235"/>
      <c r="C262" s="234" t="s">
        <v>310</v>
      </c>
      <c r="D262" s="259" t="s">
        <v>254</v>
      </c>
      <c r="E262" s="236">
        <f>(E225*0.26)+(E226*0.54)+(E227*0.54)</f>
        <v>647.98</v>
      </c>
      <c r="F262" s="236"/>
      <c r="G262" s="333">
        <f>E262*F262</f>
        <v>0</v>
      </c>
      <c r="I262" s="198"/>
    </row>
    <row r="263" spans="1:9" s="261" customFormat="1" ht="15" customHeight="1">
      <c r="A263" s="237" t="s">
        <v>503</v>
      </c>
      <c r="B263" s="235"/>
      <c r="C263" s="234" t="s">
        <v>311</v>
      </c>
      <c r="D263" s="259" t="s">
        <v>254</v>
      </c>
      <c r="E263" s="236">
        <f>(E225*0.6)+(E226*1)+(E227*1)</f>
        <v>1222.5999999999999</v>
      </c>
      <c r="F263" s="236"/>
      <c r="G263" s="333">
        <f>E263*F263</f>
        <v>0</v>
      </c>
      <c r="I263" s="198"/>
    </row>
    <row r="264" spans="1:9" s="81" customFormat="1">
      <c r="A264" s="111"/>
      <c r="B264" s="111"/>
      <c r="C264" s="112"/>
      <c r="D264" s="238"/>
      <c r="E264" s="113"/>
      <c r="F264" s="113"/>
      <c r="G264" s="349"/>
      <c r="I264" s="191"/>
    </row>
    <row r="265" spans="1:9" s="89" customFormat="1">
      <c r="A265" s="106" t="s">
        <v>330</v>
      </c>
      <c r="B265" s="44"/>
      <c r="C265" s="116" t="s">
        <v>313</v>
      </c>
      <c r="D265" s="41"/>
      <c r="E265" s="42"/>
      <c r="F265" s="45"/>
      <c r="G265" s="353"/>
      <c r="I265" s="186"/>
    </row>
    <row r="266" spans="1:9" s="89" customFormat="1" ht="67.5">
      <c r="A266" s="46"/>
      <c r="B266" s="46"/>
      <c r="C266" s="39" t="s">
        <v>537</v>
      </c>
      <c r="D266" s="120"/>
      <c r="E266" s="45"/>
      <c r="F266" s="120"/>
      <c r="G266" s="353"/>
      <c r="I266" s="186"/>
    </row>
    <row r="267" spans="1:9" s="89" customFormat="1">
      <c r="A267" s="46"/>
      <c r="B267" s="46"/>
      <c r="C267" s="39" t="s">
        <v>32</v>
      </c>
      <c r="D267" s="120"/>
      <c r="E267" s="45"/>
      <c r="F267" s="120"/>
      <c r="G267" s="353"/>
      <c r="I267" s="186"/>
    </row>
    <row r="268" spans="1:9" s="89" customFormat="1">
      <c r="A268" s="46"/>
      <c r="B268" s="46"/>
      <c r="C268" s="39" t="s">
        <v>314</v>
      </c>
      <c r="D268" s="120"/>
      <c r="E268" s="45"/>
      <c r="F268" s="120"/>
      <c r="G268" s="353"/>
      <c r="I268" s="186"/>
    </row>
    <row r="269" spans="1:9" s="261" customFormat="1" ht="15" customHeight="1">
      <c r="A269" s="237"/>
      <c r="B269" s="235"/>
      <c r="C269" s="234" t="s">
        <v>315</v>
      </c>
      <c r="D269" s="242" t="s">
        <v>51</v>
      </c>
      <c r="E269" s="236">
        <f>54+(2*16)+(2*10)</f>
        <v>106</v>
      </c>
      <c r="F269" s="236"/>
      <c r="G269" s="333">
        <f>E269*F269</f>
        <v>0</v>
      </c>
      <c r="I269" s="198"/>
    </row>
    <row r="270" spans="1:9" s="81" customFormat="1">
      <c r="A270" s="111"/>
      <c r="B270" s="111"/>
      <c r="C270" s="112"/>
      <c r="D270" s="238"/>
      <c r="E270" s="113"/>
      <c r="F270" s="113"/>
      <c r="G270" s="349"/>
      <c r="I270" s="191"/>
    </row>
    <row r="271" spans="1:9" s="89" customFormat="1">
      <c r="A271" s="106" t="s">
        <v>449</v>
      </c>
      <c r="B271" s="44"/>
      <c r="C271" s="116" t="s">
        <v>316</v>
      </c>
      <c r="D271" s="41"/>
      <c r="E271" s="42"/>
      <c r="F271" s="45"/>
      <c r="G271" s="353"/>
      <c r="I271" s="186"/>
    </row>
    <row r="272" spans="1:9" s="89" customFormat="1" ht="22.5">
      <c r="A272" s="46"/>
      <c r="B272" s="46"/>
      <c r="C272" s="39" t="s">
        <v>317</v>
      </c>
      <c r="D272" s="120"/>
      <c r="E272" s="45"/>
      <c r="F272" s="120"/>
      <c r="G272" s="353"/>
      <c r="I272" s="186"/>
    </row>
    <row r="273" spans="1:9" s="89" customFormat="1">
      <c r="A273" s="46"/>
      <c r="B273" s="46"/>
      <c r="C273" s="39" t="s">
        <v>32</v>
      </c>
      <c r="D273" s="120"/>
      <c r="E273" s="45"/>
      <c r="F273" s="120"/>
      <c r="G273" s="353"/>
      <c r="I273" s="186"/>
    </row>
    <row r="274" spans="1:9" s="89" customFormat="1">
      <c r="A274" s="46"/>
      <c r="B274" s="46"/>
      <c r="C274" s="39" t="s">
        <v>318</v>
      </c>
      <c r="D274" s="120"/>
      <c r="E274" s="45"/>
      <c r="F274" s="120"/>
      <c r="G274" s="353"/>
      <c r="I274" s="186"/>
    </row>
    <row r="275" spans="1:9" s="261" customFormat="1" ht="15" customHeight="1">
      <c r="A275" s="237"/>
      <c r="B275" s="235"/>
      <c r="C275" s="234" t="s">
        <v>337</v>
      </c>
      <c r="D275" s="242" t="s">
        <v>11</v>
      </c>
      <c r="E275" s="236">
        <v>2</v>
      </c>
      <c r="F275" s="236"/>
      <c r="G275" s="333">
        <f>E275*F275</f>
        <v>0</v>
      </c>
      <c r="I275" s="198"/>
    </row>
    <row r="276" spans="1:9" s="81" customFormat="1">
      <c r="A276" s="111"/>
      <c r="B276" s="111"/>
      <c r="C276" s="112"/>
      <c r="D276" s="238"/>
      <c r="E276" s="113"/>
      <c r="F276" s="113"/>
      <c r="G276" s="349"/>
      <c r="I276" s="191"/>
    </row>
    <row r="277" spans="1:9" s="89" customFormat="1">
      <c r="A277" s="106" t="s">
        <v>450</v>
      </c>
      <c r="B277" s="44"/>
      <c r="C277" s="116" t="s">
        <v>470</v>
      </c>
      <c r="D277" s="41"/>
      <c r="E277" s="42"/>
      <c r="F277" s="45"/>
      <c r="G277" s="353"/>
      <c r="I277" s="186"/>
    </row>
    <row r="278" spans="1:9" s="89" customFormat="1" ht="51.75" customHeight="1">
      <c r="A278" s="46"/>
      <c r="B278" s="46"/>
      <c r="C278" s="39" t="s">
        <v>471</v>
      </c>
      <c r="D278" s="120"/>
      <c r="E278" s="45"/>
      <c r="F278" s="120"/>
      <c r="G278" s="353"/>
      <c r="I278" s="186"/>
    </row>
    <row r="279" spans="1:9" s="89" customFormat="1">
      <c r="A279" s="46"/>
      <c r="B279" s="46"/>
      <c r="C279" s="39" t="s">
        <v>32</v>
      </c>
      <c r="D279" s="120"/>
      <c r="E279" s="45"/>
      <c r="F279" s="120"/>
      <c r="G279" s="353"/>
      <c r="I279" s="186"/>
    </row>
    <row r="280" spans="1:9" s="261" customFormat="1" ht="15" customHeight="1">
      <c r="A280" s="237" t="s">
        <v>451</v>
      </c>
      <c r="B280" s="235"/>
      <c r="C280" s="234" t="s">
        <v>472</v>
      </c>
      <c r="D280" s="259" t="s">
        <v>11</v>
      </c>
      <c r="E280" s="236">
        <v>1</v>
      </c>
      <c r="F280" s="236"/>
      <c r="G280" s="333">
        <f>E280*F280</f>
        <v>0</v>
      </c>
      <c r="I280" s="198"/>
    </row>
    <row r="281" spans="1:9" s="261" customFormat="1" ht="15" customHeight="1">
      <c r="A281" s="237" t="s">
        <v>452</v>
      </c>
      <c r="B281" s="235"/>
      <c r="C281" s="234" t="s">
        <v>473</v>
      </c>
      <c r="D281" s="259" t="s">
        <v>11</v>
      </c>
      <c r="E281" s="236">
        <v>1</v>
      </c>
      <c r="F281" s="236"/>
      <c r="G281" s="333">
        <f>E281*F281</f>
        <v>0</v>
      </c>
      <c r="I281" s="198"/>
    </row>
    <row r="282" spans="1:9" s="81" customFormat="1">
      <c r="A282" s="111"/>
      <c r="B282" s="111"/>
      <c r="C282" s="112"/>
      <c r="D282" s="82"/>
      <c r="E282" s="113"/>
      <c r="F282" s="113"/>
      <c r="G282" s="349"/>
      <c r="I282" s="191"/>
    </row>
    <row r="283" spans="1:9" s="89" customFormat="1">
      <c r="A283" s="106" t="s">
        <v>453</v>
      </c>
      <c r="B283" s="44" t="s">
        <v>85</v>
      </c>
      <c r="C283" s="116" t="s">
        <v>5</v>
      </c>
      <c r="D283" s="41"/>
      <c r="E283" s="42"/>
      <c r="F283" s="45"/>
      <c r="G283" s="353"/>
      <c r="I283" s="186"/>
    </row>
    <row r="284" spans="1:9" s="89" customFormat="1">
      <c r="A284" s="122"/>
      <c r="B284" s="44" t="s">
        <v>87</v>
      </c>
      <c r="C284" s="116" t="s">
        <v>86</v>
      </c>
      <c r="D284" s="41"/>
      <c r="E284" s="42"/>
      <c r="F284" s="45"/>
      <c r="G284" s="353"/>
      <c r="I284" s="186"/>
    </row>
    <row r="285" spans="1:9" s="89" customFormat="1" ht="54.95" customHeight="1">
      <c r="A285" s="46"/>
      <c r="B285" s="46"/>
      <c r="C285" s="39" t="s">
        <v>144</v>
      </c>
      <c r="D285" s="43"/>
      <c r="E285" s="45"/>
      <c r="F285" s="43"/>
      <c r="G285" s="353"/>
      <c r="I285" s="186"/>
    </row>
    <row r="286" spans="1:9" s="89" customFormat="1">
      <c r="A286" s="46"/>
      <c r="B286" s="46"/>
      <c r="C286" s="39" t="s">
        <v>32</v>
      </c>
      <c r="D286" s="43"/>
      <c r="E286" s="45"/>
      <c r="F286" s="43"/>
      <c r="G286" s="353"/>
      <c r="I286" s="186"/>
    </row>
    <row r="287" spans="1:9" s="89" customFormat="1" ht="22.5">
      <c r="A287" s="46"/>
      <c r="B287" s="46"/>
      <c r="C287" s="39" t="s">
        <v>169</v>
      </c>
      <c r="D287" s="43"/>
      <c r="E287" s="45"/>
      <c r="F287" s="43"/>
      <c r="G287" s="353"/>
      <c r="I287" s="186"/>
    </row>
    <row r="288" spans="1:9" s="261" customFormat="1" ht="15" customHeight="1">
      <c r="A288" s="237" t="s">
        <v>504</v>
      </c>
      <c r="B288" s="235"/>
      <c r="C288" s="234" t="s">
        <v>145</v>
      </c>
      <c r="D288" s="259" t="s">
        <v>4</v>
      </c>
      <c r="E288" s="236">
        <f>1337+15</f>
        <v>1352</v>
      </c>
      <c r="F288" s="236"/>
      <c r="G288" s="333">
        <f>E288*F288</f>
        <v>0</v>
      </c>
      <c r="I288" s="198"/>
    </row>
    <row r="289" spans="1:11" s="261" customFormat="1" ht="15" customHeight="1">
      <c r="A289" s="237" t="s">
        <v>505</v>
      </c>
      <c r="B289" s="235"/>
      <c r="C289" s="234" t="s">
        <v>266</v>
      </c>
      <c r="D289" s="259" t="s">
        <v>4</v>
      </c>
      <c r="E289" s="236">
        <f>38+14</f>
        <v>52</v>
      </c>
      <c r="F289" s="236"/>
      <c r="G289" s="333">
        <f>E289*F289</f>
        <v>0</v>
      </c>
      <c r="I289" s="198"/>
    </row>
    <row r="290" spans="1:11" s="261" customFormat="1" ht="15" customHeight="1">
      <c r="A290" s="237" t="s">
        <v>506</v>
      </c>
      <c r="B290" s="235"/>
      <c r="C290" s="234" t="s">
        <v>439</v>
      </c>
      <c r="D290" s="259" t="s">
        <v>4</v>
      </c>
      <c r="E290" s="236">
        <v>85</v>
      </c>
      <c r="F290" s="236"/>
      <c r="G290" s="333">
        <f>E290*F290</f>
        <v>0</v>
      </c>
      <c r="I290" s="198"/>
    </row>
    <row r="291" spans="1:11" s="81" customFormat="1">
      <c r="A291" s="127"/>
      <c r="B291" s="111"/>
      <c r="C291" s="173"/>
      <c r="D291" s="128"/>
      <c r="E291" s="113"/>
      <c r="F291" s="113"/>
      <c r="G291" s="349"/>
      <c r="I291" s="191"/>
    </row>
    <row r="292" spans="1:11" s="89" customFormat="1">
      <c r="A292" s="106" t="s">
        <v>507</v>
      </c>
      <c r="B292" s="44" t="s">
        <v>264</v>
      </c>
      <c r="C292" s="116" t="s">
        <v>263</v>
      </c>
      <c r="D292" s="41"/>
      <c r="E292" s="42"/>
      <c r="F292" s="45"/>
      <c r="G292" s="353"/>
      <c r="I292" s="186"/>
    </row>
    <row r="293" spans="1:11" s="89" customFormat="1" ht="123" customHeight="1">
      <c r="A293" s="46"/>
      <c r="B293" s="46"/>
      <c r="C293" s="39" t="s">
        <v>265</v>
      </c>
      <c r="D293" s="120"/>
      <c r="E293" s="45"/>
      <c r="F293" s="120"/>
      <c r="G293" s="353"/>
      <c r="I293" s="186"/>
    </row>
    <row r="294" spans="1:11" s="89" customFormat="1">
      <c r="A294" s="46"/>
      <c r="B294" s="46"/>
      <c r="C294" s="39" t="s">
        <v>32</v>
      </c>
      <c r="D294" s="120"/>
      <c r="E294" s="45"/>
      <c r="F294" s="120"/>
      <c r="G294" s="353"/>
      <c r="I294" s="186"/>
    </row>
    <row r="295" spans="1:11" s="261" customFormat="1">
      <c r="A295" s="237"/>
      <c r="B295" s="235"/>
      <c r="C295" s="234" t="s">
        <v>438</v>
      </c>
      <c r="D295" s="259" t="s">
        <v>4</v>
      </c>
      <c r="E295" s="236">
        <v>889</v>
      </c>
      <c r="F295" s="236"/>
      <c r="G295" s="333">
        <f>E295*F295</f>
        <v>0</v>
      </c>
      <c r="I295" s="198"/>
    </row>
    <row r="296" spans="1:11" s="81" customFormat="1">
      <c r="A296" s="127"/>
      <c r="B296" s="111"/>
      <c r="C296" s="173"/>
      <c r="D296" s="128"/>
      <c r="E296" s="113"/>
      <c r="F296" s="113"/>
      <c r="G296" s="349"/>
      <c r="I296" s="191"/>
    </row>
    <row r="297" spans="1:11" s="299" customFormat="1">
      <c r="A297" s="72"/>
      <c r="B297" s="72"/>
      <c r="C297" s="71" t="s">
        <v>40</v>
      </c>
      <c r="D297" s="73"/>
      <c r="E297" s="74"/>
      <c r="F297" s="74"/>
      <c r="G297" s="338">
        <f>SUM(G168:G295)</f>
        <v>0</v>
      </c>
      <c r="I297" s="300"/>
      <c r="J297" s="301"/>
      <c r="K297" s="301"/>
    </row>
    <row r="298" spans="1:11" s="2" customFormat="1">
      <c r="A298" s="37"/>
      <c r="B298" s="37"/>
      <c r="C298" s="36"/>
      <c r="D298" s="29"/>
      <c r="E298" s="27"/>
      <c r="F298" s="27"/>
      <c r="G298" s="49"/>
      <c r="I298" s="184"/>
      <c r="J298" s="30"/>
      <c r="K298" s="30"/>
    </row>
    <row r="299" spans="1:11" s="69" customFormat="1">
      <c r="A299" s="76" t="s">
        <v>38</v>
      </c>
      <c r="B299" s="76"/>
      <c r="C299" s="77" t="s">
        <v>31</v>
      </c>
      <c r="D299" s="78"/>
      <c r="E299" s="79"/>
      <c r="F299" s="79"/>
      <c r="G299" s="80"/>
      <c r="I299" s="185"/>
      <c r="J299" s="70"/>
      <c r="K299" s="70"/>
    </row>
    <row r="300" spans="1:11" s="2" customFormat="1">
      <c r="A300" s="37"/>
      <c r="B300" s="37"/>
      <c r="C300" s="36"/>
      <c r="D300" s="29"/>
      <c r="E300" s="27"/>
      <c r="F300" s="27"/>
      <c r="G300" s="49"/>
      <c r="I300" s="184"/>
      <c r="J300" s="30"/>
      <c r="K300" s="30"/>
    </row>
    <row r="301" spans="1:11" s="2" customFormat="1">
      <c r="A301" s="106" t="s">
        <v>81</v>
      </c>
      <c r="B301" s="122"/>
      <c r="C301" s="117" t="s">
        <v>427</v>
      </c>
      <c r="D301" s="123"/>
      <c r="E301" s="125"/>
      <c r="F301" s="125"/>
      <c r="G301" s="23"/>
      <c r="I301" s="184"/>
      <c r="J301" s="124"/>
      <c r="K301" s="124"/>
    </row>
    <row r="302" spans="1:11" s="2" customFormat="1" ht="22.5">
      <c r="A302" s="31"/>
      <c r="B302" s="31"/>
      <c r="C302" s="25" t="s">
        <v>428</v>
      </c>
      <c r="D302" s="123"/>
      <c r="E302" s="125"/>
      <c r="F302" s="125"/>
      <c r="G302" s="23"/>
      <c r="I302" s="184"/>
      <c r="J302" s="124"/>
      <c r="K302" s="124"/>
    </row>
    <row r="303" spans="1:11" s="2" customFormat="1">
      <c r="A303" s="31"/>
      <c r="B303" s="31"/>
      <c r="C303" s="25" t="s">
        <v>32</v>
      </c>
      <c r="D303" s="123"/>
      <c r="E303" s="125"/>
      <c r="F303" s="125"/>
      <c r="G303" s="23"/>
      <c r="I303" s="184"/>
      <c r="J303" s="124"/>
      <c r="K303" s="124"/>
    </row>
    <row r="304" spans="1:11" s="2" customFormat="1">
      <c r="A304" s="31"/>
      <c r="B304" s="31"/>
      <c r="C304" s="25" t="s">
        <v>429</v>
      </c>
      <c r="D304" s="123"/>
      <c r="E304" s="125"/>
      <c r="F304" s="125"/>
      <c r="G304" s="23"/>
      <c r="I304" s="184"/>
      <c r="J304" s="124"/>
      <c r="K304" s="124"/>
    </row>
    <row r="305" spans="1:13" s="262" customFormat="1">
      <c r="A305" s="237"/>
      <c r="B305" s="235"/>
      <c r="C305" s="260" t="s">
        <v>430</v>
      </c>
      <c r="D305" s="259" t="s">
        <v>336</v>
      </c>
      <c r="E305" s="236">
        <f>700+48</f>
        <v>748</v>
      </c>
      <c r="F305" s="236"/>
      <c r="G305" s="333">
        <f>E305*F305</f>
        <v>0</v>
      </c>
      <c r="I305" s="197"/>
      <c r="J305" s="20"/>
      <c r="K305" s="20"/>
    </row>
    <row r="306" spans="1:13" s="262" customFormat="1">
      <c r="A306" s="279"/>
      <c r="B306" s="280"/>
      <c r="C306" s="281"/>
      <c r="D306" s="121"/>
      <c r="E306" s="298"/>
      <c r="F306" s="298"/>
      <c r="G306" s="335"/>
      <c r="I306" s="197"/>
      <c r="J306" s="20"/>
      <c r="K306" s="20"/>
    </row>
    <row r="307" spans="1:13" s="2" customFormat="1">
      <c r="A307" s="106" t="s">
        <v>59</v>
      </c>
      <c r="B307" s="122"/>
      <c r="C307" s="117" t="s">
        <v>411</v>
      </c>
      <c r="D307" s="123"/>
      <c r="E307" s="125"/>
      <c r="F307" s="125"/>
      <c r="G307" s="354"/>
      <c r="I307" s="184"/>
      <c r="J307" s="124"/>
      <c r="K307" s="124"/>
    </row>
    <row r="308" spans="1:13" s="2" customFormat="1" ht="45">
      <c r="A308" s="31"/>
      <c r="B308" s="31"/>
      <c r="C308" s="25" t="s">
        <v>412</v>
      </c>
      <c r="D308" s="123"/>
      <c r="E308" s="125"/>
      <c r="F308" s="125"/>
      <c r="G308" s="354"/>
      <c r="I308" s="184"/>
      <c r="J308" s="124"/>
      <c r="K308" s="124"/>
    </row>
    <row r="309" spans="1:13" s="2" customFormat="1">
      <c r="A309" s="31"/>
      <c r="B309" s="31"/>
      <c r="C309" s="25" t="s">
        <v>32</v>
      </c>
      <c r="D309" s="123"/>
      <c r="E309" s="125"/>
      <c r="F309" s="125"/>
      <c r="G309" s="354"/>
      <c r="I309" s="184"/>
      <c r="J309" s="124"/>
      <c r="K309" s="124"/>
    </row>
    <row r="310" spans="1:13" s="262" customFormat="1">
      <c r="A310" s="237"/>
      <c r="B310" s="235"/>
      <c r="C310" s="260" t="s">
        <v>413</v>
      </c>
      <c r="D310" s="259" t="s">
        <v>336</v>
      </c>
      <c r="E310" s="236">
        <f>90+150</f>
        <v>240</v>
      </c>
      <c r="F310" s="236"/>
      <c r="G310" s="333">
        <f>E310*F310</f>
        <v>0</v>
      </c>
      <c r="I310" s="197"/>
      <c r="J310" s="20"/>
      <c r="K310" s="20"/>
    </row>
    <row r="311" spans="1:13" s="262" customFormat="1">
      <c r="A311" s="279"/>
      <c r="B311" s="280"/>
      <c r="C311" s="281"/>
      <c r="D311" s="121"/>
      <c r="E311" s="298"/>
      <c r="F311" s="298"/>
      <c r="G311" s="335"/>
      <c r="I311" s="197"/>
      <c r="J311" s="20"/>
      <c r="K311" s="20"/>
    </row>
    <row r="312" spans="1:13" s="2" customFormat="1">
      <c r="A312" s="106" t="s">
        <v>60</v>
      </c>
      <c r="B312" s="28" t="s">
        <v>45</v>
      </c>
      <c r="C312" s="117" t="s">
        <v>24</v>
      </c>
      <c r="D312" s="22"/>
      <c r="E312" s="19"/>
      <c r="F312" s="19"/>
      <c r="G312" s="354"/>
      <c r="I312" s="184"/>
      <c r="J312" s="30"/>
      <c r="K312" s="30"/>
    </row>
    <row r="313" spans="1:13" s="2" customFormat="1" ht="56.25">
      <c r="A313" s="31"/>
      <c r="B313" s="31"/>
      <c r="C313" s="25" t="s">
        <v>146</v>
      </c>
      <c r="D313" s="22"/>
      <c r="E313" s="19"/>
      <c r="F313" s="19"/>
      <c r="G313" s="354"/>
      <c r="I313" s="184"/>
      <c r="J313" s="30"/>
      <c r="K313" s="30"/>
    </row>
    <row r="314" spans="1:13" s="2" customFormat="1">
      <c r="A314" s="31"/>
      <c r="B314" s="31"/>
      <c r="C314" s="25" t="s">
        <v>32</v>
      </c>
      <c r="D314" s="22"/>
      <c r="E314" s="19"/>
      <c r="F314" s="19"/>
      <c r="G314" s="354"/>
      <c r="I314" s="184"/>
      <c r="J314" s="30"/>
      <c r="K314" s="30"/>
    </row>
    <row r="315" spans="1:13" s="2" customFormat="1" ht="22.5">
      <c r="A315" s="28"/>
      <c r="B315" s="28"/>
      <c r="C315" s="25" t="s">
        <v>147</v>
      </c>
      <c r="D315" s="22"/>
      <c r="E315" s="19"/>
      <c r="F315" s="19"/>
      <c r="G315" s="354"/>
      <c r="I315" s="184"/>
      <c r="J315" s="30"/>
      <c r="K315" s="30"/>
    </row>
    <row r="316" spans="1:13" s="262" customFormat="1">
      <c r="A316" s="237" t="s">
        <v>431</v>
      </c>
      <c r="B316" s="235"/>
      <c r="C316" s="260" t="s">
        <v>416</v>
      </c>
      <c r="D316" s="259" t="s">
        <v>50</v>
      </c>
      <c r="E316" s="236">
        <f>3732.3*1.05</f>
        <v>3918.9150000000004</v>
      </c>
      <c r="F316" s="236"/>
      <c r="G316" s="333">
        <f>E316*F316</f>
        <v>0</v>
      </c>
      <c r="I316" s="197"/>
      <c r="J316" s="20"/>
      <c r="K316" s="20"/>
    </row>
    <row r="317" spans="1:13" s="262" customFormat="1">
      <c r="A317" s="237" t="s">
        <v>432</v>
      </c>
      <c r="B317" s="235"/>
      <c r="C317" s="260" t="s">
        <v>418</v>
      </c>
      <c r="D317" s="259" t="s">
        <v>50</v>
      </c>
      <c r="E317" s="236">
        <f>(40*1.6*0.3)*1.05</f>
        <v>20.16</v>
      </c>
      <c r="F317" s="236"/>
      <c r="G317" s="333">
        <f>E317*F317</f>
        <v>0</v>
      </c>
      <c r="I317" s="197"/>
      <c r="J317" s="20"/>
      <c r="K317" s="20"/>
    </row>
    <row r="318" spans="1:13" s="262" customFormat="1">
      <c r="A318" s="237" t="s">
        <v>433</v>
      </c>
      <c r="B318" s="235"/>
      <c r="C318" s="260" t="s">
        <v>417</v>
      </c>
      <c r="D318" s="259" t="s">
        <v>50</v>
      </c>
      <c r="E318" s="236">
        <f>130*0.3</f>
        <v>39</v>
      </c>
      <c r="F318" s="236"/>
      <c r="G318" s="333">
        <f>E318*F318</f>
        <v>0</v>
      </c>
      <c r="I318" s="197"/>
      <c r="J318" s="20"/>
      <c r="K318" s="20"/>
    </row>
    <row r="319" spans="1:13" s="2" customFormat="1">
      <c r="A319" s="122"/>
      <c r="B319" s="122"/>
      <c r="C319" s="25"/>
      <c r="D319" s="123"/>
      <c r="E319" s="125"/>
      <c r="F319" s="125"/>
      <c r="G319" s="354"/>
      <c r="I319" s="184"/>
      <c r="J319" s="124"/>
      <c r="K319" s="124"/>
    </row>
    <row r="320" spans="1:13" s="2" customFormat="1" ht="22.5">
      <c r="A320" s="106" t="s">
        <v>414</v>
      </c>
      <c r="B320" s="122" t="s">
        <v>419</v>
      </c>
      <c r="C320" s="117" t="s">
        <v>420</v>
      </c>
      <c r="D320" s="123"/>
      <c r="E320" s="125"/>
      <c r="F320" s="125"/>
      <c r="G320" s="354"/>
      <c r="I320" s="196"/>
      <c r="J320" s="124"/>
      <c r="K320" s="124"/>
      <c r="M320" s="124"/>
    </row>
    <row r="321" spans="1:13" s="63" customFormat="1" ht="33.75">
      <c r="A321" s="31"/>
      <c r="B321" s="31"/>
      <c r="C321" s="39" t="s">
        <v>421</v>
      </c>
      <c r="D321" s="123"/>
      <c r="E321" s="125"/>
      <c r="F321" s="125"/>
      <c r="G321" s="354"/>
      <c r="I321" s="195"/>
      <c r="J321" s="62"/>
      <c r="K321" s="62"/>
      <c r="M321" s="62"/>
    </row>
    <row r="322" spans="1:13" s="2" customFormat="1">
      <c r="A322" s="31"/>
      <c r="B322" s="31"/>
      <c r="C322" s="25" t="s">
        <v>422</v>
      </c>
      <c r="D322" s="123"/>
      <c r="E322" s="125"/>
      <c r="F322" s="125"/>
      <c r="G322" s="354"/>
      <c r="I322" s="196"/>
      <c r="J322" s="124"/>
      <c r="K322" s="124"/>
      <c r="M322" s="124"/>
    </row>
    <row r="323" spans="1:13" s="262" customFormat="1" ht="22.5">
      <c r="A323" s="235"/>
      <c r="B323" s="235"/>
      <c r="C323" s="260" t="s">
        <v>423</v>
      </c>
      <c r="D323" s="259" t="s">
        <v>50</v>
      </c>
      <c r="E323" s="236">
        <f>(40*1.6*0.12)*1.05</f>
        <v>8.0640000000000001</v>
      </c>
      <c r="F323" s="236"/>
      <c r="G323" s="333">
        <f>E323*F323</f>
        <v>0</v>
      </c>
      <c r="I323" s="197"/>
      <c r="J323" s="20"/>
      <c r="K323" s="20"/>
    </row>
    <row r="324" spans="1:13" s="2" customFormat="1">
      <c r="A324" s="122"/>
      <c r="B324" s="122"/>
      <c r="C324" s="25"/>
      <c r="D324" s="123"/>
      <c r="E324" s="125"/>
      <c r="F324" s="125"/>
      <c r="G324" s="354"/>
      <c r="I324" s="184"/>
      <c r="J324" s="124"/>
      <c r="K324" s="124"/>
    </row>
    <row r="325" spans="1:13" s="2" customFormat="1">
      <c r="A325" s="106" t="s">
        <v>402</v>
      </c>
      <c r="B325" s="122" t="s">
        <v>88</v>
      </c>
      <c r="C325" s="117" t="s">
        <v>257</v>
      </c>
      <c r="D325" s="123"/>
      <c r="E325" s="125"/>
      <c r="F325" s="125"/>
      <c r="G325" s="354"/>
      <c r="I325" s="196"/>
      <c r="J325" s="124"/>
      <c r="K325" s="124"/>
      <c r="M325" s="124"/>
    </row>
    <row r="326" spans="1:13" s="63" customFormat="1" ht="135.75" customHeight="1">
      <c r="A326" s="31"/>
      <c r="B326" s="31"/>
      <c r="C326" s="39" t="s">
        <v>259</v>
      </c>
      <c r="D326" s="123"/>
      <c r="E326" s="125"/>
      <c r="F326" s="125"/>
      <c r="G326" s="354"/>
      <c r="I326" s="195"/>
      <c r="J326" s="62"/>
      <c r="K326" s="62"/>
      <c r="M326" s="62"/>
    </row>
    <row r="327" spans="1:13" s="2" customFormat="1">
      <c r="A327" s="31"/>
      <c r="B327" s="31"/>
      <c r="C327" s="25" t="s">
        <v>261</v>
      </c>
      <c r="D327" s="123"/>
      <c r="E327" s="125"/>
      <c r="F327" s="125"/>
      <c r="G327" s="354"/>
      <c r="I327" s="196"/>
      <c r="J327" s="124"/>
      <c r="K327" s="124"/>
      <c r="M327" s="124"/>
    </row>
    <row r="328" spans="1:13" s="262" customFormat="1" ht="33.75">
      <c r="A328" s="235" t="s">
        <v>404</v>
      </c>
      <c r="B328" s="235"/>
      <c r="C328" s="260" t="s">
        <v>424</v>
      </c>
      <c r="D328" s="259" t="s">
        <v>425</v>
      </c>
      <c r="E328" s="236">
        <v>12</v>
      </c>
      <c r="F328" s="236"/>
      <c r="G328" s="333">
        <f>E328*F328</f>
        <v>0</v>
      </c>
      <c r="I328" s="197"/>
      <c r="J328" s="20"/>
      <c r="K328" s="20"/>
    </row>
    <row r="329" spans="1:13" s="262" customFormat="1" ht="22.5">
      <c r="A329" s="235" t="s">
        <v>409</v>
      </c>
      <c r="B329" s="235"/>
      <c r="C329" s="260" t="s">
        <v>335</v>
      </c>
      <c r="D329" s="259" t="s">
        <v>336</v>
      </c>
      <c r="E329" s="236">
        <f>(7380-442.5)*1.05</f>
        <v>7284.375</v>
      </c>
      <c r="F329" s="236"/>
      <c r="G329" s="333">
        <f>E329*F329</f>
        <v>0</v>
      </c>
      <c r="I329" s="197"/>
      <c r="J329" s="20"/>
      <c r="K329" s="20"/>
    </row>
    <row r="330" spans="1:13" s="262" customFormat="1" ht="22.5">
      <c r="A330" s="235" t="s">
        <v>434</v>
      </c>
      <c r="B330" s="235"/>
      <c r="C330" s="260" t="s">
        <v>426</v>
      </c>
      <c r="D330" s="259" t="s">
        <v>336</v>
      </c>
      <c r="E330" s="236">
        <v>65</v>
      </c>
      <c r="F330" s="236"/>
      <c r="G330" s="333">
        <f>E330*F330</f>
        <v>0</v>
      </c>
      <c r="I330" s="197"/>
      <c r="J330" s="20"/>
      <c r="K330" s="20"/>
    </row>
    <row r="331" spans="1:13" s="2" customFormat="1">
      <c r="A331" s="28"/>
      <c r="B331" s="28"/>
      <c r="C331" s="25"/>
      <c r="D331" s="22"/>
      <c r="E331" s="19"/>
      <c r="F331" s="19"/>
      <c r="G331" s="354"/>
      <c r="I331" s="184"/>
      <c r="J331" s="30"/>
      <c r="K331" s="30"/>
    </row>
    <row r="332" spans="1:13" s="2" customFormat="1">
      <c r="A332" s="106" t="s">
        <v>415</v>
      </c>
      <c r="B332" s="28" t="s">
        <v>88</v>
      </c>
      <c r="C332" s="117" t="s">
        <v>258</v>
      </c>
      <c r="D332" s="22"/>
      <c r="E332" s="19"/>
      <c r="F332" s="19"/>
      <c r="G332" s="354"/>
      <c r="I332" s="196"/>
      <c r="J332" s="30"/>
      <c r="K332" s="30"/>
      <c r="M332" s="30"/>
    </row>
    <row r="333" spans="1:13" s="63" customFormat="1" ht="135.75" customHeight="1">
      <c r="A333" s="31"/>
      <c r="B333" s="31"/>
      <c r="C333" s="39" t="s">
        <v>260</v>
      </c>
      <c r="D333" s="22"/>
      <c r="E333" s="19"/>
      <c r="F333" s="19"/>
      <c r="G333" s="354"/>
      <c r="I333" s="195"/>
      <c r="J333" s="62"/>
      <c r="K333" s="62"/>
      <c r="M333" s="62"/>
    </row>
    <row r="334" spans="1:13" s="2" customFormat="1">
      <c r="A334" s="31"/>
      <c r="B334" s="31"/>
      <c r="C334" s="25" t="s">
        <v>164</v>
      </c>
      <c r="D334" s="22"/>
      <c r="E334" s="19"/>
      <c r="F334" s="19"/>
      <c r="G334" s="354"/>
      <c r="I334" s="196"/>
      <c r="J334" s="30"/>
      <c r="K334" s="30"/>
      <c r="M334" s="30"/>
    </row>
    <row r="335" spans="1:13" s="262" customFormat="1" ht="22.5">
      <c r="A335" s="235"/>
      <c r="B335" s="235"/>
      <c r="C335" s="260" t="s">
        <v>410</v>
      </c>
      <c r="D335" s="259" t="s">
        <v>336</v>
      </c>
      <c r="E335" s="236">
        <f>E329+100+E330-442.5</f>
        <v>7006.875</v>
      </c>
      <c r="F335" s="236"/>
      <c r="G335" s="333">
        <f>E335*F335</f>
        <v>0</v>
      </c>
      <c r="I335" s="197"/>
      <c r="J335" s="20"/>
      <c r="K335" s="20"/>
    </row>
    <row r="336" spans="1:13" s="2" customFormat="1">
      <c r="A336" s="122"/>
      <c r="B336" s="122"/>
      <c r="C336" s="25"/>
      <c r="D336" s="123"/>
      <c r="E336" s="125"/>
      <c r="F336" s="125"/>
      <c r="G336" s="354"/>
      <c r="I336" s="184"/>
      <c r="J336" s="124"/>
      <c r="K336" s="124"/>
    </row>
    <row r="337" spans="1:13" s="2" customFormat="1">
      <c r="A337" s="106" t="s">
        <v>435</v>
      </c>
      <c r="B337" s="122"/>
      <c r="C337" s="117" t="s">
        <v>403</v>
      </c>
      <c r="D337" s="123"/>
      <c r="E337" s="125"/>
      <c r="F337" s="125"/>
      <c r="G337" s="354"/>
      <c r="I337" s="196"/>
      <c r="J337" s="124"/>
      <c r="K337" s="124"/>
      <c r="M337" s="124"/>
    </row>
    <row r="338" spans="1:13" s="63" customFormat="1" ht="101.25">
      <c r="A338" s="31"/>
      <c r="B338" s="31"/>
      <c r="C338" s="39" t="s">
        <v>405</v>
      </c>
      <c r="D338" s="123"/>
      <c r="E338" s="125"/>
      <c r="F338" s="125"/>
      <c r="G338" s="354"/>
      <c r="I338" s="195"/>
      <c r="J338" s="62"/>
      <c r="K338" s="62"/>
      <c r="M338" s="62"/>
    </row>
    <row r="339" spans="1:13" s="2" customFormat="1">
      <c r="A339" s="31"/>
      <c r="B339" s="31"/>
      <c r="C339" s="25" t="s">
        <v>406</v>
      </c>
      <c r="D339" s="123"/>
      <c r="E339" s="125"/>
      <c r="F339" s="125"/>
      <c r="G339" s="354"/>
      <c r="I339" s="196"/>
      <c r="J339" s="124"/>
      <c r="K339" s="124"/>
      <c r="M339" s="124"/>
    </row>
    <row r="340" spans="1:13" s="262" customFormat="1">
      <c r="A340" s="235" t="s">
        <v>436</v>
      </c>
      <c r="B340" s="235"/>
      <c r="C340" s="260" t="s">
        <v>407</v>
      </c>
      <c r="D340" s="259" t="s">
        <v>336</v>
      </c>
      <c r="E340" s="236">
        <v>1</v>
      </c>
      <c r="F340" s="236"/>
      <c r="G340" s="333">
        <f>E340*F340</f>
        <v>0</v>
      </c>
      <c r="I340" s="197"/>
      <c r="J340" s="20"/>
      <c r="K340" s="20"/>
    </row>
    <row r="341" spans="1:13" s="2" customFormat="1">
      <c r="A341" s="122"/>
      <c r="B341" s="122"/>
      <c r="C341" s="25"/>
      <c r="D341" s="123"/>
      <c r="E341" s="125"/>
      <c r="F341" s="125"/>
      <c r="G341" s="354"/>
      <c r="I341" s="184"/>
      <c r="J341" s="124"/>
      <c r="K341" s="124"/>
    </row>
    <row r="342" spans="1:13" s="63" customFormat="1" ht="90">
      <c r="A342" s="31"/>
      <c r="B342" s="31"/>
      <c r="C342" s="39" t="s">
        <v>408</v>
      </c>
      <c r="D342" s="123"/>
      <c r="E342" s="125"/>
      <c r="F342" s="125"/>
      <c r="G342" s="354"/>
      <c r="I342" s="195"/>
      <c r="J342" s="62"/>
      <c r="K342" s="62"/>
      <c r="M342" s="62"/>
    </row>
    <row r="343" spans="1:13" s="2" customFormat="1">
      <c r="A343" s="31"/>
      <c r="B343" s="31"/>
      <c r="C343" s="25" t="s">
        <v>406</v>
      </c>
      <c r="D343" s="123"/>
      <c r="E343" s="125"/>
      <c r="F343" s="125"/>
      <c r="G343" s="354"/>
      <c r="I343" s="196"/>
      <c r="J343" s="124"/>
      <c r="K343" s="124"/>
      <c r="M343" s="124"/>
    </row>
    <row r="344" spans="1:13" s="262" customFormat="1">
      <c r="A344" s="235" t="s">
        <v>437</v>
      </c>
      <c r="B344" s="235"/>
      <c r="C344" s="260" t="s">
        <v>407</v>
      </c>
      <c r="D344" s="259" t="s">
        <v>336</v>
      </c>
      <c r="E344" s="236">
        <v>1</v>
      </c>
      <c r="F344" s="236"/>
      <c r="G344" s="333">
        <f>E344*F344</f>
        <v>0</v>
      </c>
      <c r="I344" s="197"/>
      <c r="J344" s="20"/>
      <c r="K344" s="20"/>
    </row>
    <row r="345" spans="1:13" s="2" customFormat="1">
      <c r="A345" s="51"/>
      <c r="B345" s="51"/>
      <c r="C345" s="288"/>
      <c r="D345" s="47"/>
      <c r="E345" s="4"/>
      <c r="F345" s="48"/>
      <c r="G345" s="355"/>
      <c r="I345" s="184"/>
      <c r="J345" s="30"/>
      <c r="K345" s="30"/>
    </row>
    <row r="346" spans="1:13" s="2" customFormat="1">
      <c r="A346" s="72"/>
      <c r="B346" s="72"/>
      <c r="C346" s="71" t="s">
        <v>39</v>
      </c>
      <c r="D346" s="73"/>
      <c r="E346" s="74"/>
      <c r="F346" s="74"/>
      <c r="G346" s="338">
        <f>SUM(G305:G344)</f>
        <v>0</v>
      </c>
      <c r="I346" s="198"/>
      <c r="J346" s="30"/>
      <c r="K346" s="30"/>
    </row>
    <row r="347" spans="1:13" s="2" customFormat="1">
      <c r="A347" s="52"/>
      <c r="B347" s="52"/>
      <c r="C347" s="53"/>
      <c r="D347" s="54"/>
      <c r="E347" s="55"/>
      <c r="F347" s="56"/>
      <c r="G347" s="57"/>
      <c r="I347" s="184"/>
      <c r="J347" s="30"/>
      <c r="K347" s="30"/>
    </row>
    <row r="348" spans="1:13" s="69" customFormat="1">
      <c r="A348" s="76" t="s">
        <v>105</v>
      </c>
      <c r="B348" s="76"/>
      <c r="C348" s="77" t="s">
        <v>108</v>
      </c>
      <c r="D348" s="78"/>
      <c r="E348" s="79"/>
      <c r="F348" s="79"/>
      <c r="G348" s="80"/>
      <c r="I348" s="185"/>
      <c r="J348" s="70"/>
      <c r="K348" s="70"/>
    </row>
    <row r="349" spans="1:13" s="2" customFormat="1">
      <c r="A349" s="37"/>
      <c r="B349" s="37"/>
      <c r="C349" s="36"/>
      <c r="D349" s="29"/>
      <c r="E349" s="27"/>
      <c r="F349" s="27"/>
      <c r="G349" s="49"/>
      <c r="I349" s="184"/>
      <c r="J349" s="124"/>
      <c r="K349" s="124"/>
    </row>
    <row r="350" spans="1:13" s="2" customFormat="1">
      <c r="A350" s="106"/>
      <c r="B350" s="180" t="s">
        <v>109</v>
      </c>
      <c r="C350" s="208" t="s">
        <v>111</v>
      </c>
      <c r="D350" s="176"/>
      <c r="E350" s="115"/>
      <c r="F350" s="115"/>
      <c r="G350" s="177"/>
      <c r="I350" s="184"/>
      <c r="J350" s="124"/>
      <c r="K350" s="124"/>
    </row>
    <row r="351" spans="1:13" s="2" customFormat="1" ht="45">
      <c r="A351" s="122"/>
      <c r="B351" s="180"/>
      <c r="C351" s="179" t="s">
        <v>110</v>
      </c>
      <c r="D351" s="215"/>
      <c r="E351" s="216"/>
      <c r="F351" s="115"/>
      <c r="G351" s="177"/>
      <c r="I351" s="184"/>
      <c r="J351" s="124"/>
      <c r="K351" s="124"/>
    </row>
    <row r="352" spans="1:13" s="2" customFormat="1" ht="56.25">
      <c r="A352" s="28"/>
      <c r="B352" s="180"/>
      <c r="C352" s="179" t="s">
        <v>112</v>
      </c>
      <c r="D352" s="215"/>
      <c r="E352" s="216"/>
      <c r="F352" s="115"/>
      <c r="G352" s="177"/>
      <c r="I352" s="184"/>
      <c r="J352" s="30"/>
      <c r="K352" s="30"/>
    </row>
    <row r="353" spans="1:11" s="2" customFormat="1" ht="189" customHeight="1">
      <c r="A353" s="28"/>
      <c r="B353" s="180"/>
      <c r="C353" s="179" t="s">
        <v>170</v>
      </c>
      <c r="D353" s="215"/>
      <c r="E353" s="216"/>
      <c r="F353" s="115"/>
      <c r="G353" s="177"/>
      <c r="I353" s="184"/>
      <c r="J353" s="30"/>
      <c r="K353" s="30"/>
    </row>
    <row r="354" spans="1:11" s="2" customFormat="1" ht="110.25" customHeight="1">
      <c r="A354" s="28"/>
      <c r="B354" s="180"/>
      <c r="C354" s="179" t="s">
        <v>113</v>
      </c>
      <c r="D354" s="215"/>
      <c r="E354" s="216"/>
      <c r="F354" s="115"/>
      <c r="G354" s="177"/>
      <c r="I354" s="184"/>
      <c r="J354" s="30"/>
      <c r="K354" s="30"/>
    </row>
    <row r="355" spans="1:11" s="2" customFormat="1" ht="33.75">
      <c r="A355" s="28"/>
      <c r="B355" s="180"/>
      <c r="C355" s="179" t="s">
        <v>114</v>
      </c>
      <c r="D355" s="215"/>
      <c r="E355" s="216"/>
      <c r="F355" s="115"/>
      <c r="G355" s="177"/>
      <c r="I355" s="184"/>
      <c r="J355" s="30"/>
      <c r="K355" s="30"/>
    </row>
    <row r="356" spans="1:11" s="2" customFormat="1">
      <c r="A356" s="122"/>
      <c r="B356" s="180"/>
      <c r="C356" s="179"/>
      <c r="D356" s="215"/>
      <c r="E356" s="216"/>
      <c r="F356" s="115"/>
      <c r="G356" s="177"/>
      <c r="I356" s="184"/>
      <c r="J356" s="124"/>
      <c r="K356" s="124"/>
    </row>
    <row r="357" spans="1:11" s="2" customFormat="1">
      <c r="A357" s="106" t="s">
        <v>106</v>
      </c>
      <c r="B357" s="180" t="s">
        <v>346</v>
      </c>
      <c r="C357" s="208" t="s">
        <v>348</v>
      </c>
      <c r="D357" s="176"/>
      <c r="E357" s="115"/>
      <c r="F357" s="115"/>
      <c r="G357" s="177"/>
      <c r="I357" s="184"/>
      <c r="J357" s="124"/>
      <c r="K357" s="124"/>
    </row>
    <row r="358" spans="1:11" s="2" customFormat="1" ht="90">
      <c r="A358" s="106"/>
      <c r="B358" s="180"/>
      <c r="C358" s="179" t="s">
        <v>347</v>
      </c>
      <c r="D358" s="176"/>
      <c r="E358" s="115"/>
      <c r="F358" s="115"/>
      <c r="G358" s="177"/>
      <c r="I358" s="184"/>
      <c r="J358" s="124"/>
      <c r="K358" s="124"/>
    </row>
    <row r="359" spans="1:11" s="2" customFormat="1">
      <c r="A359" s="106"/>
      <c r="B359" s="180"/>
      <c r="C359" s="179" t="s">
        <v>32</v>
      </c>
      <c r="D359" s="176"/>
      <c r="E359" s="115"/>
      <c r="F359" s="115"/>
      <c r="G359" s="177"/>
      <c r="I359" s="184"/>
      <c r="J359" s="124"/>
      <c r="K359" s="124"/>
    </row>
    <row r="360" spans="1:11" s="262" customFormat="1">
      <c r="A360" s="235"/>
      <c r="B360" s="235"/>
      <c r="C360" s="260" t="s">
        <v>401</v>
      </c>
      <c r="D360" s="259" t="s">
        <v>11</v>
      </c>
      <c r="E360" s="236">
        <v>1</v>
      </c>
      <c r="F360" s="236"/>
      <c r="G360" s="333">
        <f>E360*F360</f>
        <v>0</v>
      </c>
      <c r="I360" s="197"/>
      <c r="J360" s="20"/>
      <c r="K360" s="20"/>
    </row>
    <row r="361" spans="1:11" s="2" customFormat="1">
      <c r="A361" s="28"/>
      <c r="B361" s="180"/>
      <c r="C361" s="179"/>
      <c r="D361" s="215"/>
      <c r="E361" s="216"/>
      <c r="F361" s="115"/>
      <c r="G361" s="350"/>
      <c r="I361" s="184"/>
      <c r="J361" s="30"/>
      <c r="K361" s="30"/>
    </row>
    <row r="362" spans="1:11" s="2" customFormat="1">
      <c r="A362" s="106" t="s">
        <v>226</v>
      </c>
      <c r="B362" s="180" t="s">
        <v>118</v>
      </c>
      <c r="C362" s="208" t="s">
        <v>115</v>
      </c>
      <c r="D362" s="176"/>
      <c r="E362" s="115"/>
      <c r="F362" s="115"/>
      <c r="G362" s="350"/>
      <c r="I362" s="184"/>
      <c r="J362" s="124"/>
      <c r="K362" s="124"/>
    </row>
    <row r="363" spans="1:11" s="2" customFormat="1" ht="90">
      <c r="A363" s="106"/>
      <c r="B363" s="180"/>
      <c r="C363" s="179" t="s">
        <v>171</v>
      </c>
      <c r="D363" s="176"/>
      <c r="E363" s="115"/>
      <c r="F363" s="115"/>
      <c r="G363" s="350"/>
      <c r="I363" s="184"/>
      <c r="J363" s="124"/>
      <c r="K363" s="124"/>
    </row>
    <row r="364" spans="1:11" s="2" customFormat="1">
      <c r="A364" s="106"/>
      <c r="B364" s="180"/>
      <c r="C364" s="179" t="s">
        <v>32</v>
      </c>
      <c r="D364" s="176"/>
      <c r="E364" s="115"/>
      <c r="F364" s="115"/>
      <c r="G364" s="350"/>
      <c r="I364" s="184"/>
      <c r="J364" s="124"/>
      <c r="K364" s="124"/>
    </row>
    <row r="365" spans="1:11" s="262" customFormat="1">
      <c r="A365" s="235" t="s">
        <v>227</v>
      </c>
      <c r="B365" s="235"/>
      <c r="C365" s="260" t="s">
        <v>390</v>
      </c>
      <c r="D365" s="259" t="s">
        <v>11</v>
      </c>
      <c r="E365" s="236">
        <v>1</v>
      </c>
      <c r="F365" s="236"/>
      <c r="G365" s="333">
        <f t="shared" ref="G365:G371" si="16">E365*F365</f>
        <v>0</v>
      </c>
      <c r="I365" s="197"/>
      <c r="J365" s="20"/>
      <c r="K365" s="20"/>
    </row>
    <row r="366" spans="1:11" s="262" customFormat="1">
      <c r="A366" s="235" t="s">
        <v>332</v>
      </c>
      <c r="B366" s="235"/>
      <c r="C366" s="260" t="s">
        <v>116</v>
      </c>
      <c r="D366" s="259" t="s">
        <v>11</v>
      </c>
      <c r="E366" s="236">
        <v>1</v>
      </c>
      <c r="F366" s="236"/>
      <c r="G366" s="333">
        <f t="shared" si="16"/>
        <v>0</v>
      </c>
      <c r="I366" s="197"/>
      <c r="J366" s="20"/>
      <c r="K366" s="20"/>
    </row>
    <row r="367" spans="1:11" s="262" customFormat="1">
      <c r="A367" s="235" t="s">
        <v>333</v>
      </c>
      <c r="B367" s="235"/>
      <c r="C367" s="260" t="s">
        <v>391</v>
      </c>
      <c r="D367" s="259" t="s">
        <v>11</v>
      </c>
      <c r="E367" s="236">
        <v>2</v>
      </c>
      <c r="F367" s="236"/>
      <c r="G367" s="333">
        <f t="shared" si="16"/>
        <v>0</v>
      </c>
      <c r="I367" s="197"/>
      <c r="J367" s="20"/>
      <c r="K367" s="20"/>
    </row>
    <row r="368" spans="1:11" s="262" customFormat="1">
      <c r="A368" s="235" t="s">
        <v>349</v>
      </c>
      <c r="B368" s="235"/>
      <c r="C368" s="260" t="s">
        <v>392</v>
      </c>
      <c r="D368" s="259" t="s">
        <v>11</v>
      </c>
      <c r="E368" s="236">
        <v>2</v>
      </c>
      <c r="F368" s="236"/>
      <c r="G368" s="333">
        <f t="shared" si="16"/>
        <v>0</v>
      </c>
      <c r="I368" s="197"/>
      <c r="J368" s="20"/>
      <c r="K368" s="20"/>
    </row>
    <row r="369" spans="1:11" s="262" customFormat="1">
      <c r="A369" s="235" t="s">
        <v>350</v>
      </c>
      <c r="B369" s="235"/>
      <c r="C369" s="260" t="s">
        <v>393</v>
      </c>
      <c r="D369" s="259" t="s">
        <v>11</v>
      </c>
      <c r="E369" s="236">
        <v>2</v>
      </c>
      <c r="F369" s="236"/>
      <c r="G369" s="333">
        <f t="shared" si="16"/>
        <v>0</v>
      </c>
      <c r="I369" s="197"/>
      <c r="J369" s="20"/>
      <c r="K369" s="20"/>
    </row>
    <row r="370" spans="1:11" s="262" customFormat="1">
      <c r="A370" s="235" t="s">
        <v>351</v>
      </c>
      <c r="B370" s="235"/>
      <c r="C370" s="260" t="s">
        <v>394</v>
      </c>
      <c r="D370" s="259" t="s">
        <v>11</v>
      </c>
      <c r="E370" s="236">
        <v>1</v>
      </c>
      <c r="F370" s="236"/>
      <c r="G370" s="333">
        <f t="shared" si="16"/>
        <v>0</v>
      </c>
      <c r="I370" s="197"/>
      <c r="J370" s="20"/>
      <c r="K370" s="20"/>
    </row>
    <row r="371" spans="1:11" s="262" customFormat="1">
      <c r="A371" s="235" t="s">
        <v>352</v>
      </c>
      <c r="B371" s="235"/>
      <c r="C371" s="260" t="s">
        <v>395</v>
      </c>
      <c r="D371" s="259" t="s">
        <v>11</v>
      </c>
      <c r="E371" s="236">
        <v>1</v>
      </c>
      <c r="F371" s="236"/>
      <c r="G371" s="333">
        <f t="shared" si="16"/>
        <v>0</v>
      </c>
      <c r="I371" s="197"/>
      <c r="J371" s="20"/>
      <c r="K371" s="20"/>
    </row>
    <row r="372" spans="1:11" s="2" customFormat="1">
      <c r="A372" s="28"/>
      <c r="B372" s="180"/>
      <c r="C372" s="179"/>
      <c r="D372" s="215"/>
      <c r="E372" s="216"/>
      <c r="F372" s="115"/>
      <c r="G372" s="350"/>
      <c r="I372" s="184"/>
      <c r="J372" s="30"/>
      <c r="K372" s="30"/>
    </row>
    <row r="373" spans="1:11" s="2" customFormat="1">
      <c r="A373" s="106" t="s">
        <v>226</v>
      </c>
      <c r="B373" s="180" t="s">
        <v>119</v>
      </c>
      <c r="C373" s="208" t="s">
        <v>117</v>
      </c>
      <c r="D373" s="176"/>
      <c r="E373" s="115"/>
      <c r="F373" s="115"/>
      <c r="G373" s="350"/>
      <c r="I373" s="184"/>
      <c r="J373" s="124"/>
      <c r="K373" s="124"/>
    </row>
    <row r="374" spans="1:11" s="2" customFormat="1" ht="67.5">
      <c r="A374" s="106"/>
      <c r="B374" s="180"/>
      <c r="C374" s="179" t="s">
        <v>165</v>
      </c>
      <c r="D374" s="176"/>
      <c r="E374" s="115"/>
      <c r="F374" s="115"/>
      <c r="G374" s="350"/>
      <c r="I374" s="184"/>
      <c r="J374" s="124"/>
      <c r="K374" s="124"/>
    </row>
    <row r="375" spans="1:11" s="2" customFormat="1">
      <c r="A375" s="106"/>
      <c r="B375" s="180"/>
      <c r="C375" s="179" t="s">
        <v>32</v>
      </c>
      <c r="D375" s="176"/>
      <c r="E375" s="115"/>
      <c r="F375" s="115"/>
      <c r="G375" s="350"/>
      <c r="I375" s="184"/>
      <c r="J375" s="124"/>
      <c r="K375" s="124"/>
    </row>
    <row r="376" spans="1:11" s="262" customFormat="1">
      <c r="A376" s="235" t="s">
        <v>227</v>
      </c>
      <c r="B376" s="235"/>
      <c r="C376" s="260" t="s">
        <v>396</v>
      </c>
      <c r="D376" s="259" t="s">
        <v>11</v>
      </c>
      <c r="E376" s="236">
        <v>2</v>
      </c>
      <c r="F376" s="236"/>
      <c r="G376" s="333">
        <f>E376*F376</f>
        <v>0</v>
      </c>
      <c r="I376" s="197"/>
      <c r="J376" s="20"/>
      <c r="K376" s="20"/>
    </row>
    <row r="377" spans="1:11" s="262" customFormat="1">
      <c r="A377" s="235" t="s">
        <v>332</v>
      </c>
      <c r="B377" s="235"/>
      <c r="C377" s="260" t="s">
        <v>397</v>
      </c>
      <c r="D377" s="259" t="s">
        <v>11</v>
      </c>
      <c r="E377" s="236">
        <v>2</v>
      </c>
      <c r="F377" s="236"/>
      <c r="G377" s="333">
        <f>E377*F377</f>
        <v>0</v>
      </c>
      <c r="I377" s="197"/>
      <c r="J377" s="20"/>
      <c r="K377" s="20"/>
    </row>
    <row r="378" spans="1:11" s="262" customFormat="1">
      <c r="A378" s="235" t="s">
        <v>333</v>
      </c>
      <c r="B378" s="235"/>
      <c r="C378" s="260" t="s">
        <v>398</v>
      </c>
      <c r="D378" s="259" t="s">
        <v>11</v>
      </c>
      <c r="E378" s="236">
        <v>2</v>
      </c>
      <c r="F378" s="236"/>
      <c r="G378" s="333">
        <f>E378*F378</f>
        <v>0</v>
      </c>
      <c r="I378" s="197"/>
      <c r="J378" s="20"/>
      <c r="K378" s="20"/>
    </row>
    <row r="379" spans="1:11" s="262" customFormat="1">
      <c r="A379" s="235" t="s">
        <v>349</v>
      </c>
      <c r="B379" s="235"/>
      <c r="C379" s="260" t="s">
        <v>399</v>
      </c>
      <c r="D379" s="259" t="s">
        <v>11</v>
      </c>
      <c r="E379" s="236">
        <v>1</v>
      </c>
      <c r="F379" s="236"/>
      <c r="G379" s="333">
        <f>E379*F379</f>
        <v>0</v>
      </c>
      <c r="I379" s="197"/>
      <c r="J379" s="20"/>
      <c r="K379" s="20"/>
    </row>
    <row r="380" spans="1:11" s="262" customFormat="1">
      <c r="A380" s="235" t="s">
        <v>350</v>
      </c>
      <c r="B380" s="235"/>
      <c r="C380" s="260" t="s">
        <v>400</v>
      </c>
      <c r="D380" s="259" t="s">
        <v>11</v>
      </c>
      <c r="E380" s="236">
        <v>2</v>
      </c>
      <c r="F380" s="236"/>
      <c r="G380" s="333">
        <f>E380*F380</f>
        <v>0</v>
      </c>
      <c r="I380" s="197"/>
      <c r="J380" s="20"/>
      <c r="K380" s="20"/>
    </row>
    <row r="381" spans="1:11" s="2" customFormat="1">
      <c r="A381" s="28"/>
      <c r="B381" s="180"/>
      <c r="C381" s="179"/>
      <c r="D381" s="215"/>
      <c r="E381" s="216"/>
      <c r="F381" s="115"/>
      <c r="G381" s="350"/>
      <c r="I381" s="184"/>
      <c r="J381" s="30"/>
      <c r="K381" s="30"/>
    </row>
    <row r="382" spans="1:11" s="2" customFormat="1">
      <c r="A382" s="106" t="s">
        <v>228</v>
      </c>
      <c r="B382" s="180" t="s">
        <v>120</v>
      </c>
      <c r="C382" s="208" t="s">
        <v>121</v>
      </c>
      <c r="D382" s="176"/>
      <c r="E382" s="115"/>
      <c r="F382" s="115"/>
      <c r="G382" s="350"/>
      <c r="I382" s="184"/>
      <c r="J382" s="124"/>
      <c r="K382" s="124"/>
    </row>
    <row r="383" spans="1:11" s="2" customFormat="1" ht="112.5">
      <c r="A383" s="106"/>
      <c r="B383" s="180"/>
      <c r="C383" s="179" t="s">
        <v>172</v>
      </c>
      <c r="D383" s="176"/>
      <c r="E383" s="115"/>
      <c r="F383" s="115"/>
      <c r="G383" s="350"/>
      <c r="I383" s="184"/>
      <c r="J383" s="124"/>
      <c r="K383" s="124"/>
    </row>
    <row r="384" spans="1:11" s="2" customFormat="1" ht="56.25">
      <c r="A384" s="106"/>
      <c r="B384" s="180"/>
      <c r="C384" s="179" t="s">
        <v>173</v>
      </c>
      <c r="D384" s="176"/>
      <c r="E384" s="115"/>
      <c r="F384" s="115"/>
      <c r="G384" s="350"/>
      <c r="I384" s="184"/>
      <c r="J384" s="124"/>
      <c r="K384" s="124"/>
    </row>
    <row r="385" spans="1:11" s="2" customFormat="1">
      <c r="A385" s="106"/>
      <c r="B385" s="180"/>
      <c r="C385" s="179" t="s">
        <v>32</v>
      </c>
      <c r="D385" s="176"/>
      <c r="E385" s="115"/>
      <c r="F385" s="115"/>
      <c r="G385" s="350"/>
      <c r="I385" s="184"/>
      <c r="J385" s="124"/>
      <c r="K385" s="124"/>
    </row>
    <row r="386" spans="1:11" s="262" customFormat="1">
      <c r="A386" s="237" t="s">
        <v>229</v>
      </c>
      <c r="B386" s="235"/>
      <c r="C386" s="260" t="s">
        <v>122</v>
      </c>
      <c r="D386" s="259" t="s">
        <v>11</v>
      </c>
      <c r="E386" s="236">
        <v>1</v>
      </c>
      <c r="F386" s="236"/>
      <c r="G386" s="333">
        <f>E386*F386</f>
        <v>0</v>
      </c>
      <c r="I386" s="197"/>
      <c r="J386" s="20"/>
      <c r="K386" s="20"/>
    </row>
    <row r="387" spans="1:11" s="262" customFormat="1" ht="22.5">
      <c r="A387" s="237" t="s">
        <v>230</v>
      </c>
      <c r="B387" s="235"/>
      <c r="C387" s="260" t="s">
        <v>123</v>
      </c>
      <c r="D387" s="259" t="s">
        <v>11</v>
      </c>
      <c r="E387" s="236">
        <v>1</v>
      </c>
      <c r="F387" s="236"/>
      <c r="G387" s="333">
        <f>E387*F387</f>
        <v>0</v>
      </c>
      <c r="I387" s="197"/>
      <c r="J387" s="20"/>
      <c r="K387" s="20"/>
    </row>
    <row r="388" spans="1:11" s="2" customFormat="1">
      <c r="A388" s="122"/>
      <c r="B388" s="180"/>
      <c r="C388" s="179"/>
      <c r="D388" s="215"/>
      <c r="E388" s="216"/>
      <c r="F388" s="115"/>
      <c r="G388" s="350"/>
      <c r="I388" s="184"/>
      <c r="J388" s="124"/>
      <c r="K388" s="124"/>
    </row>
    <row r="389" spans="1:11" s="295" customFormat="1">
      <c r="A389" s="290" t="s">
        <v>231</v>
      </c>
      <c r="B389" s="291" t="s">
        <v>120</v>
      </c>
      <c r="C389" s="292" t="s">
        <v>353</v>
      </c>
      <c r="D389" s="293"/>
      <c r="E389" s="294"/>
      <c r="F389" s="294"/>
      <c r="G389" s="356"/>
      <c r="I389" s="296"/>
      <c r="J389" s="297"/>
      <c r="K389" s="297"/>
    </row>
    <row r="390" spans="1:11" s="2" customFormat="1" ht="101.25">
      <c r="A390" s="106"/>
      <c r="B390" s="180"/>
      <c r="C390" s="179" t="s">
        <v>383</v>
      </c>
      <c r="D390" s="176"/>
      <c r="E390" s="115"/>
      <c r="F390" s="115"/>
      <c r="G390" s="350"/>
      <c r="I390" s="184"/>
      <c r="J390" s="124"/>
      <c r="K390" s="124"/>
    </row>
    <row r="391" spans="1:11" s="2" customFormat="1">
      <c r="A391" s="106"/>
      <c r="B391" s="180"/>
      <c r="C391" s="175" t="s">
        <v>384</v>
      </c>
      <c r="D391" s="176"/>
      <c r="E391" s="115"/>
      <c r="F391" s="115"/>
      <c r="G391" s="350"/>
      <c r="I391" s="184"/>
      <c r="J391" s="124"/>
      <c r="K391" s="124"/>
    </row>
    <row r="392" spans="1:11" s="2" customFormat="1" ht="15" customHeight="1">
      <c r="A392" s="106"/>
      <c r="B392" s="180"/>
      <c r="C392" s="175" t="s">
        <v>385</v>
      </c>
      <c r="D392" s="176"/>
      <c r="E392" s="115"/>
      <c r="F392" s="115"/>
      <c r="G392" s="350"/>
      <c r="I392" s="184"/>
      <c r="J392" s="124"/>
      <c r="K392" s="124"/>
    </row>
    <row r="393" spans="1:11" s="2" customFormat="1">
      <c r="A393" s="106"/>
      <c r="B393" s="180"/>
      <c r="C393" s="179" t="s">
        <v>386</v>
      </c>
      <c r="D393" s="176"/>
      <c r="E393" s="115"/>
      <c r="F393" s="115"/>
      <c r="G393" s="350"/>
      <c r="I393" s="184"/>
      <c r="J393" s="124"/>
      <c r="K393" s="124"/>
    </row>
    <row r="394" spans="1:11" s="2" customFormat="1">
      <c r="A394" s="106"/>
      <c r="B394" s="180"/>
      <c r="C394" s="179" t="s">
        <v>387</v>
      </c>
      <c r="D394" s="176"/>
      <c r="E394" s="115"/>
      <c r="F394" s="115"/>
      <c r="G394" s="350"/>
      <c r="I394" s="184"/>
      <c r="J394" s="124"/>
      <c r="K394" s="124"/>
    </row>
    <row r="395" spans="1:11" s="2" customFormat="1">
      <c r="A395" s="106"/>
      <c r="B395" s="180"/>
      <c r="C395" s="179" t="s">
        <v>388</v>
      </c>
      <c r="D395" s="176"/>
      <c r="E395" s="115"/>
      <c r="F395" s="115"/>
      <c r="G395" s="350"/>
      <c r="I395" s="184"/>
      <c r="J395" s="124"/>
      <c r="K395" s="124"/>
    </row>
    <row r="396" spans="1:11" s="2" customFormat="1">
      <c r="A396" s="106"/>
      <c r="B396" s="180"/>
      <c r="C396" s="179" t="s">
        <v>389</v>
      </c>
      <c r="D396" s="176"/>
      <c r="E396" s="115"/>
      <c r="F396" s="115"/>
      <c r="G396" s="350"/>
      <c r="I396" s="184"/>
      <c r="J396" s="124"/>
      <c r="K396" s="124"/>
    </row>
    <row r="397" spans="1:11" s="2" customFormat="1">
      <c r="A397" s="106"/>
      <c r="B397" s="180"/>
      <c r="C397" s="179" t="s">
        <v>32</v>
      </c>
      <c r="D397" s="176"/>
      <c r="E397" s="115"/>
      <c r="F397" s="115"/>
      <c r="G397" s="350"/>
      <c r="I397" s="184"/>
      <c r="J397" s="124"/>
      <c r="K397" s="124"/>
    </row>
    <row r="398" spans="1:11" s="262" customFormat="1">
      <c r="A398" s="235"/>
      <c r="B398" s="235"/>
      <c r="C398" s="260" t="s">
        <v>354</v>
      </c>
      <c r="D398" s="259" t="s">
        <v>364</v>
      </c>
      <c r="E398" s="236">
        <v>35</v>
      </c>
      <c r="F398" s="289"/>
      <c r="G398" s="333">
        <f>E398*F398</f>
        <v>0</v>
      </c>
      <c r="I398" s="197"/>
      <c r="J398" s="20"/>
      <c r="K398" s="20"/>
    </row>
    <row r="399" spans="1:11" s="2" customFormat="1">
      <c r="A399" s="122"/>
      <c r="B399" s="180"/>
      <c r="C399" s="179"/>
      <c r="D399" s="215"/>
      <c r="E399" s="216"/>
      <c r="F399" s="115"/>
      <c r="G399" s="350"/>
      <c r="I399" s="184"/>
      <c r="J399" s="124"/>
      <c r="K399" s="124"/>
    </row>
    <row r="400" spans="1:11" s="2" customFormat="1">
      <c r="A400" s="106" t="s">
        <v>232</v>
      </c>
      <c r="B400" s="180" t="s">
        <v>233</v>
      </c>
      <c r="C400" s="208" t="s">
        <v>234</v>
      </c>
      <c r="D400" s="176"/>
      <c r="E400" s="115"/>
      <c r="F400" s="115"/>
      <c r="G400" s="350"/>
      <c r="I400" s="184"/>
      <c r="J400" s="124"/>
      <c r="K400" s="124"/>
    </row>
    <row r="401" spans="1:11" s="2" customFormat="1" ht="45">
      <c r="A401" s="106"/>
      <c r="B401" s="180"/>
      <c r="C401" s="179" t="s">
        <v>235</v>
      </c>
      <c r="D401" s="176"/>
      <c r="E401" s="115"/>
      <c r="F401" s="115"/>
      <c r="G401" s="350"/>
      <c r="I401" s="184"/>
      <c r="J401" s="124"/>
      <c r="K401" s="124"/>
    </row>
    <row r="402" spans="1:11" s="2" customFormat="1">
      <c r="A402" s="106"/>
      <c r="B402" s="180"/>
      <c r="C402" s="179" t="s">
        <v>32</v>
      </c>
      <c r="D402" s="176"/>
      <c r="E402" s="115"/>
      <c r="F402" s="115"/>
      <c r="G402" s="350"/>
      <c r="I402" s="184"/>
      <c r="J402" s="124"/>
      <c r="K402" s="124"/>
    </row>
    <row r="403" spans="1:11" s="262" customFormat="1">
      <c r="A403" s="235"/>
      <c r="B403" s="235"/>
      <c r="C403" s="260" t="s">
        <v>236</v>
      </c>
      <c r="D403" s="259" t="s">
        <v>11</v>
      </c>
      <c r="E403" s="236">
        <v>1</v>
      </c>
      <c r="F403" s="236"/>
      <c r="G403" s="333">
        <f>E403*F403</f>
        <v>0</v>
      </c>
      <c r="I403" s="197"/>
      <c r="J403" s="20"/>
      <c r="K403" s="20"/>
    </row>
    <row r="404" spans="1:11" s="2" customFormat="1">
      <c r="A404" s="28"/>
      <c r="B404" s="180"/>
      <c r="C404" s="179"/>
      <c r="D404" s="215"/>
      <c r="E404" s="216"/>
      <c r="F404" s="115"/>
      <c r="G404" s="350"/>
      <c r="I404" s="184"/>
      <c r="J404" s="30"/>
      <c r="K404" s="30"/>
    </row>
    <row r="405" spans="1:11" s="2" customFormat="1">
      <c r="A405" s="106"/>
      <c r="B405" s="180" t="s">
        <v>124</v>
      </c>
      <c r="C405" s="208" t="s">
        <v>125</v>
      </c>
      <c r="D405" s="176"/>
      <c r="E405" s="115"/>
      <c r="F405" s="115"/>
      <c r="G405" s="350"/>
      <c r="I405" s="184"/>
      <c r="J405" s="124"/>
      <c r="K405" s="124"/>
    </row>
    <row r="406" spans="1:11" s="2" customFormat="1" ht="112.5">
      <c r="A406" s="122"/>
      <c r="B406" s="180"/>
      <c r="C406" s="179" t="s">
        <v>166</v>
      </c>
      <c r="D406" s="215"/>
      <c r="E406" s="216"/>
      <c r="F406" s="115"/>
      <c r="G406" s="350"/>
      <c r="I406" s="184"/>
      <c r="J406" s="124"/>
      <c r="K406" s="124"/>
    </row>
    <row r="407" spans="1:11" s="2" customFormat="1">
      <c r="A407" s="122"/>
      <c r="B407" s="180"/>
      <c r="C407" s="179"/>
      <c r="D407" s="215"/>
      <c r="E407" s="216"/>
      <c r="F407" s="115"/>
      <c r="G407" s="350"/>
      <c r="I407" s="184"/>
      <c r="J407" s="124"/>
      <c r="K407" s="124"/>
    </row>
    <row r="408" spans="1:11" s="2" customFormat="1">
      <c r="A408" s="106" t="s">
        <v>237</v>
      </c>
      <c r="B408" s="180" t="s">
        <v>126</v>
      </c>
      <c r="C408" s="208" t="s">
        <v>127</v>
      </c>
      <c r="D408" s="176"/>
      <c r="E408" s="115"/>
      <c r="F408" s="115"/>
      <c r="G408" s="350"/>
      <c r="I408" s="184"/>
      <c r="J408" s="124"/>
      <c r="K408" s="124"/>
    </row>
    <row r="409" spans="1:11" s="2" customFormat="1" ht="22.5">
      <c r="A409" s="106"/>
      <c r="B409" s="180"/>
      <c r="C409" s="179" t="s">
        <v>128</v>
      </c>
      <c r="D409" s="176"/>
      <c r="E409" s="115"/>
      <c r="F409" s="115"/>
      <c r="G409" s="350"/>
      <c r="I409" s="184"/>
      <c r="J409" s="124"/>
      <c r="K409" s="124"/>
    </row>
    <row r="410" spans="1:11" s="2" customFormat="1">
      <c r="A410" s="106"/>
      <c r="B410" s="180"/>
      <c r="C410" s="179" t="s">
        <v>32</v>
      </c>
      <c r="D410" s="176"/>
      <c r="E410" s="115"/>
      <c r="F410" s="115"/>
      <c r="G410" s="350"/>
      <c r="I410" s="184"/>
      <c r="J410" s="124"/>
      <c r="K410" s="124"/>
    </row>
    <row r="411" spans="1:11" s="262" customFormat="1">
      <c r="A411" s="235" t="s">
        <v>355</v>
      </c>
      <c r="B411" s="235"/>
      <c r="C411" s="260" t="s">
        <v>238</v>
      </c>
      <c r="D411" s="259" t="s">
        <v>4</v>
      </c>
      <c r="E411" s="236">
        <v>296</v>
      </c>
      <c r="F411" s="236"/>
      <c r="G411" s="333">
        <f>E411*F411</f>
        <v>0</v>
      </c>
      <c r="I411" s="197"/>
      <c r="J411" s="20"/>
      <c r="K411" s="20"/>
    </row>
    <row r="412" spans="1:11" s="262" customFormat="1">
      <c r="A412" s="235" t="s">
        <v>356</v>
      </c>
      <c r="B412" s="235"/>
      <c r="C412" s="260" t="s">
        <v>239</v>
      </c>
      <c r="D412" s="259" t="s">
        <v>4</v>
      </c>
      <c r="E412" s="236">
        <v>25</v>
      </c>
      <c r="F412" s="236"/>
      <c r="G412" s="333">
        <f>E412*F412</f>
        <v>0</v>
      </c>
      <c r="I412" s="197"/>
      <c r="J412" s="20"/>
      <c r="K412" s="20"/>
    </row>
    <row r="413" spans="1:11" s="262" customFormat="1">
      <c r="A413" s="235" t="s">
        <v>357</v>
      </c>
      <c r="B413" s="235"/>
      <c r="C413" s="260" t="s">
        <v>240</v>
      </c>
      <c r="D413" s="259" t="s">
        <v>4</v>
      </c>
      <c r="E413" s="236">
        <v>879</v>
      </c>
      <c r="F413" s="236"/>
      <c r="G413" s="333">
        <f>E413*F413</f>
        <v>0</v>
      </c>
      <c r="I413" s="197"/>
      <c r="J413" s="20"/>
      <c r="K413" s="20"/>
    </row>
    <row r="414" spans="1:11" s="2" customFormat="1">
      <c r="A414" s="28"/>
      <c r="B414" s="180"/>
      <c r="C414" s="179"/>
      <c r="D414" s="215"/>
      <c r="E414" s="216"/>
      <c r="F414" s="115"/>
      <c r="G414" s="350"/>
      <c r="I414" s="184"/>
      <c r="J414" s="30"/>
      <c r="K414" s="30"/>
    </row>
    <row r="415" spans="1:11" s="2" customFormat="1">
      <c r="A415" s="106" t="s">
        <v>241</v>
      </c>
      <c r="B415" s="180" t="s">
        <v>129</v>
      </c>
      <c r="C415" s="208" t="s">
        <v>130</v>
      </c>
      <c r="D415" s="176"/>
      <c r="E415" s="115"/>
      <c r="F415" s="115"/>
      <c r="G415" s="350"/>
      <c r="I415" s="184"/>
      <c r="J415" s="124"/>
      <c r="K415" s="124"/>
    </row>
    <row r="416" spans="1:11" s="2" customFormat="1">
      <c r="A416" s="106"/>
      <c r="B416" s="180"/>
      <c r="C416" s="179" t="s">
        <v>32</v>
      </c>
      <c r="D416" s="176"/>
      <c r="E416" s="115"/>
      <c r="F416" s="115"/>
      <c r="G416" s="350"/>
      <c r="I416" s="184"/>
      <c r="J416" s="124"/>
      <c r="K416" s="124"/>
    </row>
    <row r="417" spans="1:11" s="262" customFormat="1">
      <c r="A417" s="235" t="s">
        <v>242</v>
      </c>
      <c r="B417" s="235"/>
      <c r="C417" s="260" t="s">
        <v>358</v>
      </c>
      <c r="D417" s="259" t="s">
        <v>4</v>
      </c>
      <c r="E417" s="236">
        <v>10</v>
      </c>
      <c r="F417" s="236"/>
      <c r="G417" s="333">
        <f>E417*F417</f>
        <v>0</v>
      </c>
      <c r="I417" s="197"/>
      <c r="J417" s="20"/>
      <c r="K417" s="20"/>
    </row>
    <row r="418" spans="1:11" s="262" customFormat="1">
      <c r="A418" s="235" t="s">
        <v>334</v>
      </c>
      <c r="B418" s="235"/>
      <c r="C418" s="260" t="s">
        <v>359</v>
      </c>
      <c r="D418" s="259" t="s">
        <v>4</v>
      </c>
      <c r="E418" s="236">
        <v>15</v>
      </c>
      <c r="F418" s="236"/>
      <c r="G418" s="333">
        <f>E418*F418</f>
        <v>0</v>
      </c>
      <c r="I418" s="197"/>
      <c r="J418" s="20"/>
      <c r="K418" s="20"/>
    </row>
    <row r="419" spans="1:11" s="2" customFormat="1">
      <c r="A419" s="28"/>
      <c r="B419" s="180"/>
      <c r="C419" s="179"/>
      <c r="D419" s="215"/>
      <c r="E419" s="216"/>
      <c r="F419" s="115"/>
      <c r="G419" s="350"/>
      <c r="I419" s="184"/>
      <c r="J419" s="30"/>
      <c r="K419" s="30"/>
    </row>
    <row r="420" spans="1:11" s="2" customFormat="1">
      <c r="A420" s="106" t="s">
        <v>360</v>
      </c>
      <c r="B420" s="180" t="s">
        <v>131</v>
      </c>
      <c r="C420" s="208" t="s">
        <v>132</v>
      </c>
      <c r="D420" s="176"/>
      <c r="E420" s="115"/>
      <c r="F420" s="115"/>
      <c r="G420" s="350"/>
      <c r="I420" s="184"/>
      <c r="J420" s="124"/>
      <c r="K420" s="124"/>
    </row>
    <row r="421" spans="1:11" s="2" customFormat="1" ht="45">
      <c r="A421" s="106"/>
      <c r="B421" s="180"/>
      <c r="C421" s="179" t="s">
        <v>133</v>
      </c>
      <c r="D421" s="176"/>
      <c r="E421" s="115"/>
      <c r="F421" s="115"/>
      <c r="G421" s="350"/>
      <c r="I421" s="184"/>
      <c r="J421" s="124"/>
      <c r="K421" s="124"/>
    </row>
    <row r="422" spans="1:11" s="2" customFormat="1">
      <c r="A422" s="106"/>
      <c r="B422" s="180"/>
      <c r="C422" s="179" t="s">
        <v>32</v>
      </c>
      <c r="D422" s="176"/>
      <c r="E422" s="115"/>
      <c r="F422" s="115"/>
      <c r="G422" s="350"/>
      <c r="I422" s="184"/>
      <c r="J422" s="124"/>
      <c r="K422" s="124"/>
    </row>
    <row r="423" spans="1:11" s="262" customFormat="1">
      <c r="A423" s="235" t="s">
        <v>361</v>
      </c>
      <c r="B423" s="235"/>
      <c r="C423" s="260" t="s">
        <v>243</v>
      </c>
      <c r="D423" s="259" t="s">
        <v>4</v>
      </c>
      <c r="E423" s="236">
        <v>276</v>
      </c>
      <c r="F423" s="236"/>
      <c r="G423" s="333">
        <f>E423*F423</f>
        <v>0</v>
      </c>
      <c r="I423" s="197"/>
      <c r="J423" s="20"/>
      <c r="K423" s="20"/>
    </row>
    <row r="424" spans="1:11" s="262" customFormat="1">
      <c r="A424" s="235" t="s">
        <v>362</v>
      </c>
      <c r="B424" s="235"/>
      <c r="C424" s="260" t="s">
        <v>363</v>
      </c>
      <c r="D424" s="259" t="s">
        <v>364</v>
      </c>
      <c r="E424" s="236">
        <v>12</v>
      </c>
      <c r="F424" s="236"/>
      <c r="G424" s="333">
        <f>E424*F424</f>
        <v>0</v>
      </c>
      <c r="I424" s="197"/>
      <c r="J424" s="20"/>
      <c r="K424" s="20"/>
    </row>
    <row r="425" spans="1:11" s="262" customFormat="1">
      <c r="A425" s="235" t="s">
        <v>365</v>
      </c>
      <c r="B425" s="235"/>
      <c r="C425" s="260" t="s">
        <v>367</v>
      </c>
      <c r="D425" s="259" t="s">
        <v>364</v>
      </c>
      <c r="E425" s="236">
        <v>25</v>
      </c>
      <c r="F425" s="236"/>
      <c r="G425" s="333">
        <f>E425*F425</f>
        <v>0</v>
      </c>
      <c r="I425" s="197"/>
      <c r="J425" s="20"/>
      <c r="K425" s="20"/>
    </row>
    <row r="426" spans="1:11" s="262" customFormat="1">
      <c r="A426" s="235" t="s">
        <v>366</v>
      </c>
      <c r="B426" s="235"/>
      <c r="C426" s="260" t="s">
        <v>369</v>
      </c>
      <c r="D426" s="259" t="s">
        <v>11</v>
      </c>
      <c r="E426" s="236">
        <v>1</v>
      </c>
      <c r="F426" s="236"/>
      <c r="G426" s="333">
        <f>E426*F426</f>
        <v>0</v>
      </c>
      <c r="I426" s="197"/>
      <c r="J426" s="20"/>
      <c r="K426" s="20"/>
    </row>
    <row r="427" spans="1:11" s="262" customFormat="1" ht="45">
      <c r="A427" s="235" t="s">
        <v>368</v>
      </c>
      <c r="B427" s="235"/>
      <c r="C427" s="260" t="s">
        <v>244</v>
      </c>
      <c r="D427" s="259" t="s">
        <v>11</v>
      </c>
      <c r="E427" s="236">
        <v>3</v>
      </c>
      <c r="F427" s="236"/>
      <c r="G427" s="333">
        <f>E427*F427</f>
        <v>0</v>
      </c>
      <c r="I427" s="197"/>
      <c r="J427" s="20"/>
      <c r="K427" s="20"/>
    </row>
    <row r="428" spans="1:11" s="2" customFormat="1">
      <c r="A428" s="122"/>
      <c r="B428" s="180"/>
      <c r="C428" s="179"/>
      <c r="D428" s="215"/>
      <c r="E428" s="216"/>
      <c r="F428" s="115"/>
      <c r="G428" s="350"/>
      <c r="I428" s="184"/>
      <c r="J428" s="124"/>
      <c r="K428" s="124"/>
    </row>
    <row r="429" spans="1:11" s="2" customFormat="1">
      <c r="A429" s="106" t="s">
        <v>370</v>
      </c>
      <c r="B429" s="180" t="s">
        <v>372</v>
      </c>
      <c r="C429" s="208" t="s">
        <v>371</v>
      </c>
      <c r="D429" s="176"/>
      <c r="E429" s="115"/>
      <c r="F429" s="115"/>
      <c r="G429" s="350"/>
      <c r="I429" s="184"/>
      <c r="J429" s="124"/>
      <c r="K429" s="124"/>
    </row>
    <row r="430" spans="1:11" s="2" customFormat="1">
      <c r="A430" s="106"/>
      <c r="B430" s="180"/>
      <c r="C430" s="179" t="s">
        <v>373</v>
      </c>
      <c r="D430" s="176"/>
      <c r="E430" s="115"/>
      <c r="F430" s="115"/>
      <c r="G430" s="350"/>
      <c r="I430" s="184"/>
      <c r="J430" s="124"/>
      <c r="K430" s="124"/>
    </row>
    <row r="431" spans="1:11" s="2" customFormat="1">
      <c r="A431" s="106"/>
      <c r="B431" s="180"/>
      <c r="C431" s="179" t="s">
        <v>32</v>
      </c>
      <c r="D431" s="176"/>
      <c r="E431" s="115"/>
      <c r="F431" s="115"/>
      <c r="G431" s="350"/>
      <c r="I431" s="184"/>
      <c r="J431" s="124"/>
      <c r="K431" s="124"/>
    </row>
    <row r="432" spans="1:11" s="262" customFormat="1">
      <c r="A432" s="235" t="s">
        <v>374</v>
      </c>
      <c r="B432" s="235"/>
      <c r="C432" s="260" t="s">
        <v>376</v>
      </c>
      <c r="D432" s="259" t="s">
        <v>11</v>
      </c>
      <c r="E432" s="236">
        <v>1</v>
      </c>
      <c r="F432" s="236"/>
      <c r="G432" s="333">
        <f>E432*F432</f>
        <v>0</v>
      </c>
      <c r="I432" s="197"/>
      <c r="J432" s="20"/>
      <c r="K432" s="20"/>
    </row>
    <row r="433" spans="1:11" s="262" customFormat="1">
      <c r="A433" s="235" t="s">
        <v>375</v>
      </c>
      <c r="B433" s="235"/>
      <c r="C433" s="260" t="s">
        <v>377</v>
      </c>
      <c r="D433" s="259" t="s">
        <v>11</v>
      </c>
      <c r="E433" s="236">
        <f>6+5</f>
        <v>11</v>
      </c>
      <c r="F433" s="236"/>
      <c r="G433" s="333">
        <f>E433*F433</f>
        <v>0</v>
      </c>
      <c r="I433" s="197"/>
      <c r="J433" s="20"/>
      <c r="K433" s="20"/>
    </row>
    <row r="434" spans="1:11" s="262" customFormat="1">
      <c r="A434" s="235" t="s">
        <v>462</v>
      </c>
      <c r="B434" s="235"/>
      <c r="C434" s="260" t="s">
        <v>464</v>
      </c>
      <c r="D434" s="259" t="s">
        <v>11</v>
      </c>
      <c r="E434" s="236">
        <v>2</v>
      </c>
      <c r="F434" s="236"/>
      <c r="G434" s="333">
        <f>E434*F434</f>
        <v>0</v>
      </c>
      <c r="I434" s="197"/>
      <c r="J434" s="20"/>
      <c r="K434" s="20"/>
    </row>
    <row r="435" spans="1:11" s="262" customFormat="1">
      <c r="A435" s="235" t="s">
        <v>463</v>
      </c>
      <c r="B435" s="235"/>
      <c r="C435" s="260" t="s">
        <v>465</v>
      </c>
      <c r="D435" s="259" t="s">
        <v>11</v>
      </c>
      <c r="E435" s="236">
        <v>2</v>
      </c>
      <c r="F435" s="236"/>
      <c r="G435" s="333">
        <f>E435*F435</f>
        <v>0</v>
      </c>
      <c r="I435" s="197"/>
      <c r="J435" s="20"/>
      <c r="K435" s="20"/>
    </row>
    <row r="436" spans="1:11" s="262" customFormat="1">
      <c r="A436" s="235" t="s">
        <v>466</v>
      </c>
      <c r="B436" s="235"/>
      <c r="C436" s="260" t="s">
        <v>467</v>
      </c>
      <c r="D436" s="259" t="s">
        <v>4</v>
      </c>
      <c r="E436" s="236">
        <v>560</v>
      </c>
      <c r="F436" s="236"/>
      <c r="G436" s="333">
        <f>E436*F436</f>
        <v>0</v>
      </c>
      <c r="I436" s="197"/>
      <c r="J436" s="20"/>
      <c r="K436" s="20"/>
    </row>
    <row r="437" spans="1:11" s="2" customFormat="1">
      <c r="A437" s="122"/>
      <c r="B437" s="180"/>
      <c r="C437" s="179"/>
      <c r="D437" s="215"/>
      <c r="E437" s="216"/>
      <c r="F437" s="115"/>
      <c r="G437" s="350"/>
      <c r="I437" s="184"/>
      <c r="J437" s="124"/>
      <c r="K437" s="124"/>
    </row>
    <row r="438" spans="1:11" s="2" customFormat="1">
      <c r="A438" s="106" t="s">
        <v>378</v>
      </c>
      <c r="B438" s="180" t="s">
        <v>379</v>
      </c>
      <c r="C438" s="208" t="s">
        <v>380</v>
      </c>
      <c r="D438" s="176"/>
      <c r="E438" s="115"/>
      <c r="F438" s="115"/>
      <c r="G438" s="350"/>
      <c r="I438" s="184"/>
      <c r="J438" s="124"/>
      <c r="K438" s="124"/>
    </row>
    <row r="439" spans="1:11" s="2" customFormat="1">
      <c r="A439" s="106"/>
      <c r="B439" s="180"/>
      <c r="C439" s="179" t="s">
        <v>381</v>
      </c>
      <c r="D439" s="176"/>
      <c r="E439" s="115"/>
      <c r="F439" s="115"/>
      <c r="G439" s="350"/>
      <c r="I439" s="184"/>
      <c r="J439" s="124"/>
      <c r="K439" s="124"/>
    </row>
    <row r="440" spans="1:11" s="2" customFormat="1">
      <c r="A440" s="106"/>
      <c r="B440" s="180"/>
      <c r="C440" s="179" t="s">
        <v>32</v>
      </c>
      <c r="D440" s="176"/>
      <c r="E440" s="115"/>
      <c r="F440" s="115"/>
      <c r="G440" s="350"/>
      <c r="I440" s="184"/>
      <c r="J440" s="124"/>
      <c r="K440" s="124"/>
    </row>
    <row r="441" spans="1:11" s="262" customFormat="1">
      <c r="A441" s="235"/>
      <c r="B441" s="235"/>
      <c r="C441" s="260" t="s">
        <v>382</v>
      </c>
      <c r="D441" s="259" t="s">
        <v>11</v>
      </c>
      <c r="E441" s="236">
        <v>1</v>
      </c>
      <c r="F441" s="236"/>
      <c r="G441" s="333">
        <f>E441*F441</f>
        <v>0</v>
      </c>
      <c r="I441" s="197"/>
      <c r="J441" s="20"/>
      <c r="K441" s="20"/>
    </row>
    <row r="442" spans="1:11" s="2" customFormat="1">
      <c r="A442" s="28"/>
      <c r="B442" s="28"/>
      <c r="C442" s="25"/>
      <c r="D442" s="17"/>
      <c r="E442" s="18"/>
      <c r="F442" s="19"/>
      <c r="G442" s="354"/>
      <c r="I442" s="184"/>
      <c r="J442" s="30"/>
      <c r="K442" s="30"/>
    </row>
    <row r="443" spans="1:11" s="2" customFormat="1">
      <c r="A443" s="72"/>
      <c r="B443" s="72"/>
      <c r="C443" s="71" t="s">
        <v>262</v>
      </c>
      <c r="D443" s="73"/>
      <c r="E443" s="74"/>
      <c r="F443" s="74"/>
      <c r="G443" s="338">
        <f>SUM(G360:G441)</f>
        <v>0</v>
      </c>
      <c r="I443" s="198"/>
      <c r="J443" s="124"/>
      <c r="K443" s="124"/>
    </row>
    <row r="444" spans="1:11" s="2" customFormat="1">
      <c r="A444" s="28"/>
      <c r="B444" s="28"/>
      <c r="C444" s="25"/>
      <c r="D444" s="17"/>
      <c r="E444" s="18"/>
      <c r="F444" s="19"/>
      <c r="G444" s="23"/>
      <c r="I444" s="184"/>
      <c r="J444" s="30"/>
      <c r="K444" s="30"/>
    </row>
    <row r="445" spans="1:11" s="2" customFormat="1">
      <c r="A445" s="28"/>
      <c r="B445" s="28"/>
      <c r="C445" s="25"/>
      <c r="D445" s="17"/>
      <c r="E445" s="18"/>
      <c r="F445" s="19"/>
      <c r="G445" s="23"/>
      <c r="I445" s="184"/>
      <c r="J445" s="30"/>
      <c r="K445" s="30"/>
    </row>
    <row r="446" spans="1:11" s="2" customFormat="1">
      <c r="A446" s="28"/>
      <c r="B446" s="28"/>
      <c r="C446" s="25"/>
      <c r="D446" s="17"/>
      <c r="E446" s="18"/>
      <c r="F446" s="19"/>
      <c r="G446" s="23"/>
      <c r="I446" s="184"/>
      <c r="J446" s="30"/>
      <c r="K446" s="30"/>
    </row>
    <row r="447" spans="1:11" s="2" customFormat="1">
      <c r="A447" s="28"/>
      <c r="B447" s="28"/>
      <c r="C447" s="25"/>
      <c r="D447" s="17"/>
      <c r="E447" s="18"/>
      <c r="F447" s="19"/>
      <c r="G447" s="23"/>
      <c r="I447" s="184"/>
      <c r="J447" s="30"/>
      <c r="K447" s="30"/>
    </row>
    <row r="448" spans="1:11" s="2" customFormat="1">
      <c r="A448" s="28"/>
      <c r="B448" s="28"/>
      <c r="C448" s="25"/>
      <c r="D448" s="17"/>
      <c r="E448" s="18"/>
      <c r="F448" s="19"/>
      <c r="G448" s="23"/>
      <c r="I448" s="184"/>
      <c r="J448" s="30"/>
      <c r="K448" s="30"/>
    </row>
    <row r="449" spans="1:11" s="2" customFormat="1">
      <c r="A449" s="28"/>
      <c r="B449" s="28"/>
      <c r="C449" s="25"/>
      <c r="D449" s="17"/>
      <c r="E449" s="18"/>
      <c r="F449" s="19"/>
      <c r="G449" s="23"/>
      <c r="I449" s="184"/>
      <c r="J449" s="30"/>
      <c r="K449" s="30"/>
    </row>
    <row r="450" spans="1:11" s="2" customFormat="1">
      <c r="A450" s="28"/>
      <c r="B450" s="28"/>
      <c r="C450" s="25"/>
      <c r="D450" s="17"/>
      <c r="E450" s="18"/>
      <c r="F450" s="19"/>
      <c r="G450" s="23"/>
      <c r="I450" s="184"/>
      <c r="J450" s="30"/>
      <c r="K450" s="30"/>
    </row>
    <row r="451" spans="1:11" s="2" customFormat="1">
      <c r="A451" s="28"/>
      <c r="B451" s="28"/>
      <c r="C451" s="25"/>
      <c r="D451" s="17"/>
      <c r="E451" s="18"/>
      <c r="F451" s="19"/>
      <c r="G451" s="23"/>
      <c r="I451" s="184"/>
      <c r="J451" s="30"/>
      <c r="K451" s="30"/>
    </row>
    <row r="452" spans="1:11" s="2" customFormat="1">
      <c r="A452" s="28"/>
      <c r="B452" s="28"/>
      <c r="C452" s="25"/>
      <c r="D452" s="17"/>
      <c r="E452" s="18"/>
      <c r="F452" s="19"/>
      <c r="G452" s="23"/>
      <c r="I452" s="184"/>
      <c r="J452" s="30"/>
      <c r="K452" s="30"/>
    </row>
    <row r="453" spans="1:11" s="2" customFormat="1">
      <c r="A453" s="28"/>
      <c r="B453" s="28"/>
      <c r="C453" s="25"/>
      <c r="D453" s="17"/>
      <c r="E453" s="18"/>
      <c r="F453" s="19"/>
      <c r="G453" s="23"/>
      <c r="I453" s="184"/>
      <c r="J453" s="30"/>
      <c r="K453" s="30"/>
    </row>
    <row r="454" spans="1:11" s="2" customFormat="1">
      <c r="A454" s="28"/>
      <c r="B454" s="28"/>
      <c r="C454" s="25"/>
      <c r="D454" s="17"/>
      <c r="E454" s="18"/>
      <c r="F454" s="19"/>
      <c r="G454" s="23"/>
      <c r="I454" s="184"/>
      <c r="J454" s="30"/>
      <c r="K454" s="30"/>
    </row>
    <row r="455" spans="1:11" s="2" customFormat="1">
      <c r="A455" s="28"/>
      <c r="B455" s="28"/>
      <c r="C455" s="25"/>
      <c r="D455" s="17"/>
      <c r="E455" s="18"/>
      <c r="F455" s="19"/>
      <c r="G455" s="23"/>
      <c r="I455" s="184"/>
      <c r="J455" s="30"/>
      <c r="K455" s="30"/>
    </row>
    <row r="456" spans="1:11" s="2" customFormat="1">
      <c r="A456" s="28"/>
      <c r="B456" s="28"/>
      <c r="C456" s="25"/>
      <c r="D456" s="17"/>
      <c r="E456" s="18"/>
      <c r="F456" s="19"/>
      <c r="G456" s="23"/>
      <c r="I456" s="184"/>
      <c r="J456" s="30"/>
      <c r="K456" s="30"/>
    </row>
    <row r="457" spans="1:11" s="2" customFormat="1">
      <c r="A457" s="28"/>
      <c r="B457" s="28"/>
      <c r="C457" s="25"/>
      <c r="D457" s="17"/>
      <c r="E457" s="18"/>
      <c r="F457" s="19"/>
      <c r="G457" s="23"/>
      <c r="I457" s="184"/>
      <c r="J457" s="30"/>
      <c r="K457" s="30"/>
    </row>
    <row r="458" spans="1:11" s="2" customFormat="1">
      <c r="A458" s="28"/>
      <c r="B458" s="28"/>
      <c r="C458" s="25"/>
      <c r="D458" s="17"/>
      <c r="E458" s="18"/>
      <c r="F458" s="19"/>
      <c r="G458" s="23"/>
      <c r="I458" s="184"/>
      <c r="J458" s="30"/>
      <c r="K458" s="30"/>
    </row>
    <row r="459" spans="1:11" s="2" customFormat="1">
      <c r="A459" s="28"/>
      <c r="B459" s="28"/>
      <c r="C459" s="25"/>
      <c r="D459" s="17"/>
      <c r="E459" s="18"/>
      <c r="F459" s="19"/>
      <c r="G459" s="23"/>
      <c r="I459" s="184"/>
      <c r="J459" s="30"/>
      <c r="K459" s="30"/>
    </row>
    <row r="460" spans="1:11" s="2" customFormat="1">
      <c r="A460" s="28"/>
      <c r="B460" s="28"/>
      <c r="C460" s="25"/>
      <c r="D460" s="17"/>
      <c r="E460" s="18"/>
      <c r="F460" s="19"/>
      <c r="G460" s="23"/>
      <c r="I460" s="184"/>
      <c r="J460" s="30"/>
      <c r="K460" s="30"/>
    </row>
    <row r="461" spans="1:11" s="2" customFormat="1">
      <c r="A461" s="28"/>
      <c r="B461" s="28"/>
      <c r="C461" s="25"/>
      <c r="D461" s="17"/>
      <c r="E461" s="18"/>
      <c r="F461" s="19"/>
      <c r="G461" s="23"/>
      <c r="I461" s="184"/>
      <c r="J461" s="30"/>
      <c r="K461" s="30"/>
    </row>
    <row r="462" spans="1:11" s="2" customFormat="1">
      <c r="A462" s="28"/>
      <c r="B462" s="28"/>
      <c r="C462" s="25"/>
      <c r="D462" s="17"/>
      <c r="E462" s="18"/>
      <c r="F462" s="19"/>
      <c r="G462" s="23"/>
      <c r="I462" s="184"/>
      <c r="J462" s="30"/>
      <c r="K462" s="30"/>
    </row>
    <row r="463" spans="1:11" s="2" customFormat="1">
      <c r="A463" s="28"/>
      <c r="B463" s="28"/>
      <c r="C463" s="25"/>
      <c r="D463" s="17"/>
      <c r="E463" s="18"/>
      <c r="F463" s="19"/>
      <c r="G463" s="23"/>
      <c r="I463" s="184"/>
      <c r="J463" s="30"/>
      <c r="K463" s="30"/>
    </row>
    <row r="464" spans="1:11" s="2" customFormat="1">
      <c r="A464" s="28"/>
      <c r="B464" s="28"/>
      <c r="C464" s="25"/>
      <c r="D464" s="17"/>
      <c r="E464" s="18"/>
      <c r="F464" s="19"/>
      <c r="G464" s="23"/>
      <c r="I464" s="184"/>
      <c r="J464" s="30"/>
      <c r="K464" s="30"/>
    </row>
    <row r="465" spans="1:11" s="2" customFormat="1">
      <c r="A465" s="28"/>
      <c r="B465" s="28"/>
      <c r="C465" s="25"/>
      <c r="D465" s="17"/>
      <c r="E465" s="18"/>
      <c r="F465" s="19"/>
      <c r="G465" s="23"/>
      <c r="I465" s="184"/>
      <c r="J465" s="30"/>
      <c r="K465" s="30"/>
    </row>
    <row r="466" spans="1:11" s="2" customFormat="1">
      <c r="A466" s="28"/>
      <c r="B466" s="28"/>
      <c r="C466" s="25"/>
      <c r="D466" s="17"/>
      <c r="E466" s="18"/>
      <c r="F466" s="19"/>
      <c r="G466" s="23"/>
      <c r="I466" s="184"/>
      <c r="J466" s="30"/>
      <c r="K466" s="30"/>
    </row>
    <row r="467" spans="1:11" s="2" customFormat="1">
      <c r="A467" s="28"/>
      <c r="B467" s="28"/>
      <c r="C467" s="25"/>
      <c r="D467" s="17"/>
      <c r="E467" s="18"/>
      <c r="F467" s="19"/>
      <c r="G467" s="23"/>
      <c r="I467" s="184"/>
      <c r="J467" s="30"/>
      <c r="K467" s="30"/>
    </row>
    <row r="468" spans="1:11" s="2" customFormat="1">
      <c r="A468" s="28"/>
      <c r="B468" s="28"/>
      <c r="C468" s="25"/>
      <c r="D468" s="17"/>
      <c r="E468" s="18"/>
      <c r="F468" s="19"/>
      <c r="G468" s="23"/>
      <c r="I468" s="184"/>
      <c r="J468" s="30"/>
      <c r="K468" s="30"/>
    </row>
    <row r="469" spans="1:11" s="2" customFormat="1">
      <c r="A469" s="28"/>
      <c r="B469" s="28"/>
      <c r="C469" s="25"/>
      <c r="D469" s="17"/>
      <c r="E469" s="18"/>
      <c r="F469" s="19"/>
      <c r="G469" s="23"/>
      <c r="I469" s="184"/>
      <c r="J469" s="30"/>
      <c r="K469" s="30"/>
    </row>
    <row r="470" spans="1:11" s="2" customFormat="1">
      <c r="A470" s="28"/>
      <c r="B470" s="28"/>
      <c r="C470" s="25"/>
      <c r="D470" s="17"/>
      <c r="E470" s="18"/>
      <c r="F470" s="19"/>
      <c r="G470" s="23"/>
      <c r="I470" s="184"/>
      <c r="J470" s="30"/>
      <c r="K470" s="30"/>
    </row>
    <row r="471" spans="1:11" s="2" customFormat="1">
      <c r="A471" s="28"/>
      <c r="B471" s="28"/>
      <c r="C471" s="25"/>
      <c r="D471" s="17"/>
      <c r="E471" s="18"/>
      <c r="F471" s="19"/>
      <c r="G471" s="23"/>
      <c r="I471" s="184"/>
      <c r="J471" s="30"/>
      <c r="K471" s="30"/>
    </row>
    <row r="472" spans="1:11" s="2" customFormat="1">
      <c r="A472" s="28"/>
      <c r="B472" s="28"/>
      <c r="C472" s="25"/>
      <c r="D472" s="17"/>
      <c r="E472" s="18"/>
      <c r="F472" s="19"/>
      <c r="G472" s="23"/>
      <c r="I472" s="184"/>
      <c r="J472" s="30"/>
      <c r="K472" s="30"/>
    </row>
    <row r="473" spans="1:11" s="2" customFormat="1">
      <c r="A473" s="28"/>
      <c r="B473" s="28"/>
      <c r="C473" s="25"/>
      <c r="D473" s="17"/>
      <c r="E473" s="18"/>
      <c r="F473" s="19"/>
      <c r="G473" s="23"/>
      <c r="I473" s="184"/>
      <c r="J473" s="30"/>
      <c r="K473" s="30"/>
    </row>
    <row r="474" spans="1:11" s="2" customFormat="1">
      <c r="A474" s="28"/>
      <c r="B474" s="28"/>
      <c r="C474" s="25"/>
      <c r="D474" s="17"/>
      <c r="E474" s="18"/>
      <c r="F474" s="19"/>
      <c r="G474" s="23"/>
      <c r="I474" s="184"/>
      <c r="J474" s="30"/>
      <c r="K474" s="30"/>
    </row>
    <row r="475" spans="1:11" s="2" customFormat="1">
      <c r="A475" s="28"/>
      <c r="B475" s="28"/>
      <c r="C475" s="25"/>
      <c r="D475" s="17"/>
      <c r="E475" s="18"/>
      <c r="F475" s="19"/>
      <c r="G475" s="23"/>
      <c r="I475" s="184"/>
      <c r="J475" s="30"/>
      <c r="K475" s="30"/>
    </row>
    <row r="476" spans="1:11" s="2" customFormat="1">
      <c r="A476" s="28"/>
      <c r="B476" s="28"/>
      <c r="C476" s="25"/>
      <c r="D476" s="17"/>
      <c r="E476" s="18"/>
      <c r="F476" s="19"/>
      <c r="G476" s="23"/>
      <c r="I476" s="184"/>
      <c r="J476" s="30"/>
      <c r="K476" s="30"/>
    </row>
    <row r="477" spans="1:11" s="2" customFormat="1">
      <c r="A477" s="28"/>
      <c r="B477" s="28"/>
      <c r="C477" s="25"/>
      <c r="D477" s="17"/>
      <c r="E477" s="18"/>
      <c r="F477" s="19"/>
      <c r="G477" s="23"/>
      <c r="I477" s="184"/>
      <c r="J477" s="30"/>
      <c r="K477" s="30"/>
    </row>
    <row r="478" spans="1:11" s="2" customFormat="1">
      <c r="A478" s="28"/>
      <c r="B478" s="28"/>
      <c r="C478" s="25"/>
      <c r="D478" s="17"/>
      <c r="E478" s="18"/>
      <c r="F478" s="19"/>
      <c r="G478" s="23"/>
      <c r="I478" s="184"/>
      <c r="J478" s="30"/>
      <c r="K478" s="30"/>
    </row>
    <row r="479" spans="1:11" s="2" customFormat="1">
      <c r="A479" s="28"/>
      <c r="B479" s="28"/>
      <c r="C479" s="25"/>
      <c r="D479" s="17"/>
      <c r="E479" s="18"/>
      <c r="F479" s="19"/>
      <c r="G479" s="23"/>
      <c r="I479" s="184"/>
      <c r="J479" s="30"/>
      <c r="K479" s="30"/>
    </row>
    <row r="480" spans="1:11" s="2" customFormat="1">
      <c r="A480" s="28"/>
      <c r="B480" s="28"/>
      <c r="C480" s="25"/>
      <c r="D480" s="17"/>
      <c r="E480" s="18"/>
      <c r="F480" s="19"/>
      <c r="G480" s="23"/>
      <c r="I480" s="184"/>
      <c r="J480" s="30"/>
      <c r="K480" s="30"/>
    </row>
    <row r="481" spans="1:11" s="2" customFormat="1">
      <c r="A481" s="28"/>
      <c r="B481" s="28"/>
      <c r="C481" s="25"/>
      <c r="D481" s="17"/>
      <c r="E481" s="18"/>
      <c r="F481" s="19"/>
      <c r="G481" s="23"/>
      <c r="I481" s="184"/>
      <c r="J481" s="30"/>
      <c r="K481" s="30"/>
    </row>
    <row r="482" spans="1:11" s="2" customFormat="1">
      <c r="A482" s="28"/>
      <c r="B482" s="28"/>
      <c r="C482" s="25"/>
      <c r="D482" s="17"/>
      <c r="E482" s="18"/>
      <c r="F482" s="19"/>
      <c r="G482" s="23"/>
      <c r="I482" s="184"/>
      <c r="J482" s="30"/>
      <c r="K482" s="30"/>
    </row>
    <row r="483" spans="1:11" s="2" customFormat="1">
      <c r="A483" s="28"/>
      <c r="B483" s="28"/>
      <c r="C483" s="25"/>
      <c r="D483" s="17"/>
      <c r="E483" s="18"/>
      <c r="F483" s="19"/>
      <c r="G483" s="23"/>
      <c r="I483" s="184"/>
      <c r="J483" s="30"/>
      <c r="K483" s="30"/>
    </row>
    <row r="484" spans="1:11" s="2" customFormat="1">
      <c r="A484" s="28"/>
      <c r="B484" s="28"/>
      <c r="C484" s="25"/>
      <c r="D484" s="17"/>
      <c r="E484" s="18"/>
      <c r="F484" s="19"/>
      <c r="G484" s="23"/>
      <c r="I484" s="184"/>
      <c r="J484" s="30"/>
      <c r="K484" s="30"/>
    </row>
    <row r="485" spans="1:11" s="2" customFormat="1">
      <c r="A485" s="28"/>
      <c r="B485" s="28"/>
      <c r="C485" s="25"/>
      <c r="D485" s="17"/>
      <c r="E485" s="18"/>
      <c r="F485" s="19"/>
      <c r="G485" s="23"/>
      <c r="I485" s="184"/>
      <c r="J485" s="30"/>
      <c r="K485" s="30"/>
    </row>
    <row r="486" spans="1:11" s="2" customFormat="1">
      <c r="A486" s="28"/>
      <c r="B486" s="28"/>
      <c r="C486" s="25"/>
      <c r="D486" s="17"/>
      <c r="E486" s="18"/>
      <c r="F486" s="19"/>
      <c r="G486" s="23"/>
      <c r="I486" s="184"/>
      <c r="J486" s="30"/>
      <c r="K486" s="30"/>
    </row>
    <row r="487" spans="1:11" s="2" customFormat="1">
      <c r="A487" s="28"/>
      <c r="B487" s="28"/>
      <c r="C487" s="25"/>
      <c r="D487" s="17"/>
      <c r="E487" s="18"/>
      <c r="F487" s="19"/>
      <c r="G487" s="23"/>
      <c r="I487" s="184"/>
      <c r="J487" s="30"/>
      <c r="K487" s="30"/>
    </row>
    <row r="488" spans="1:11" s="2" customFormat="1">
      <c r="A488" s="28"/>
      <c r="B488" s="28"/>
      <c r="C488" s="25"/>
      <c r="D488" s="17"/>
      <c r="E488" s="18"/>
      <c r="F488" s="19"/>
      <c r="G488" s="23"/>
      <c r="I488" s="184"/>
      <c r="J488" s="30"/>
      <c r="K488" s="30"/>
    </row>
    <row r="489" spans="1:11" s="2" customFormat="1">
      <c r="A489" s="28"/>
      <c r="B489" s="28"/>
      <c r="C489" s="25"/>
      <c r="D489" s="17"/>
      <c r="E489" s="18"/>
      <c r="F489" s="19"/>
      <c r="G489" s="23"/>
      <c r="I489" s="184"/>
      <c r="J489" s="30"/>
      <c r="K489" s="30"/>
    </row>
    <row r="490" spans="1:11" s="2" customFormat="1">
      <c r="A490" s="28"/>
      <c r="B490" s="28"/>
      <c r="C490" s="25"/>
      <c r="D490" s="17"/>
      <c r="E490" s="18"/>
      <c r="F490" s="19"/>
      <c r="G490" s="23"/>
      <c r="I490" s="184"/>
      <c r="J490" s="30"/>
      <c r="K490" s="30"/>
    </row>
    <row r="491" spans="1:11" s="2" customFormat="1">
      <c r="A491" s="28"/>
      <c r="B491" s="28"/>
      <c r="C491" s="25"/>
      <c r="D491" s="17"/>
      <c r="E491" s="18"/>
      <c r="F491" s="19"/>
      <c r="G491" s="23"/>
      <c r="I491" s="184"/>
      <c r="J491" s="30"/>
      <c r="K491" s="30"/>
    </row>
    <row r="492" spans="1:11" s="2" customFormat="1">
      <c r="A492" s="28"/>
      <c r="B492" s="28"/>
      <c r="C492" s="25"/>
      <c r="D492" s="17"/>
      <c r="E492" s="18"/>
      <c r="F492" s="19"/>
      <c r="G492" s="23"/>
      <c r="I492" s="184"/>
      <c r="J492" s="30"/>
      <c r="K492" s="30"/>
    </row>
    <row r="493" spans="1:11" s="2" customFormat="1">
      <c r="A493" s="28"/>
      <c r="B493" s="28"/>
      <c r="C493" s="25"/>
      <c r="D493" s="17"/>
      <c r="E493" s="18"/>
      <c r="F493" s="19"/>
      <c r="G493" s="23"/>
      <c r="I493" s="184"/>
      <c r="J493" s="30"/>
      <c r="K493" s="30"/>
    </row>
    <row r="494" spans="1:11" s="2" customFormat="1">
      <c r="A494" s="28"/>
      <c r="B494" s="28"/>
      <c r="C494" s="3"/>
      <c r="D494" s="17"/>
      <c r="E494" s="18"/>
      <c r="F494" s="19"/>
      <c r="G494" s="23"/>
      <c r="I494" s="184"/>
      <c r="J494" s="30"/>
      <c r="K494" s="30"/>
    </row>
    <row r="495" spans="1:11" s="2" customFormat="1">
      <c r="A495" s="28"/>
      <c r="B495" s="28"/>
      <c r="C495" s="3"/>
      <c r="D495" s="17"/>
      <c r="E495" s="18"/>
      <c r="F495" s="19"/>
      <c r="G495" s="23"/>
      <c r="I495" s="184"/>
      <c r="J495" s="30"/>
      <c r="K495" s="30"/>
    </row>
    <row r="496" spans="1:11" s="2" customFormat="1">
      <c r="A496" s="28"/>
      <c r="B496" s="28"/>
      <c r="C496" s="3"/>
      <c r="D496" s="17"/>
      <c r="E496" s="18"/>
      <c r="F496" s="19"/>
      <c r="G496" s="23"/>
      <c r="I496" s="184"/>
      <c r="J496" s="30"/>
      <c r="K496" s="30"/>
    </row>
    <row r="497" spans="1:11" s="2" customFormat="1">
      <c r="A497" s="28"/>
      <c r="B497" s="28"/>
      <c r="C497" s="3"/>
      <c r="D497" s="17"/>
      <c r="E497" s="18"/>
      <c r="F497" s="19"/>
      <c r="G497" s="23"/>
      <c r="I497" s="184"/>
      <c r="J497" s="30"/>
      <c r="K497" s="30"/>
    </row>
    <row r="498" spans="1:11" s="2" customFormat="1">
      <c r="A498" s="28"/>
      <c r="B498" s="28"/>
      <c r="C498" s="3"/>
      <c r="D498" s="17"/>
      <c r="E498" s="18"/>
      <c r="F498" s="19"/>
      <c r="G498" s="30"/>
      <c r="I498" s="184"/>
      <c r="J498" s="30"/>
      <c r="K498" s="30"/>
    </row>
    <row r="499" spans="1:11" s="2" customFormat="1">
      <c r="A499" s="28"/>
      <c r="B499" s="28"/>
      <c r="C499" s="3"/>
      <c r="D499" s="17"/>
      <c r="E499" s="18"/>
      <c r="F499" s="19"/>
      <c r="G499" s="30"/>
      <c r="I499" s="184"/>
      <c r="J499" s="30"/>
      <c r="K499" s="30"/>
    </row>
    <row r="500" spans="1:11" s="2" customFormat="1">
      <c r="A500" s="28"/>
      <c r="B500" s="28"/>
      <c r="C500" s="3"/>
      <c r="D500" s="17"/>
      <c r="E500" s="18"/>
      <c r="F500" s="19"/>
      <c r="G500" s="30"/>
      <c r="I500" s="184"/>
      <c r="J500" s="30"/>
      <c r="K500" s="30"/>
    </row>
    <row r="501" spans="1:11" s="2" customFormat="1">
      <c r="A501" s="28"/>
      <c r="B501" s="28"/>
      <c r="C501" s="3"/>
      <c r="D501" s="17"/>
      <c r="E501" s="18"/>
      <c r="F501" s="19"/>
      <c r="G501" s="30"/>
      <c r="I501" s="184"/>
      <c r="J501" s="30"/>
      <c r="K501" s="30"/>
    </row>
    <row r="502" spans="1:11" s="2" customFormat="1">
      <c r="A502" s="28"/>
      <c r="B502" s="28"/>
      <c r="C502" s="3"/>
      <c r="D502" s="17"/>
      <c r="E502" s="18"/>
      <c r="F502" s="19"/>
      <c r="G502" s="30"/>
      <c r="I502" s="184"/>
      <c r="J502" s="30"/>
      <c r="K502" s="30"/>
    </row>
    <row r="503" spans="1:11" s="2" customFormat="1">
      <c r="A503" s="28"/>
      <c r="B503" s="28"/>
      <c r="C503" s="3"/>
      <c r="D503" s="17"/>
      <c r="E503" s="18"/>
      <c r="F503" s="19"/>
      <c r="G503" s="30"/>
      <c r="I503" s="184"/>
      <c r="J503" s="30"/>
      <c r="K503" s="30"/>
    </row>
    <row r="504" spans="1:11" s="2" customFormat="1">
      <c r="A504" s="28"/>
      <c r="B504" s="28"/>
      <c r="C504" s="3"/>
      <c r="D504" s="17"/>
      <c r="E504" s="18"/>
      <c r="F504" s="19"/>
      <c r="G504" s="30"/>
      <c r="I504" s="184"/>
      <c r="J504" s="30"/>
      <c r="K504" s="30"/>
    </row>
    <row r="505" spans="1:11" s="2" customFormat="1">
      <c r="A505" s="28"/>
      <c r="B505" s="28"/>
      <c r="C505" s="3"/>
      <c r="D505" s="17"/>
      <c r="E505" s="18"/>
      <c r="F505" s="19"/>
      <c r="G505" s="30"/>
      <c r="I505" s="184"/>
      <c r="J505" s="30"/>
      <c r="K505" s="30"/>
    </row>
    <row r="506" spans="1:11" s="2" customFormat="1">
      <c r="A506" s="28"/>
      <c r="B506" s="28"/>
      <c r="C506" s="3"/>
      <c r="D506" s="17"/>
      <c r="E506" s="18"/>
      <c r="F506" s="19"/>
      <c r="G506" s="30"/>
      <c r="I506" s="184"/>
      <c r="J506" s="30"/>
      <c r="K506" s="30"/>
    </row>
    <row r="507" spans="1:11" s="2" customFormat="1">
      <c r="A507" s="28"/>
      <c r="B507" s="28"/>
      <c r="C507" s="3"/>
      <c r="D507" s="17"/>
      <c r="E507" s="18"/>
      <c r="F507" s="19"/>
      <c r="G507" s="30"/>
      <c r="I507" s="184"/>
      <c r="J507" s="30"/>
      <c r="K507" s="30"/>
    </row>
    <row r="508" spans="1:11" s="2" customFormat="1">
      <c r="A508" s="28"/>
      <c r="B508" s="28"/>
      <c r="C508" s="3"/>
      <c r="D508" s="17"/>
      <c r="E508" s="18"/>
      <c r="F508" s="19"/>
      <c r="G508" s="30"/>
      <c r="I508" s="184"/>
      <c r="J508" s="30"/>
      <c r="K508" s="30"/>
    </row>
    <row r="509" spans="1:11" s="2" customFormat="1">
      <c r="A509" s="28"/>
      <c r="B509" s="28"/>
      <c r="C509" s="3"/>
      <c r="D509" s="17"/>
      <c r="E509" s="18"/>
      <c r="F509" s="19"/>
      <c r="G509" s="30"/>
      <c r="I509" s="184"/>
      <c r="J509" s="30"/>
      <c r="K509" s="30"/>
    </row>
    <row r="510" spans="1:11" s="2" customFormat="1">
      <c r="A510" s="28"/>
      <c r="B510" s="28"/>
      <c r="C510" s="3"/>
      <c r="D510" s="17"/>
      <c r="E510" s="18"/>
      <c r="F510" s="19"/>
      <c r="G510" s="30"/>
      <c r="I510" s="184"/>
      <c r="J510" s="30"/>
      <c r="K510" s="30"/>
    </row>
    <row r="511" spans="1:11" s="2" customFormat="1">
      <c r="A511" s="28"/>
      <c r="B511" s="28"/>
      <c r="C511" s="3"/>
      <c r="D511" s="17"/>
      <c r="E511" s="18"/>
      <c r="F511" s="19"/>
      <c r="G511" s="30"/>
      <c r="I511" s="184"/>
      <c r="J511" s="30"/>
      <c r="K511" s="30"/>
    </row>
    <row r="512" spans="1:11" s="2" customFormat="1">
      <c r="A512" s="28"/>
      <c r="B512" s="28"/>
      <c r="C512" s="3"/>
      <c r="D512" s="17"/>
      <c r="E512" s="18"/>
      <c r="F512" s="19"/>
      <c r="G512" s="30"/>
      <c r="I512" s="184"/>
      <c r="J512" s="30"/>
      <c r="K512" s="30"/>
    </row>
    <row r="513" spans="1:11" s="2" customFormat="1">
      <c r="A513" s="28"/>
      <c r="B513" s="28"/>
      <c r="C513" s="3"/>
      <c r="D513" s="17"/>
      <c r="E513" s="18"/>
      <c r="F513" s="19"/>
      <c r="G513" s="30"/>
      <c r="I513" s="184"/>
      <c r="J513" s="30"/>
      <c r="K513" s="30"/>
    </row>
    <row r="514" spans="1:11" s="2" customFormat="1">
      <c r="A514" s="28"/>
      <c r="B514" s="28"/>
      <c r="C514" s="3"/>
      <c r="D514" s="17"/>
      <c r="E514" s="18"/>
      <c r="F514" s="19"/>
      <c r="G514" s="30"/>
      <c r="I514" s="184"/>
      <c r="J514" s="30"/>
      <c r="K514" s="30"/>
    </row>
    <row r="515" spans="1:11" s="2" customFormat="1">
      <c r="A515" s="28"/>
      <c r="B515" s="28"/>
      <c r="C515" s="3"/>
      <c r="D515" s="17"/>
      <c r="E515" s="18"/>
      <c r="F515" s="19"/>
      <c r="G515" s="30"/>
      <c r="I515" s="184"/>
      <c r="J515" s="30"/>
      <c r="K515" s="30"/>
    </row>
    <row r="516" spans="1:11" s="2" customFormat="1">
      <c r="A516" s="28"/>
      <c r="B516" s="28"/>
      <c r="C516" s="3"/>
      <c r="D516" s="17"/>
      <c r="E516" s="18"/>
      <c r="F516" s="19"/>
      <c r="G516" s="30"/>
      <c r="I516" s="184"/>
      <c r="J516" s="30"/>
      <c r="K516" s="30"/>
    </row>
    <row r="517" spans="1:11" s="2" customFormat="1">
      <c r="A517" s="28"/>
      <c r="B517" s="28"/>
      <c r="C517" s="3"/>
      <c r="D517" s="17"/>
      <c r="E517" s="18"/>
      <c r="F517" s="19"/>
      <c r="G517" s="30"/>
      <c r="I517" s="184"/>
      <c r="J517" s="30"/>
      <c r="K517" s="30"/>
    </row>
    <row r="518" spans="1:11" s="2" customFormat="1">
      <c r="A518" s="28"/>
      <c r="B518" s="28"/>
      <c r="C518" s="3"/>
      <c r="D518" s="17"/>
      <c r="E518" s="18"/>
      <c r="F518" s="19"/>
      <c r="G518" s="30"/>
      <c r="I518" s="184"/>
      <c r="J518" s="30"/>
      <c r="K518" s="30"/>
    </row>
    <row r="519" spans="1:11" s="2" customFormat="1">
      <c r="A519" s="28"/>
      <c r="B519" s="28"/>
      <c r="C519" s="3"/>
      <c r="D519" s="17"/>
      <c r="E519" s="18"/>
      <c r="F519" s="19"/>
      <c r="G519" s="30"/>
      <c r="I519" s="184"/>
      <c r="J519" s="30"/>
      <c r="K519" s="30"/>
    </row>
    <row r="520" spans="1:11" s="2" customFormat="1">
      <c r="A520" s="28"/>
      <c r="B520" s="28"/>
      <c r="C520" s="3"/>
      <c r="D520" s="17"/>
      <c r="E520" s="18"/>
      <c r="F520" s="19"/>
      <c r="G520" s="30"/>
      <c r="I520" s="184"/>
      <c r="J520" s="30"/>
      <c r="K520" s="30"/>
    </row>
    <row r="521" spans="1:11" s="2" customFormat="1">
      <c r="A521" s="28"/>
      <c r="B521" s="28"/>
      <c r="C521" s="3"/>
      <c r="D521" s="17"/>
      <c r="E521" s="18"/>
      <c r="F521" s="19"/>
      <c r="G521" s="30"/>
      <c r="I521" s="184"/>
      <c r="J521" s="30"/>
      <c r="K521" s="30"/>
    </row>
    <row r="522" spans="1:11" s="2" customFormat="1">
      <c r="A522" s="28"/>
      <c r="B522" s="28"/>
      <c r="C522" s="3"/>
      <c r="D522" s="17"/>
      <c r="E522" s="18"/>
      <c r="F522" s="19"/>
      <c r="G522" s="30"/>
      <c r="I522" s="184"/>
      <c r="J522" s="30"/>
      <c r="K522" s="30"/>
    </row>
    <row r="523" spans="1:11" s="2" customFormat="1">
      <c r="A523" s="28"/>
      <c r="B523" s="28"/>
      <c r="C523" s="3"/>
      <c r="D523" s="17"/>
      <c r="E523" s="18"/>
      <c r="F523" s="19"/>
      <c r="G523" s="30"/>
      <c r="I523" s="184"/>
      <c r="J523" s="30"/>
      <c r="K523" s="30"/>
    </row>
    <row r="524" spans="1:11" s="2" customFormat="1">
      <c r="A524" s="28"/>
      <c r="B524" s="28"/>
      <c r="C524" s="3"/>
      <c r="D524" s="17"/>
      <c r="E524" s="18"/>
      <c r="F524" s="19"/>
      <c r="G524" s="30"/>
      <c r="I524" s="184"/>
      <c r="J524" s="30"/>
      <c r="K524" s="30"/>
    </row>
    <row r="525" spans="1:11" s="2" customFormat="1">
      <c r="A525" s="28"/>
      <c r="B525" s="28"/>
      <c r="C525" s="3"/>
      <c r="D525" s="17"/>
      <c r="E525" s="18"/>
      <c r="F525" s="19"/>
      <c r="G525" s="30"/>
      <c r="I525" s="184"/>
      <c r="J525" s="30"/>
      <c r="K525" s="30"/>
    </row>
    <row r="526" spans="1:11" s="2" customFormat="1">
      <c r="A526" s="28"/>
      <c r="B526" s="28"/>
      <c r="C526" s="3"/>
      <c r="D526" s="17"/>
      <c r="E526" s="18"/>
      <c r="F526" s="19"/>
      <c r="G526" s="30"/>
      <c r="I526" s="184"/>
      <c r="J526" s="30"/>
      <c r="K526" s="30"/>
    </row>
    <row r="527" spans="1:11" s="2" customFormat="1">
      <c r="A527" s="28"/>
      <c r="B527" s="28"/>
      <c r="C527" s="3"/>
      <c r="D527" s="17"/>
      <c r="E527" s="18"/>
      <c r="F527" s="19"/>
      <c r="G527" s="30"/>
      <c r="I527" s="184"/>
      <c r="J527" s="30"/>
      <c r="K527" s="30"/>
    </row>
    <row r="528" spans="1:11" s="2" customFormat="1">
      <c r="A528" s="28"/>
      <c r="B528" s="28"/>
      <c r="C528" s="3"/>
      <c r="D528" s="17"/>
      <c r="E528" s="18"/>
      <c r="F528" s="19"/>
      <c r="G528" s="30"/>
      <c r="I528" s="184"/>
      <c r="J528" s="30"/>
      <c r="K528" s="30"/>
    </row>
    <row r="529" spans="1:11" s="2" customFormat="1">
      <c r="A529" s="28"/>
      <c r="B529" s="28"/>
      <c r="C529" s="3"/>
      <c r="D529" s="17"/>
      <c r="E529" s="18"/>
      <c r="F529" s="19"/>
      <c r="G529" s="30"/>
      <c r="I529" s="184"/>
      <c r="J529" s="30"/>
      <c r="K529" s="30"/>
    </row>
    <row r="530" spans="1:11" s="2" customFormat="1">
      <c r="A530" s="28"/>
      <c r="B530" s="28"/>
      <c r="C530" s="3"/>
      <c r="D530" s="17"/>
      <c r="E530" s="18"/>
      <c r="F530" s="19"/>
      <c r="G530" s="30"/>
      <c r="I530" s="184"/>
      <c r="J530" s="30"/>
      <c r="K530" s="30"/>
    </row>
    <row r="531" spans="1:11" s="2" customFormat="1">
      <c r="A531" s="28"/>
      <c r="B531" s="28"/>
      <c r="C531" s="3"/>
      <c r="D531" s="17"/>
      <c r="E531" s="18"/>
      <c r="F531" s="19"/>
      <c r="G531" s="30"/>
      <c r="I531" s="184"/>
      <c r="J531" s="30"/>
      <c r="K531" s="30"/>
    </row>
    <row r="532" spans="1:11" s="2" customFormat="1">
      <c r="A532" s="28"/>
      <c r="B532" s="28"/>
      <c r="C532" s="3"/>
      <c r="D532" s="17"/>
      <c r="E532" s="18"/>
      <c r="F532" s="19"/>
      <c r="G532" s="30"/>
      <c r="I532" s="184"/>
      <c r="J532" s="30"/>
      <c r="K532" s="30"/>
    </row>
    <row r="533" spans="1:11" s="2" customFormat="1">
      <c r="A533" s="28"/>
      <c r="B533" s="28"/>
      <c r="C533" s="3"/>
      <c r="D533" s="17"/>
      <c r="E533" s="18"/>
      <c r="F533" s="19"/>
      <c r="G533" s="30"/>
      <c r="I533" s="184"/>
      <c r="J533" s="30"/>
      <c r="K533" s="30"/>
    </row>
    <row r="534" spans="1:11" s="2" customFormat="1">
      <c r="A534" s="28"/>
      <c r="B534" s="28"/>
      <c r="C534" s="3"/>
      <c r="D534" s="17"/>
      <c r="E534" s="18"/>
      <c r="F534" s="19"/>
      <c r="G534" s="30"/>
      <c r="I534" s="184"/>
      <c r="J534" s="30"/>
      <c r="K534" s="30"/>
    </row>
    <row r="535" spans="1:11" s="2" customFormat="1">
      <c r="A535" s="28"/>
      <c r="B535" s="28"/>
      <c r="C535" s="3"/>
      <c r="D535" s="17"/>
      <c r="E535" s="18"/>
      <c r="F535" s="19"/>
      <c r="G535" s="30"/>
      <c r="I535" s="184"/>
      <c r="J535" s="30"/>
      <c r="K535" s="30"/>
    </row>
    <row r="536" spans="1:11" s="2" customFormat="1">
      <c r="A536" s="28"/>
      <c r="B536" s="28"/>
      <c r="C536" s="3"/>
      <c r="D536" s="17"/>
      <c r="E536" s="18"/>
      <c r="F536" s="19"/>
      <c r="G536" s="30"/>
      <c r="I536" s="184"/>
      <c r="J536" s="30"/>
      <c r="K536" s="30"/>
    </row>
    <row r="537" spans="1:11" s="2" customFormat="1">
      <c r="A537" s="28"/>
      <c r="B537" s="28"/>
      <c r="C537" s="3"/>
      <c r="D537" s="17"/>
      <c r="E537" s="18"/>
      <c r="F537" s="19"/>
      <c r="G537" s="30"/>
      <c r="I537" s="184"/>
      <c r="J537" s="30"/>
      <c r="K537" s="30"/>
    </row>
    <row r="538" spans="1:11" s="2" customFormat="1">
      <c r="A538" s="28"/>
      <c r="B538" s="28"/>
      <c r="C538" s="3"/>
      <c r="D538" s="17"/>
      <c r="E538" s="18"/>
      <c r="F538" s="19"/>
      <c r="G538" s="30"/>
      <c r="I538" s="184"/>
      <c r="J538" s="30"/>
      <c r="K538" s="30"/>
    </row>
    <row r="539" spans="1:11" s="2" customFormat="1">
      <c r="A539" s="28"/>
      <c r="B539" s="28"/>
      <c r="C539" s="3"/>
      <c r="D539" s="17"/>
      <c r="E539" s="18"/>
      <c r="F539" s="19"/>
      <c r="G539" s="30"/>
      <c r="I539" s="184"/>
      <c r="J539" s="30"/>
      <c r="K539" s="30"/>
    </row>
    <row r="540" spans="1:11" s="2" customFormat="1">
      <c r="A540" s="28"/>
      <c r="B540" s="28"/>
      <c r="C540" s="3"/>
      <c r="D540" s="17"/>
      <c r="E540" s="18"/>
      <c r="F540" s="19"/>
      <c r="G540" s="30"/>
      <c r="I540" s="184"/>
      <c r="J540" s="30"/>
      <c r="K540" s="30"/>
    </row>
    <row r="541" spans="1:11" s="2" customFormat="1">
      <c r="A541" s="28"/>
      <c r="B541" s="28"/>
      <c r="C541" s="3"/>
      <c r="D541" s="17"/>
      <c r="E541" s="18"/>
      <c r="F541" s="19"/>
      <c r="G541" s="30"/>
      <c r="I541" s="184"/>
      <c r="J541" s="30"/>
      <c r="K541" s="30"/>
    </row>
    <row r="542" spans="1:11" s="2" customFormat="1">
      <c r="A542" s="28"/>
      <c r="B542" s="28"/>
      <c r="C542" s="3"/>
      <c r="D542" s="17"/>
      <c r="E542" s="18"/>
      <c r="F542" s="19"/>
      <c r="G542" s="30"/>
      <c r="I542" s="184"/>
      <c r="J542" s="30"/>
      <c r="K542" s="30"/>
    </row>
    <row r="543" spans="1:11" s="2" customFormat="1">
      <c r="A543" s="28"/>
      <c r="B543" s="28"/>
      <c r="C543" s="3"/>
      <c r="D543" s="17"/>
      <c r="E543" s="18"/>
      <c r="F543" s="19"/>
      <c r="G543" s="30"/>
      <c r="I543" s="184"/>
      <c r="J543" s="30"/>
      <c r="K543" s="30"/>
    </row>
    <row r="544" spans="1:11" s="2" customFormat="1">
      <c r="A544" s="28"/>
      <c r="B544" s="28"/>
      <c r="C544" s="3"/>
      <c r="D544" s="17"/>
      <c r="E544" s="18"/>
      <c r="F544" s="19"/>
      <c r="G544" s="30"/>
      <c r="I544" s="184"/>
      <c r="J544" s="30"/>
      <c r="K544" s="30"/>
    </row>
    <row r="545" spans="1:11" s="2" customFormat="1">
      <c r="A545" s="28"/>
      <c r="B545" s="28"/>
      <c r="C545" s="3"/>
      <c r="D545" s="17"/>
      <c r="E545" s="18"/>
      <c r="F545" s="19"/>
      <c r="G545" s="30"/>
      <c r="I545" s="184"/>
      <c r="J545" s="30"/>
      <c r="K545" s="30"/>
    </row>
    <row r="546" spans="1:11" s="2" customFormat="1">
      <c r="A546" s="28"/>
      <c r="B546" s="28"/>
      <c r="C546" s="3"/>
      <c r="D546" s="17"/>
      <c r="E546" s="18"/>
      <c r="F546" s="19"/>
      <c r="G546" s="30"/>
      <c r="I546" s="184"/>
      <c r="J546" s="30"/>
      <c r="K546" s="30"/>
    </row>
    <row r="547" spans="1:11" s="2" customFormat="1">
      <c r="A547" s="28"/>
      <c r="B547" s="28"/>
      <c r="C547" s="3"/>
      <c r="D547" s="17"/>
      <c r="E547" s="18"/>
      <c r="F547" s="19"/>
      <c r="G547" s="30"/>
      <c r="I547" s="184"/>
      <c r="J547" s="30"/>
      <c r="K547" s="30"/>
    </row>
    <row r="548" spans="1:11" s="2" customFormat="1">
      <c r="A548" s="28"/>
      <c r="B548" s="28"/>
      <c r="C548" s="3"/>
      <c r="D548" s="17"/>
      <c r="E548" s="18"/>
      <c r="F548" s="19"/>
      <c r="G548" s="30"/>
      <c r="I548" s="184"/>
      <c r="J548" s="30"/>
      <c r="K548" s="30"/>
    </row>
    <row r="549" spans="1:11" s="2" customFormat="1">
      <c r="A549" s="28"/>
      <c r="B549" s="28"/>
      <c r="C549" s="3"/>
      <c r="D549" s="17"/>
      <c r="E549" s="18"/>
      <c r="F549" s="19"/>
      <c r="G549" s="30"/>
      <c r="I549" s="184"/>
      <c r="J549" s="30"/>
      <c r="K549" s="30"/>
    </row>
    <row r="550" spans="1:11" s="2" customFormat="1">
      <c r="A550" s="28"/>
      <c r="B550" s="28"/>
      <c r="C550" s="3"/>
      <c r="D550" s="17"/>
      <c r="E550" s="18"/>
      <c r="F550" s="19"/>
      <c r="G550" s="30"/>
      <c r="I550" s="184"/>
      <c r="J550" s="30"/>
      <c r="K550" s="30"/>
    </row>
    <row r="551" spans="1:11" s="2" customFormat="1">
      <c r="A551" s="28"/>
      <c r="B551" s="28"/>
      <c r="C551" s="3"/>
      <c r="D551" s="17"/>
      <c r="E551" s="18"/>
      <c r="F551" s="19"/>
      <c r="G551" s="30"/>
      <c r="I551" s="184"/>
      <c r="J551" s="30"/>
      <c r="K551" s="30"/>
    </row>
    <row r="552" spans="1:11" s="2" customFormat="1">
      <c r="A552" s="28"/>
      <c r="B552" s="28"/>
      <c r="C552" s="3"/>
      <c r="D552" s="17"/>
      <c r="E552" s="18"/>
      <c r="F552" s="19"/>
      <c r="G552" s="30"/>
      <c r="I552" s="184"/>
      <c r="J552" s="30"/>
      <c r="K552" s="30"/>
    </row>
    <row r="553" spans="1:11" s="2" customFormat="1">
      <c r="A553" s="28"/>
      <c r="B553" s="28"/>
      <c r="C553" s="3"/>
      <c r="D553" s="17"/>
      <c r="E553" s="18"/>
      <c r="F553" s="19"/>
      <c r="G553" s="30"/>
      <c r="I553" s="184"/>
      <c r="J553" s="30"/>
      <c r="K553" s="30"/>
    </row>
    <row r="554" spans="1:11" s="2" customFormat="1">
      <c r="A554" s="28"/>
      <c r="B554" s="28"/>
      <c r="C554" s="3"/>
      <c r="D554" s="17"/>
      <c r="E554" s="18"/>
      <c r="F554" s="19"/>
      <c r="G554" s="30"/>
      <c r="I554" s="184"/>
      <c r="J554" s="30"/>
      <c r="K554" s="30"/>
    </row>
    <row r="555" spans="1:11" s="2" customFormat="1">
      <c r="A555" s="28"/>
      <c r="B555" s="28"/>
      <c r="C555" s="3"/>
      <c r="D555" s="17"/>
      <c r="E555" s="18"/>
      <c r="F555" s="19"/>
      <c r="G555" s="30"/>
      <c r="I555" s="184"/>
      <c r="J555" s="30"/>
      <c r="K555" s="30"/>
    </row>
    <row r="556" spans="1:11" s="2" customFormat="1">
      <c r="A556" s="28"/>
      <c r="B556" s="28"/>
      <c r="C556" s="3"/>
      <c r="D556" s="17"/>
      <c r="E556" s="18"/>
      <c r="F556" s="19"/>
      <c r="G556" s="30"/>
      <c r="I556" s="184"/>
      <c r="J556" s="30"/>
      <c r="K556" s="30"/>
    </row>
    <row r="557" spans="1:11" s="2" customFormat="1">
      <c r="A557" s="28"/>
      <c r="B557" s="28"/>
      <c r="C557" s="3"/>
      <c r="D557" s="17"/>
      <c r="E557" s="18"/>
      <c r="F557" s="19"/>
      <c r="G557" s="30"/>
      <c r="I557" s="184"/>
      <c r="J557" s="30"/>
      <c r="K557" s="30"/>
    </row>
    <row r="558" spans="1:11" s="2" customFormat="1">
      <c r="A558" s="28"/>
      <c r="B558" s="28"/>
      <c r="C558" s="3"/>
      <c r="D558" s="17"/>
      <c r="E558" s="18"/>
      <c r="F558" s="19"/>
      <c r="G558" s="30"/>
      <c r="I558" s="184"/>
      <c r="J558" s="30"/>
      <c r="K558" s="30"/>
    </row>
    <row r="559" spans="1:11" s="2" customFormat="1">
      <c r="A559" s="28"/>
      <c r="B559" s="28"/>
      <c r="C559" s="3"/>
      <c r="D559" s="17"/>
      <c r="E559" s="18"/>
      <c r="F559" s="19"/>
      <c r="G559" s="30"/>
      <c r="I559" s="184"/>
      <c r="J559" s="30"/>
      <c r="K559" s="30"/>
    </row>
    <row r="560" spans="1:11" s="2" customFormat="1">
      <c r="A560" s="28"/>
      <c r="B560" s="28"/>
      <c r="C560" s="3"/>
      <c r="D560" s="17"/>
      <c r="E560" s="18"/>
      <c r="F560" s="19"/>
      <c r="G560" s="30"/>
      <c r="I560" s="184"/>
      <c r="J560" s="30"/>
      <c r="K560" s="30"/>
    </row>
    <row r="561" spans="1:11" s="2" customFormat="1">
      <c r="A561" s="28"/>
      <c r="B561" s="28"/>
      <c r="C561" s="3"/>
      <c r="D561" s="17"/>
      <c r="E561" s="18"/>
      <c r="F561" s="19"/>
      <c r="G561" s="30"/>
      <c r="I561" s="184"/>
      <c r="J561" s="30"/>
      <c r="K561" s="30"/>
    </row>
    <row r="562" spans="1:11" s="2" customFormat="1">
      <c r="A562" s="28"/>
      <c r="B562" s="28"/>
      <c r="C562" s="3"/>
      <c r="D562" s="17"/>
      <c r="E562" s="18"/>
      <c r="F562" s="19"/>
      <c r="G562" s="30"/>
      <c r="I562" s="184"/>
      <c r="J562" s="30"/>
      <c r="K562" s="30"/>
    </row>
    <row r="563" spans="1:11" s="2" customFormat="1">
      <c r="A563" s="28"/>
      <c r="B563" s="28"/>
      <c r="C563" s="3"/>
      <c r="D563" s="17"/>
      <c r="E563" s="18"/>
      <c r="F563" s="19"/>
      <c r="G563" s="30"/>
      <c r="I563" s="184"/>
      <c r="J563" s="30"/>
      <c r="K563" s="30"/>
    </row>
    <row r="564" spans="1:11" s="2" customFormat="1">
      <c r="A564" s="28"/>
      <c r="B564" s="28"/>
      <c r="C564" s="3"/>
      <c r="D564" s="17"/>
      <c r="E564" s="18"/>
      <c r="F564" s="19"/>
      <c r="G564" s="30"/>
      <c r="I564" s="184"/>
      <c r="J564" s="30"/>
      <c r="K564" s="30"/>
    </row>
    <row r="565" spans="1:11" s="2" customFormat="1">
      <c r="A565" s="28"/>
      <c r="B565" s="28"/>
      <c r="C565" s="3"/>
      <c r="D565" s="17"/>
      <c r="E565" s="18"/>
      <c r="F565" s="19"/>
      <c r="G565" s="30"/>
      <c r="I565" s="184"/>
      <c r="J565" s="30"/>
      <c r="K565" s="30"/>
    </row>
    <row r="566" spans="1:11" s="2" customFormat="1">
      <c r="A566" s="28"/>
      <c r="B566" s="28"/>
      <c r="C566" s="3"/>
      <c r="D566" s="17"/>
      <c r="E566" s="18"/>
      <c r="F566" s="19"/>
      <c r="G566" s="30"/>
      <c r="I566" s="184"/>
      <c r="J566" s="30"/>
      <c r="K566" s="30"/>
    </row>
    <row r="567" spans="1:11" s="2" customFormat="1">
      <c r="A567" s="28"/>
      <c r="B567" s="28"/>
      <c r="C567" s="3"/>
      <c r="D567" s="17"/>
      <c r="E567" s="18"/>
      <c r="F567" s="19"/>
      <c r="G567" s="30"/>
      <c r="I567" s="184"/>
      <c r="J567" s="30"/>
      <c r="K567" s="30"/>
    </row>
    <row r="568" spans="1:11" s="2" customFormat="1">
      <c r="A568" s="28"/>
      <c r="B568" s="28"/>
      <c r="C568" s="3"/>
      <c r="D568" s="17"/>
      <c r="E568" s="18"/>
      <c r="F568" s="19"/>
      <c r="G568" s="30"/>
      <c r="I568" s="184"/>
      <c r="J568" s="30"/>
      <c r="K568" s="30"/>
    </row>
    <row r="569" spans="1:11" s="2" customFormat="1">
      <c r="A569" s="28"/>
      <c r="B569" s="28"/>
      <c r="C569" s="3"/>
      <c r="D569" s="17"/>
      <c r="E569" s="18"/>
      <c r="F569" s="19"/>
      <c r="G569" s="30"/>
      <c r="I569" s="184"/>
      <c r="J569" s="30"/>
      <c r="K569" s="30"/>
    </row>
    <row r="570" spans="1:11" s="2" customFormat="1">
      <c r="A570" s="28"/>
      <c r="B570" s="28"/>
      <c r="C570" s="3"/>
      <c r="D570" s="17"/>
      <c r="E570" s="18"/>
      <c r="F570" s="19"/>
      <c r="G570" s="30"/>
      <c r="I570" s="184"/>
      <c r="J570" s="30"/>
      <c r="K570" s="30"/>
    </row>
    <row r="571" spans="1:11" s="2" customFormat="1">
      <c r="A571" s="28"/>
      <c r="B571" s="28"/>
      <c r="C571" s="3"/>
      <c r="D571" s="17"/>
      <c r="E571" s="18"/>
      <c r="F571" s="19"/>
      <c r="G571" s="30"/>
      <c r="I571" s="184"/>
      <c r="J571" s="30"/>
      <c r="K571" s="30"/>
    </row>
    <row r="572" spans="1:11" s="2" customFormat="1">
      <c r="A572" s="28"/>
      <c r="B572" s="28"/>
      <c r="C572" s="3"/>
      <c r="D572" s="17"/>
      <c r="E572" s="18"/>
      <c r="F572" s="19"/>
      <c r="G572" s="30"/>
      <c r="I572" s="184"/>
      <c r="J572" s="30"/>
      <c r="K572" s="30"/>
    </row>
    <row r="573" spans="1:11" s="2" customFormat="1">
      <c r="A573" s="28"/>
      <c r="B573" s="28"/>
      <c r="C573" s="3"/>
      <c r="D573" s="17"/>
      <c r="E573" s="18"/>
      <c r="F573" s="19"/>
      <c r="G573" s="30"/>
      <c r="I573" s="184"/>
      <c r="J573" s="30"/>
      <c r="K573" s="30"/>
    </row>
    <row r="574" spans="1:11" s="2" customFormat="1">
      <c r="A574" s="28"/>
      <c r="B574" s="28"/>
      <c r="C574" s="3"/>
      <c r="D574" s="17"/>
      <c r="E574" s="18"/>
      <c r="F574" s="19"/>
      <c r="G574" s="30"/>
      <c r="I574" s="184"/>
      <c r="J574" s="30"/>
      <c r="K574" s="30"/>
    </row>
    <row r="575" spans="1:11" s="2" customFormat="1">
      <c r="A575" s="28"/>
      <c r="B575" s="28"/>
      <c r="C575" s="3"/>
      <c r="D575" s="17"/>
      <c r="E575" s="18"/>
      <c r="F575" s="19"/>
      <c r="G575" s="30"/>
      <c r="I575" s="184"/>
      <c r="J575" s="30"/>
      <c r="K575" s="30"/>
    </row>
    <row r="576" spans="1:11" s="2" customFormat="1">
      <c r="A576" s="28"/>
      <c r="B576" s="28"/>
      <c r="C576" s="3"/>
      <c r="D576" s="17"/>
      <c r="E576" s="18"/>
      <c r="F576" s="19"/>
      <c r="G576" s="30"/>
      <c r="I576" s="184"/>
      <c r="J576" s="30"/>
      <c r="K576" s="30"/>
    </row>
    <row r="577" spans="1:11" s="2" customFormat="1">
      <c r="A577" s="28"/>
      <c r="B577" s="28"/>
      <c r="C577" s="3"/>
      <c r="D577" s="17"/>
      <c r="E577" s="18"/>
      <c r="F577" s="19"/>
      <c r="G577" s="30"/>
      <c r="I577" s="184"/>
      <c r="J577" s="30"/>
      <c r="K577" s="30"/>
    </row>
    <row r="578" spans="1:11" s="2" customFormat="1">
      <c r="A578" s="28"/>
      <c r="B578" s="28"/>
      <c r="C578" s="3"/>
      <c r="D578" s="17"/>
      <c r="E578" s="18"/>
      <c r="F578" s="19"/>
      <c r="G578" s="30"/>
      <c r="I578" s="184"/>
      <c r="J578" s="30"/>
      <c r="K578" s="30"/>
    </row>
    <row r="579" spans="1:11" s="2" customFormat="1">
      <c r="A579" s="28"/>
      <c r="B579" s="28"/>
      <c r="C579" s="3"/>
      <c r="D579" s="17"/>
      <c r="E579" s="18"/>
      <c r="F579" s="19"/>
      <c r="G579" s="30"/>
      <c r="I579" s="184"/>
      <c r="J579" s="30"/>
      <c r="K579" s="30"/>
    </row>
    <row r="580" spans="1:11" s="2" customFormat="1">
      <c r="A580" s="28"/>
      <c r="B580" s="28"/>
      <c r="C580" s="3"/>
      <c r="D580" s="17"/>
      <c r="E580" s="18"/>
      <c r="F580" s="19"/>
      <c r="G580" s="30"/>
      <c r="I580" s="184"/>
      <c r="J580" s="30"/>
      <c r="K580" s="30"/>
    </row>
    <row r="581" spans="1:11" s="2" customFormat="1">
      <c r="A581" s="28"/>
      <c r="B581" s="28"/>
      <c r="C581" s="3"/>
      <c r="D581" s="17"/>
      <c r="E581" s="18"/>
      <c r="F581" s="19"/>
      <c r="G581" s="30"/>
      <c r="I581" s="184"/>
      <c r="J581" s="30"/>
      <c r="K581" s="30"/>
    </row>
    <row r="582" spans="1:11" s="2" customFormat="1">
      <c r="A582" s="28"/>
      <c r="B582" s="28"/>
      <c r="C582" s="3"/>
      <c r="D582" s="17"/>
      <c r="E582" s="18"/>
      <c r="F582" s="19"/>
      <c r="G582" s="30"/>
      <c r="I582" s="184"/>
      <c r="J582" s="30"/>
      <c r="K582" s="30"/>
    </row>
    <row r="583" spans="1:11" s="2" customFormat="1">
      <c r="A583" s="28"/>
      <c r="B583" s="28"/>
      <c r="C583" s="3"/>
      <c r="D583" s="17"/>
      <c r="E583" s="18"/>
      <c r="F583" s="19"/>
      <c r="G583" s="30"/>
      <c r="I583" s="184"/>
      <c r="J583" s="30"/>
      <c r="K583" s="30"/>
    </row>
    <row r="584" spans="1:11" s="2" customFormat="1">
      <c r="A584" s="28"/>
      <c r="B584" s="28"/>
      <c r="C584" s="3"/>
      <c r="D584" s="17"/>
      <c r="E584" s="18"/>
      <c r="F584" s="19"/>
      <c r="G584" s="30"/>
      <c r="I584" s="184"/>
      <c r="J584" s="30"/>
      <c r="K584" s="30"/>
    </row>
    <row r="585" spans="1:11" s="2" customFormat="1">
      <c r="A585" s="28"/>
      <c r="B585" s="28"/>
      <c r="C585" s="3"/>
      <c r="D585" s="17"/>
      <c r="E585" s="18"/>
      <c r="F585" s="19"/>
      <c r="G585" s="30"/>
      <c r="I585" s="184"/>
      <c r="J585" s="30"/>
      <c r="K585" s="30"/>
    </row>
    <row r="586" spans="1:11" s="2" customFormat="1">
      <c r="A586" s="28"/>
      <c r="B586" s="28"/>
      <c r="C586" s="3"/>
      <c r="D586" s="17"/>
      <c r="E586" s="18"/>
      <c r="F586" s="19"/>
      <c r="G586" s="30"/>
      <c r="I586" s="184"/>
      <c r="J586" s="30"/>
      <c r="K586" s="30"/>
    </row>
    <row r="587" spans="1:11" s="2" customFormat="1">
      <c r="A587" s="28"/>
      <c r="B587" s="28"/>
      <c r="C587" s="3"/>
      <c r="D587" s="17"/>
      <c r="E587" s="18"/>
      <c r="F587" s="19"/>
      <c r="G587" s="30"/>
      <c r="I587" s="184"/>
      <c r="J587" s="30"/>
      <c r="K587" s="30"/>
    </row>
    <row r="588" spans="1:11" s="2" customFormat="1">
      <c r="A588" s="28"/>
      <c r="B588" s="28"/>
      <c r="C588" s="3"/>
      <c r="D588" s="17"/>
      <c r="E588" s="18"/>
      <c r="F588" s="19"/>
      <c r="G588" s="30"/>
      <c r="I588" s="184"/>
      <c r="J588" s="30"/>
      <c r="K588" s="30"/>
    </row>
    <row r="589" spans="1:11" s="2" customFormat="1">
      <c r="A589" s="28"/>
      <c r="B589" s="28"/>
      <c r="C589" s="3"/>
      <c r="D589" s="17"/>
      <c r="E589" s="18"/>
      <c r="F589" s="19"/>
      <c r="G589" s="30"/>
      <c r="I589" s="184"/>
      <c r="J589" s="30"/>
      <c r="K589" s="30"/>
    </row>
    <row r="590" spans="1:11" s="2" customFormat="1">
      <c r="A590" s="28"/>
      <c r="B590" s="28"/>
      <c r="C590" s="3"/>
      <c r="D590" s="17"/>
      <c r="E590" s="18"/>
      <c r="F590" s="19"/>
      <c r="G590" s="30"/>
      <c r="I590" s="184"/>
      <c r="J590" s="30"/>
      <c r="K590" s="30"/>
    </row>
    <row r="591" spans="1:11" s="2" customFormat="1">
      <c r="A591" s="28"/>
      <c r="B591" s="28"/>
      <c r="C591" s="3"/>
      <c r="D591" s="17"/>
      <c r="E591" s="18"/>
      <c r="F591" s="19"/>
      <c r="G591" s="30"/>
      <c r="I591" s="184"/>
      <c r="J591" s="30"/>
      <c r="K591" s="30"/>
    </row>
    <row r="592" spans="1:11" s="2" customFormat="1">
      <c r="A592" s="28"/>
      <c r="B592" s="28"/>
      <c r="C592" s="3"/>
      <c r="D592" s="17"/>
      <c r="E592" s="18"/>
      <c r="F592" s="19"/>
      <c r="G592" s="30"/>
      <c r="I592" s="184"/>
      <c r="J592" s="30"/>
      <c r="K592" s="30"/>
    </row>
    <row r="593" spans="1:16" s="2" customFormat="1">
      <c r="A593" s="28"/>
      <c r="B593" s="28"/>
      <c r="C593" s="3"/>
      <c r="D593" s="17"/>
      <c r="E593" s="18"/>
      <c r="F593" s="19"/>
      <c r="G593" s="30"/>
      <c r="I593" s="184"/>
      <c r="J593" s="30"/>
      <c r="K593" s="30"/>
      <c r="O593" s="1"/>
      <c r="P593" s="1"/>
    </row>
    <row r="594" spans="1:16">
      <c r="A594" s="28"/>
      <c r="B594" s="28"/>
      <c r="C594" s="3"/>
      <c r="D594" s="17"/>
      <c r="E594" s="18"/>
      <c r="F594" s="19"/>
      <c r="G594" s="30"/>
      <c r="H594" s="2"/>
      <c r="I594" s="184"/>
      <c r="J594" s="30"/>
      <c r="K594" s="30"/>
      <c r="L594" s="2"/>
      <c r="M594" s="2"/>
      <c r="N594" s="2"/>
    </row>
    <row r="595" spans="1:16">
      <c r="A595" s="28"/>
      <c r="B595" s="28"/>
      <c r="C595" s="3"/>
      <c r="D595" s="17"/>
      <c r="E595" s="18"/>
      <c r="F595" s="19"/>
      <c r="G595" s="30"/>
      <c r="H595" s="2"/>
      <c r="I595" s="184"/>
      <c r="J595" s="30"/>
      <c r="K595" s="30"/>
      <c r="L595" s="2"/>
      <c r="M595" s="2"/>
      <c r="N595" s="2"/>
    </row>
    <row r="596" spans="1:16">
      <c r="A596" s="28"/>
      <c r="B596" s="28"/>
      <c r="C596" s="3"/>
      <c r="D596" s="17"/>
      <c r="E596" s="18"/>
      <c r="F596" s="19"/>
      <c r="G596" s="30"/>
      <c r="H596" s="2"/>
      <c r="I596" s="184"/>
      <c r="J596" s="30"/>
      <c r="K596" s="30"/>
      <c r="L596" s="2"/>
      <c r="M596" s="2"/>
      <c r="N596" s="2"/>
    </row>
    <row r="597" spans="1:16">
      <c r="A597" s="28"/>
      <c r="B597" s="28"/>
      <c r="C597" s="3"/>
      <c r="D597" s="17"/>
      <c r="E597" s="18"/>
      <c r="F597" s="19"/>
      <c r="G597" s="30"/>
      <c r="H597" s="2"/>
      <c r="I597" s="184"/>
      <c r="J597" s="30"/>
      <c r="K597" s="30"/>
      <c r="L597" s="2"/>
      <c r="M597" s="2"/>
      <c r="N597" s="2"/>
    </row>
    <row r="598" spans="1:16">
      <c r="A598" s="28"/>
      <c r="B598" s="28"/>
      <c r="C598" s="3"/>
      <c r="D598" s="17"/>
      <c r="E598" s="18"/>
      <c r="F598" s="19"/>
      <c r="G598" s="30"/>
      <c r="H598" s="2"/>
      <c r="I598" s="184"/>
      <c r="J598" s="30"/>
      <c r="K598" s="30"/>
      <c r="L598" s="2"/>
      <c r="M598" s="2"/>
      <c r="N598" s="2"/>
    </row>
    <row r="599" spans="1:16">
      <c r="A599" s="28"/>
      <c r="B599" s="28"/>
      <c r="C599" s="3"/>
      <c r="D599" s="17"/>
      <c r="E599" s="18"/>
      <c r="F599" s="19"/>
      <c r="G599" s="30"/>
      <c r="H599" s="2"/>
      <c r="I599" s="184"/>
      <c r="J599" s="30"/>
      <c r="K599" s="30"/>
      <c r="L599" s="2"/>
      <c r="M599" s="2"/>
      <c r="N599" s="2"/>
    </row>
    <row r="600" spans="1:16">
      <c r="A600" s="28"/>
      <c r="B600" s="28"/>
      <c r="C600" s="3"/>
      <c r="D600" s="17"/>
      <c r="E600" s="18"/>
      <c r="F600" s="19"/>
      <c r="G600" s="30"/>
      <c r="H600" s="2"/>
      <c r="I600" s="184"/>
      <c r="J600" s="30"/>
      <c r="K600" s="30"/>
      <c r="L600" s="2"/>
      <c r="M600" s="2"/>
      <c r="N600" s="2"/>
    </row>
    <row r="601" spans="1:16">
      <c r="A601" s="28"/>
      <c r="B601" s="28"/>
      <c r="C601" s="3"/>
      <c r="D601" s="17"/>
      <c r="E601" s="18"/>
      <c r="F601" s="19"/>
      <c r="G601" s="30"/>
      <c r="H601" s="2"/>
      <c r="I601" s="184"/>
      <c r="J601" s="30"/>
      <c r="K601" s="30"/>
      <c r="L601" s="2"/>
      <c r="M601" s="2"/>
      <c r="N601" s="2"/>
    </row>
    <row r="602" spans="1:16">
      <c r="A602" s="28"/>
      <c r="B602" s="28"/>
      <c r="C602" s="3"/>
      <c r="D602" s="17"/>
      <c r="E602" s="18"/>
      <c r="F602" s="19"/>
      <c r="G602" s="30"/>
      <c r="H602" s="2"/>
      <c r="I602" s="184"/>
      <c r="J602" s="30"/>
      <c r="K602" s="30"/>
      <c r="L602" s="2"/>
      <c r="M602" s="2"/>
      <c r="N602" s="2"/>
    </row>
    <row r="603" spans="1:16">
      <c r="A603" s="28"/>
      <c r="B603" s="28"/>
      <c r="C603" s="3"/>
      <c r="D603" s="17"/>
      <c r="E603" s="18"/>
      <c r="F603" s="19"/>
      <c r="G603" s="30"/>
      <c r="H603" s="2"/>
      <c r="I603" s="184"/>
      <c r="J603" s="30"/>
      <c r="K603" s="30"/>
      <c r="L603" s="2"/>
      <c r="M603" s="2"/>
      <c r="N603" s="2"/>
    </row>
    <row r="604" spans="1:16">
      <c r="A604" s="28"/>
      <c r="B604" s="28"/>
      <c r="C604" s="3"/>
      <c r="D604" s="17"/>
      <c r="E604" s="18"/>
      <c r="F604" s="19"/>
      <c r="G604" s="30"/>
      <c r="H604" s="2"/>
      <c r="I604" s="184"/>
      <c r="J604" s="30"/>
      <c r="K604" s="30"/>
      <c r="L604" s="2"/>
      <c r="M604" s="2"/>
      <c r="N604" s="2"/>
    </row>
    <row r="605" spans="1:16">
      <c r="A605" s="28"/>
      <c r="B605" s="28"/>
      <c r="C605" s="3"/>
      <c r="D605" s="17"/>
      <c r="E605" s="18"/>
      <c r="F605" s="19"/>
      <c r="G605" s="30"/>
      <c r="H605" s="2"/>
      <c r="I605" s="184"/>
      <c r="J605" s="30"/>
      <c r="K605" s="30"/>
      <c r="L605" s="2"/>
      <c r="M605" s="2"/>
      <c r="N605" s="2"/>
    </row>
    <row r="606" spans="1:16">
      <c r="A606" s="28"/>
      <c r="B606" s="28"/>
      <c r="C606" s="3"/>
      <c r="D606" s="17"/>
      <c r="E606" s="18"/>
      <c r="F606" s="19"/>
      <c r="G606" s="30"/>
      <c r="H606" s="2"/>
      <c r="I606" s="184"/>
      <c r="J606" s="30"/>
      <c r="K606" s="30"/>
      <c r="L606" s="2"/>
      <c r="M606" s="2"/>
      <c r="N606" s="2"/>
    </row>
    <row r="607" spans="1:16">
      <c r="A607" s="28"/>
      <c r="B607" s="28"/>
      <c r="C607" s="3"/>
      <c r="D607" s="17"/>
      <c r="E607" s="18"/>
      <c r="F607" s="19"/>
      <c r="G607" s="30"/>
      <c r="H607" s="2"/>
      <c r="I607" s="184"/>
      <c r="J607" s="30"/>
      <c r="K607" s="30"/>
      <c r="L607" s="2"/>
      <c r="M607" s="2"/>
      <c r="N607" s="2"/>
    </row>
    <row r="608" spans="1:16">
      <c r="A608" s="28"/>
      <c r="B608" s="28"/>
      <c r="C608" s="3"/>
      <c r="D608" s="17"/>
      <c r="E608" s="18"/>
      <c r="F608" s="19"/>
      <c r="G608" s="30"/>
      <c r="H608" s="2"/>
      <c r="I608" s="184"/>
      <c r="J608" s="30"/>
      <c r="K608" s="30"/>
      <c r="L608" s="2"/>
      <c r="M608" s="2"/>
      <c r="N608" s="2"/>
    </row>
    <row r="609" spans="1:14">
      <c r="A609" s="28"/>
      <c r="B609" s="28"/>
      <c r="C609" s="3"/>
      <c r="D609" s="17"/>
      <c r="E609" s="18"/>
      <c r="F609" s="19"/>
      <c r="G609" s="30"/>
      <c r="H609" s="2"/>
      <c r="I609" s="184"/>
      <c r="J609" s="30"/>
      <c r="K609" s="30"/>
      <c r="L609" s="2"/>
      <c r="M609" s="2"/>
      <c r="N609" s="2"/>
    </row>
    <row r="610" spans="1:14">
      <c r="A610" s="28"/>
      <c r="B610" s="28"/>
      <c r="C610" s="3"/>
      <c r="D610" s="17"/>
      <c r="E610" s="18"/>
      <c r="F610" s="19"/>
      <c r="G610" s="30"/>
      <c r="H610" s="2"/>
      <c r="I610" s="184"/>
      <c r="J610" s="30"/>
      <c r="K610" s="30"/>
      <c r="L610" s="2"/>
      <c r="M610" s="2"/>
      <c r="N610" s="2"/>
    </row>
    <row r="611" spans="1:14">
      <c r="A611" s="28"/>
      <c r="B611" s="28"/>
      <c r="C611" s="3"/>
      <c r="D611" s="17"/>
      <c r="E611" s="18"/>
      <c r="F611" s="19"/>
      <c r="G611" s="30"/>
      <c r="H611" s="2"/>
      <c r="I611" s="184"/>
      <c r="J611" s="30"/>
      <c r="K611" s="30"/>
      <c r="L611" s="2"/>
      <c r="M611" s="2"/>
      <c r="N611" s="2"/>
    </row>
    <row r="612" spans="1:14">
      <c r="A612" s="28"/>
      <c r="B612" s="28"/>
      <c r="C612" s="3"/>
      <c r="D612" s="17"/>
      <c r="E612" s="18"/>
      <c r="F612" s="19"/>
      <c r="G612" s="30"/>
      <c r="H612" s="2"/>
      <c r="I612" s="184"/>
      <c r="J612" s="30"/>
      <c r="K612" s="30"/>
      <c r="L612" s="2"/>
      <c r="M612" s="2"/>
      <c r="N612" s="2"/>
    </row>
    <row r="613" spans="1:14">
      <c r="A613" s="28"/>
      <c r="B613" s="28"/>
      <c r="C613" s="3"/>
      <c r="D613" s="17"/>
      <c r="E613" s="18"/>
      <c r="F613" s="19"/>
      <c r="G613" s="30"/>
      <c r="H613" s="2"/>
      <c r="I613" s="184"/>
      <c r="J613" s="30"/>
      <c r="K613" s="30"/>
      <c r="L613" s="2"/>
      <c r="M613" s="2"/>
      <c r="N613" s="2"/>
    </row>
    <row r="614" spans="1:14">
      <c r="A614" s="28"/>
      <c r="B614" s="28"/>
      <c r="C614" s="3"/>
      <c r="D614" s="17"/>
      <c r="E614" s="18"/>
      <c r="F614" s="19"/>
      <c r="G614" s="30"/>
      <c r="H614" s="2"/>
      <c r="I614" s="184"/>
      <c r="J614" s="30"/>
      <c r="K614" s="30"/>
      <c r="L614" s="2"/>
      <c r="M614" s="2"/>
      <c r="N614" s="2"/>
    </row>
    <row r="615" spans="1:14">
      <c r="A615" s="28"/>
      <c r="B615" s="28"/>
      <c r="C615" s="3"/>
      <c r="D615" s="17"/>
      <c r="E615" s="18"/>
      <c r="F615" s="19"/>
      <c r="G615" s="30"/>
      <c r="H615" s="2"/>
      <c r="I615" s="184"/>
      <c r="J615" s="30"/>
      <c r="K615" s="30"/>
      <c r="L615" s="2"/>
      <c r="M615" s="2"/>
      <c r="N615" s="2"/>
    </row>
    <row r="616" spans="1:14">
      <c r="A616" s="28"/>
      <c r="B616" s="28"/>
      <c r="C616" s="3"/>
      <c r="D616" s="17"/>
      <c r="E616" s="18"/>
      <c r="F616" s="19"/>
      <c r="G616" s="30"/>
      <c r="H616" s="2"/>
      <c r="I616" s="184"/>
      <c r="J616" s="30"/>
      <c r="K616" s="30"/>
      <c r="L616" s="2"/>
      <c r="M616" s="2"/>
      <c r="N616" s="2"/>
    </row>
    <row r="617" spans="1:14">
      <c r="A617" s="28"/>
      <c r="B617" s="28"/>
      <c r="C617" s="3"/>
      <c r="D617" s="17"/>
      <c r="E617" s="18"/>
      <c r="F617" s="19"/>
      <c r="G617" s="30"/>
      <c r="H617" s="2"/>
      <c r="I617" s="184"/>
      <c r="J617" s="30"/>
      <c r="K617" s="30"/>
      <c r="L617" s="2"/>
      <c r="M617" s="2"/>
      <c r="N617" s="2"/>
    </row>
    <row r="618" spans="1:14">
      <c r="A618" s="28"/>
      <c r="B618" s="28"/>
      <c r="C618" s="3"/>
      <c r="D618" s="17"/>
      <c r="E618" s="18"/>
      <c r="F618" s="19"/>
      <c r="G618" s="30"/>
      <c r="H618" s="2"/>
      <c r="I618" s="184"/>
      <c r="J618" s="30"/>
      <c r="K618" s="30"/>
      <c r="L618" s="2"/>
      <c r="M618" s="2"/>
      <c r="N618" s="2"/>
    </row>
    <row r="619" spans="1:14">
      <c r="A619" s="28"/>
      <c r="B619" s="28"/>
      <c r="C619" s="3"/>
      <c r="D619" s="17"/>
      <c r="E619" s="18"/>
      <c r="F619" s="19"/>
      <c r="G619" s="30"/>
      <c r="H619" s="2"/>
      <c r="I619" s="184"/>
      <c r="J619" s="30"/>
      <c r="K619" s="30"/>
      <c r="L619" s="2"/>
      <c r="M619" s="2"/>
      <c r="N619" s="2"/>
    </row>
    <row r="620" spans="1:14">
      <c r="A620" s="28"/>
      <c r="B620" s="28"/>
      <c r="C620" s="3"/>
      <c r="D620" s="17"/>
      <c r="E620" s="18"/>
      <c r="F620" s="19"/>
      <c r="G620" s="30"/>
      <c r="H620" s="2"/>
      <c r="I620" s="184"/>
      <c r="J620" s="30"/>
      <c r="K620" s="30"/>
      <c r="L620" s="2"/>
      <c r="M620" s="2"/>
      <c r="N620" s="2"/>
    </row>
    <row r="621" spans="1:14">
      <c r="A621" s="28"/>
      <c r="B621" s="28"/>
      <c r="C621" s="3"/>
      <c r="D621" s="17"/>
      <c r="E621" s="18"/>
      <c r="F621" s="19"/>
      <c r="G621" s="30"/>
      <c r="H621" s="2"/>
      <c r="I621" s="184"/>
      <c r="J621" s="30"/>
      <c r="K621" s="30"/>
      <c r="L621" s="2"/>
      <c r="M621" s="2"/>
      <c r="N621" s="2"/>
    </row>
    <row r="622" spans="1:14">
      <c r="A622" s="28"/>
      <c r="B622" s="28"/>
      <c r="C622" s="3"/>
      <c r="D622" s="17"/>
      <c r="E622" s="18"/>
      <c r="F622" s="19"/>
      <c r="G622" s="30"/>
      <c r="H622" s="2"/>
      <c r="I622" s="184"/>
      <c r="J622" s="30"/>
      <c r="K622" s="30"/>
      <c r="L622" s="2"/>
      <c r="M622" s="2"/>
      <c r="N622" s="2"/>
    </row>
    <row r="623" spans="1:14">
      <c r="A623" s="28"/>
      <c r="B623" s="28"/>
      <c r="C623" s="3"/>
      <c r="D623" s="17"/>
      <c r="E623" s="18"/>
      <c r="F623" s="19"/>
      <c r="G623" s="30"/>
      <c r="H623" s="2"/>
      <c r="I623" s="184"/>
      <c r="J623" s="30"/>
      <c r="K623" s="30"/>
      <c r="L623" s="2"/>
      <c r="M623" s="2"/>
      <c r="N623" s="2"/>
    </row>
    <row r="624" spans="1:14">
      <c r="A624" s="28"/>
      <c r="B624" s="28"/>
      <c r="C624" s="3"/>
      <c r="D624" s="17"/>
      <c r="E624" s="18"/>
      <c r="F624" s="19"/>
      <c r="G624" s="30"/>
      <c r="H624" s="2"/>
      <c r="I624" s="184"/>
      <c r="J624" s="30"/>
      <c r="K624" s="30"/>
      <c r="L624" s="2"/>
      <c r="M624" s="2"/>
      <c r="N624" s="2"/>
    </row>
    <row r="625" spans="1:14">
      <c r="A625" s="28"/>
      <c r="B625" s="28"/>
      <c r="C625" s="3"/>
      <c r="D625" s="17"/>
      <c r="E625" s="18"/>
      <c r="F625" s="19"/>
      <c r="G625" s="30"/>
      <c r="H625" s="2"/>
      <c r="I625" s="184"/>
      <c r="J625" s="30"/>
      <c r="K625" s="30"/>
      <c r="L625" s="2"/>
      <c r="M625" s="2"/>
      <c r="N625" s="2"/>
    </row>
    <row r="626" spans="1:14">
      <c r="A626" s="28"/>
      <c r="B626" s="28"/>
      <c r="C626" s="3"/>
      <c r="D626" s="17"/>
      <c r="E626" s="18"/>
      <c r="F626" s="19"/>
      <c r="G626" s="30"/>
    </row>
    <row r="627" spans="1:14">
      <c r="A627" s="28"/>
      <c r="B627" s="28"/>
      <c r="C627" s="3"/>
      <c r="D627" s="17"/>
      <c r="E627" s="18"/>
      <c r="F627" s="19"/>
      <c r="G627" s="30"/>
    </row>
    <row r="628" spans="1:14">
      <c r="A628" s="28"/>
      <c r="B628" s="28"/>
      <c r="C628" s="3"/>
      <c r="D628" s="17"/>
      <c r="E628" s="18"/>
      <c r="F628" s="19"/>
      <c r="G628" s="30"/>
    </row>
    <row r="629" spans="1:14">
      <c r="A629" s="28"/>
      <c r="B629" s="28"/>
      <c r="C629" s="3"/>
      <c r="D629" s="17"/>
      <c r="E629" s="18"/>
      <c r="F629" s="19"/>
      <c r="G629" s="30"/>
    </row>
    <row r="630" spans="1:14">
      <c r="A630" s="28"/>
      <c r="B630" s="28"/>
      <c r="C630" s="3"/>
      <c r="D630" s="17"/>
      <c r="E630" s="18"/>
      <c r="F630" s="19"/>
      <c r="G630" s="30"/>
    </row>
    <row r="631" spans="1:14">
      <c r="A631" s="28"/>
      <c r="B631" s="28"/>
      <c r="C631" s="3"/>
      <c r="D631" s="17"/>
      <c r="E631" s="18"/>
      <c r="F631" s="19"/>
      <c r="G631" s="30"/>
    </row>
    <row r="632" spans="1:14">
      <c r="A632" s="28"/>
      <c r="B632" s="28"/>
      <c r="C632" s="3"/>
      <c r="D632" s="17"/>
      <c r="E632" s="18"/>
      <c r="F632" s="19"/>
      <c r="G632" s="30"/>
    </row>
    <row r="633" spans="1:14">
      <c r="A633" s="28"/>
      <c r="B633" s="28"/>
      <c r="C633" s="3"/>
      <c r="D633" s="17"/>
      <c r="E633" s="18"/>
      <c r="F633" s="19"/>
      <c r="G633" s="30"/>
    </row>
    <row r="634" spans="1:14">
      <c r="A634" s="28"/>
      <c r="B634" s="28"/>
      <c r="C634" s="3"/>
      <c r="D634" s="17"/>
      <c r="E634" s="18"/>
      <c r="F634" s="19"/>
      <c r="G634" s="30"/>
    </row>
    <row r="635" spans="1:14">
      <c r="A635" s="28"/>
      <c r="B635" s="28"/>
      <c r="C635" s="3"/>
      <c r="D635" s="17"/>
      <c r="E635" s="18"/>
      <c r="F635" s="19"/>
      <c r="G635" s="30"/>
    </row>
    <row r="636" spans="1:14">
      <c r="A636" s="28"/>
      <c r="B636" s="28"/>
      <c r="C636" s="3"/>
      <c r="D636" s="17"/>
      <c r="E636" s="18"/>
      <c r="F636" s="19"/>
      <c r="G636" s="30"/>
    </row>
    <row r="637" spans="1:14">
      <c r="A637" s="28"/>
      <c r="B637" s="28"/>
      <c r="C637" s="3"/>
      <c r="D637" s="17"/>
      <c r="E637" s="18"/>
      <c r="F637" s="19"/>
      <c r="G637" s="30"/>
    </row>
    <row r="638" spans="1:14">
      <c r="A638" s="28"/>
      <c r="B638" s="28"/>
      <c r="C638" s="3"/>
      <c r="D638" s="17"/>
      <c r="E638" s="18"/>
      <c r="F638" s="19"/>
      <c r="G638" s="30"/>
    </row>
    <row r="639" spans="1:14">
      <c r="A639" s="28"/>
      <c r="B639" s="28"/>
      <c r="C639" s="3"/>
      <c r="D639" s="17"/>
      <c r="E639" s="18"/>
      <c r="F639" s="19"/>
      <c r="G639" s="30"/>
    </row>
    <row r="640" spans="1:14">
      <c r="A640" s="28"/>
      <c r="B640" s="28"/>
      <c r="C640" s="3"/>
      <c r="D640" s="17"/>
      <c r="E640" s="18"/>
      <c r="F640" s="19"/>
      <c r="G640" s="30"/>
    </row>
    <row r="641" spans="1:7">
      <c r="A641" s="28"/>
      <c r="B641" s="28"/>
      <c r="C641" s="3"/>
      <c r="D641" s="17"/>
      <c r="E641" s="18"/>
      <c r="F641" s="19"/>
      <c r="G641" s="30"/>
    </row>
    <row r="642" spans="1:7">
      <c r="A642" s="28"/>
      <c r="B642" s="28"/>
      <c r="C642" s="3"/>
      <c r="D642" s="17"/>
      <c r="E642" s="18"/>
      <c r="F642" s="19"/>
      <c r="G642" s="30"/>
    </row>
    <row r="643" spans="1:7">
      <c r="A643" s="28"/>
      <c r="B643" s="28"/>
      <c r="C643" s="3"/>
      <c r="D643" s="17"/>
      <c r="E643" s="18"/>
      <c r="F643" s="19"/>
      <c r="G643" s="30"/>
    </row>
    <row r="644" spans="1:7">
      <c r="A644" s="28"/>
      <c r="B644" s="28"/>
      <c r="C644" s="3"/>
      <c r="D644" s="17"/>
      <c r="E644" s="18"/>
      <c r="F644" s="19"/>
      <c r="G644" s="30"/>
    </row>
    <row r="645" spans="1:7">
      <c r="A645" s="28"/>
      <c r="B645" s="28"/>
      <c r="C645" s="3"/>
      <c r="D645" s="17"/>
      <c r="E645" s="18"/>
      <c r="F645" s="19"/>
      <c r="G645" s="30"/>
    </row>
    <row r="646" spans="1:7">
      <c r="A646" s="28"/>
      <c r="B646" s="28"/>
      <c r="C646" s="3"/>
      <c r="D646" s="17"/>
      <c r="E646" s="18"/>
      <c r="F646" s="19"/>
      <c r="G646" s="30"/>
    </row>
    <row r="647" spans="1:7">
      <c r="A647" s="28"/>
      <c r="B647" s="28"/>
      <c r="C647" s="3"/>
      <c r="D647" s="17"/>
      <c r="E647" s="18"/>
      <c r="F647" s="19"/>
      <c r="G647" s="30"/>
    </row>
    <row r="648" spans="1:7">
      <c r="A648" s="28"/>
      <c r="B648" s="28"/>
      <c r="C648" s="3"/>
      <c r="D648" s="17"/>
      <c r="E648" s="18"/>
      <c r="F648" s="19"/>
      <c r="G648" s="30"/>
    </row>
    <row r="649" spans="1:7">
      <c r="A649" s="28"/>
      <c r="B649" s="28"/>
      <c r="C649" s="3"/>
      <c r="D649" s="17"/>
      <c r="E649" s="18"/>
      <c r="F649" s="19"/>
      <c r="G649" s="30"/>
    </row>
    <row r="650" spans="1:7">
      <c r="A650" s="28"/>
      <c r="B650" s="28"/>
      <c r="C650" s="3"/>
      <c r="D650" s="17"/>
      <c r="E650" s="18"/>
      <c r="F650" s="19"/>
      <c r="G650" s="30"/>
    </row>
    <row r="651" spans="1:7">
      <c r="A651" s="28"/>
      <c r="B651" s="28"/>
      <c r="C651" s="3"/>
      <c r="D651" s="17"/>
      <c r="E651" s="18"/>
      <c r="F651" s="19"/>
      <c r="G651" s="30"/>
    </row>
    <row r="652" spans="1:7">
      <c r="A652" s="28"/>
      <c r="B652" s="28"/>
      <c r="C652" s="3"/>
      <c r="D652" s="17"/>
      <c r="E652" s="18"/>
      <c r="F652" s="19"/>
      <c r="G652" s="30"/>
    </row>
    <row r="653" spans="1:7">
      <c r="A653" s="28"/>
      <c r="B653" s="28"/>
      <c r="C653" s="3"/>
      <c r="D653" s="17"/>
      <c r="E653" s="18"/>
      <c r="F653" s="19"/>
      <c r="G653" s="30"/>
    </row>
    <row r="654" spans="1:7">
      <c r="A654" s="28"/>
      <c r="B654" s="28"/>
      <c r="C654" s="3"/>
      <c r="D654" s="17"/>
      <c r="E654" s="18"/>
      <c r="F654" s="19"/>
      <c r="G654" s="30"/>
    </row>
    <row r="655" spans="1:7">
      <c r="A655" s="28"/>
      <c r="B655" s="28"/>
      <c r="C655" s="3"/>
      <c r="D655" s="17"/>
      <c r="E655" s="18"/>
      <c r="F655" s="19"/>
      <c r="G655" s="30"/>
    </row>
    <row r="656" spans="1:7">
      <c r="A656" s="28"/>
      <c r="B656" s="28"/>
      <c r="C656" s="3"/>
      <c r="D656" s="17"/>
      <c r="E656" s="18"/>
      <c r="F656" s="19"/>
      <c r="G656" s="30"/>
    </row>
    <row r="657" spans="1:7">
      <c r="A657" s="28"/>
      <c r="B657" s="28"/>
      <c r="C657" s="3"/>
      <c r="D657" s="17"/>
      <c r="E657" s="18"/>
      <c r="F657" s="19"/>
      <c r="G657" s="30"/>
    </row>
    <row r="658" spans="1:7">
      <c r="A658" s="28"/>
      <c r="B658" s="28"/>
      <c r="C658" s="3"/>
      <c r="D658" s="17"/>
      <c r="E658" s="18"/>
      <c r="F658" s="19"/>
      <c r="G658" s="30"/>
    </row>
    <row r="659" spans="1:7">
      <c r="A659" s="28"/>
      <c r="B659" s="28"/>
      <c r="C659" s="3"/>
      <c r="D659" s="17"/>
      <c r="E659" s="18"/>
      <c r="F659" s="19"/>
      <c r="G659" s="30"/>
    </row>
    <row r="660" spans="1:7">
      <c r="A660" s="28"/>
      <c r="B660" s="28"/>
      <c r="C660" s="3"/>
      <c r="D660" s="17"/>
      <c r="E660" s="18"/>
      <c r="F660" s="19"/>
      <c r="G660" s="30"/>
    </row>
    <row r="661" spans="1:7">
      <c r="A661" s="28"/>
      <c r="B661" s="28"/>
      <c r="C661" s="3"/>
      <c r="D661" s="17"/>
      <c r="E661" s="18"/>
      <c r="F661" s="19"/>
      <c r="G661" s="30"/>
    </row>
    <row r="662" spans="1:7">
      <c r="A662" s="28"/>
      <c r="B662" s="28"/>
      <c r="C662" s="3"/>
      <c r="D662" s="17"/>
      <c r="E662" s="18"/>
      <c r="F662" s="19"/>
      <c r="G662" s="30"/>
    </row>
    <row r="663" spans="1:7">
      <c r="A663" s="28"/>
      <c r="B663" s="28"/>
      <c r="C663" s="3"/>
      <c r="D663" s="17"/>
      <c r="E663" s="18"/>
      <c r="F663" s="19"/>
      <c r="G663" s="30"/>
    </row>
    <row r="664" spans="1:7">
      <c r="A664" s="28"/>
      <c r="B664" s="28"/>
      <c r="C664" s="3"/>
      <c r="D664" s="17"/>
      <c r="E664" s="18"/>
      <c r="F664" s="19"/>
      <c r="G664" s="30"/>
    </row>
    <row r="665" spans="1:7">
      <c r="A665" s="28"/>
      <c r="B665" s="28"/>
      <c r="C665" s="3"/>
      <c r="D665" s="17"/>
      <c r="E665" s="18"/>
      <c r="F665" s="19"/>
      <c r="G665" s="30"/>
    </row>
    <row r="666" spans="1:7">
      <c r="A666" s="28"/>
      <c r="B666" s="28"/>
      <c r="C666" s="3"/>
      <c r="D666" s="17"/>
      <c r="E666" s="18"/>
      <c r="F666" s="19"/>
      <c r="G666" s="30"/>
    </row>
    <row r="667" spans="1:7">
      <c r="A667" s="28"/>
      <c r="B667" s="28"/>
      <c r="C667" s="3"/>
      <c r="D667" s="17"/>
      <c r="E667" s="18"/>
      <c r="F667" s="19"/>
      <c r="G667" s="30"/>
    </row>
    <row r="668" spans="1:7">
      <c r="A668" s="28"/>
      <c r="B668" s="28"/>
      <c r="C668" s="3"/>
      <c r="D668" s="17"/>
      <c r="E668" s="18"/>
      <c r="F668" s="19"/>
      <c r="G668" s="30"/>
    </row>
    <row r="669" spans="1:7">
      <c r="A669" s="28"/>
      <c r="B669" s="28"/>
      <c r="C669" s="3"/>
      <c r="D669" s="17"/>
      <c r="E669" s="18"/>
      <c r="F669" s="19"/>
      <c r="G669" s="30"/>
    </row>
    <row r="670" spans="1:7">
      <c r="A670" s="28"/>
      <c r="B670" s="28"/>
      <c r="C670" s="3"/>
      <c r="D670" s="17"/>
      <c r="E670" s="18"/>
      <c r="F670" s="19"/>
      <c r="G670" s="30"/>
    </row>
    <row r="671" spans="1:7">
      <c r="A671" s="28"/>
      <c r="B671" s="28"/>
      <c r="C671" s="3"/>
      <c r="D671" s="17"/>
      <c r="E671" s="18"/>
      <c r="F671" s="19"/>
      <c r="G671" s="30"/>
    </row>
    <row r="672" spans="1:7">
      <c r="A672" s="28"/>
      <c r="B672" s="28"/>
      <c r="C672" s="3"/>
      <c r="D672" s="17"/>
      <c r="E672" s="18"/>
      <c r="F672" s="19"/>
      <c r="G672" s="30"/>
    </row>
    <row r="673" spans="1:7">
      <c r="A673" s="28"/>
      <c r="B673" s="28"/>
      <c r="C673" s="3"/>
      <c r="D673" s="17"/>
      <c r="E673" s="18"/>
      <c r="F673" s="19"/>
      <c r="G673" s="30"/>
    </row>
    <row r="674" spans="1:7">
      <c r="A674" s="28"/>
      <c r="B674" s="28"/>
      <c r="C674" s="3"/>
      <c r="D674" s="17"/>
      <c r="E674" s="18"/>
      <c r="F674" s="19"/>
      <c r="G674" s="30"/>
    </row>
    <row r="675" spans="1:7">
      <c r="A675" s="28"/>
      <c r="B675" s="28"/>
      <c r="C675" s="3"/>
      <c r="D675" s="17"/>
      <c r="E675" s="18"/>
      <c r="F675" s="19"/>
      <c r="G675" s="30"/>
    </row>
    <row r="676" spans="1:7">
      <c r="A676" s="28"/>
      <c r="B676" s="28"/>
      <c r="C676" s="3"/>
      <c r="D676" s="17"/>
      <c r="E676" s="18"/>
      <c r="F676" s="19"/>
      <c r="G676" s="30"/>
    </row>
    <row r="677" spans="1:7">
      <c r="A677" s="28"/>
      <c r="B677" s="28"/>
      <c r="C677" s="3"/>
      <c r="D677" s="17"/>
      <c r="E677" s="18"/>
      <c r="F677" s="19"/>
      <c r="G677" s="30"/>
    </row>
    <row r="678" spans="1:7">
      <c r="A678" s="28"/>
      <c r="B678" s="28"/>
      <c r="C678" s="3"/>
      <c r="D678" s="17"/>
      <c r="E678" s="18"/>
      <c r="F678" s="19"/>
      <c r="G678" s="30"/>
    </row>
    <row r="679" spans="1:7">
      <c r="A679" s="28"/>
      <c r="B679" s="28"/>
      <c r="C679" s="3"/>
      <c r="D679" s="17"/>
      <c r="E679" s="18"/>
      <c r="F679" s="19"/>
      <c r="G679" s="30"/>
    </row>
    <row r="680" spans="1:7">
      <c r="A680" s="28"/>
      <c r="B680" s="28"/>
      <c r="C680" s="3"/>
      <c r="D680" s="17"/>
      <c r="E680" s="18"/>
      <c r="F680" s="19"/>
      <c r="G680" s="30"/>
    </row>
    <row r="681" spans="1:7">
      <c r="A681" s="28"/>
      <c r="B681" s="28"/>
      <c r="C681" s="3"/>
      <c r="D681" s="17"/>
      <c r="E681" s="18"/>
      <c r="F681" s="19"/>
      <c r="G681" s="30"/>
    </row>
    <row r="682" spans="1:7">
      <c r="A682" s="28"/>
      <c r="B682" s="28"/>
      <c r="C682" s="3"/>
      <c r="D682" s="17"/>
      <c r="E682" s="18"/>
      <c r="F682" s="19"/>
      <c r="G682" s="30"/>
    </row>
    <row r="683" spans="1:7">
      <c r="A683" s="28"/>
      <c r="B683" s="28"/>
      <c r="C683" s="3"/>
      <c r="D683" s="17"/>
      <c r="E683" s="18"/>
      <c r="F683" s="19"/>
      <c r="G683" s="30"/>
    </row>
    <row r="684" spans="1:7">
      <c r="A684" s="28"/>
      <c r="B684" s="28"/>
      <c r="C684" s="3"/>
      <c r="D684" s="17"/>
      <c r="E684" s="18"/>
      <c r="F684" s="19"/>
      <c r="G684" s="30"/>
    </row>
    <row r="685" spans="1:7">
      <c r="A685" s="28"/>
      <c r="B685" s="28"/>
      <c r="C685" s="3"/>
      <c r="D685" s="17"/>
      <c r="E685" s="18"/>
      <c r="F685" s="19"/>
      <c r="G685" s="30"/>
    </row>
    <row r="686" spans="1:7">
      <c r="A686" s="28"/>
      <c r="B686" s="28"/>
      <c r="C686" s="3"/>
      <c r="D686" s="17"/>
      <c r="E686" s="18"/>
      <c r="F686" s="19"/>
      <c r="G686" s="30"/>
    </row>
    <row r="687" spans="1:7">
      <c r="A687" s="28"/>
      <c r="B687" s="28"/>
      <c r="C687" s="3"/>
      <c r="D687" s="17"/>
      <c r="E687" s="18"/>
      <c r="F687" s="19"/>
      <c r="G687" s="30"/>
    </row>
  </sheetData>
  <mergeCells count="1">
    <mergeCell ref="C1:G4"/>
  </mergeCells>
  <phoneticPr fontId="8" type="noConversion"/>
  <printOptions horizontalCentered="1"/>
  <pageMargins left="0.78740157480314965" right="0.19685039370078741" top="0.74803149606299213" bottom="0.74803149606299213" header="0.31496062992125984" footer="0.31496062992125984"/>
  <pageSetup paperSize="9" scale="81" firstPageNumber="88" orientation="portrait" useFirstPageNumber="1" horizontalDpi="300" verticalDpi="300" r:id="rId1"/>
  <headerFooter alignWithMargins="0">
    <oddHeader>&amp;L&amp;"Arial,Bold"0801 TROŠKOVNIK - &amp;"Arial,Italic"PROMETNE POVRŠINE I OBORINSKA ODVODNJA</oddHeader>
    <oddFooter>&amp;CGLAVNI PROJEKT&amp;R&amp;9&amp;P</oddFooter>
  </headerFooter>
  <rowBreaks count="13" manualBreakCount="13">
    <brk id="37" max="6" man="1"/>
    <brk id="59" max="6" man="1"/>
    <brk id="88" max="6" man="1"/>
    <brk id="124" max="6" man="1"/>
    <brk id="160" max="6" man="1"/>
    <brk id="193" max="6" man="1"/>
    <brk id="219" max="6" man="1"/>
    <brk id="243" max="6" man="1"/>
    <brk id="275" max="6" man="1"/>
    <brk id="318" max="6" man="1"/>
    <brk id="340" max="6" man="1"/>
    <brk id="360" max="6" man="1"/>
    <brk id="390" max="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G32"/>
  <sheetViews>
    <sheetView view="pageBreakPreview" topLeftCell="A4" zoomScaleSheetLayoutView="100" workbookViewId="0">
      <selection activeCell="D27" sqref="D27"/>
    </sheetView>
  </sheetViews>
  <sheetFormatPr defaultRowHeight="15"/>
  <cols>
    <col min="1" max="1" width="8.77734375" style="129" customWidth="1"/>
    <col min="2" max="2" width="20.77734375" style="129" customWidth="1"/>
    <col min="3" max="3" width="15.77734375" style="129" customWidth="1"/>
    <col min="4" max="4" width="40.77734375" style="129" customWidth="1"/>
    <col min="5" max="6" width="8.88671875" style="129"/>
    <col min="7" max="7" width="45.6640625" style="129" customWidth="1"/>
    <col min="8" max="16384" width="8.88671875" style="129"/>
  </cols>
  <sheetData>
    <row r="2" spans="1:7" ht="15.75" thickBot="1"/>
    <row r="3" spans="1:7" s="132" customFormat="1" ht="60" customHeight="1" thickBot="1">
      <c r="A3" s="130" t="s">
        <v>13</v>
      </c>
      <c r="B3" s="363" t="s">
        <v>255</v>
      </c>
      <c r="C3" s="363"/>
      <c r="D3" s="364"/>
      <c r="E3" s="131"/>
      <c r="F3" s="131"/>
      <c r="G3" s="131"/>
    </row>
    <row r="4" spans="1:7" s="132" customFormat="1" ht="69.95" customHeight="1" thickBot="1">
      <c r="A4" s="133" t="s">
        <v>61</v>
      </c>
      <c r="B4" s="365" t="s">
        <v>343</v>
      </c>
      <c r="C4" s="365"/>
      <c r="D4" s="364"/>
      <c r="G4" s="126"/>
    </row>
    <row r="5" spans="1:7" s="132" customFormat="1" ht="19.5" customHeight="1">
      <c r="A5" s="134"/>
      <c r="B5" s="135" t="s">
        <v>149</v>
      </c>
      <c r="C5" s="136"/>
      <c r="D5" s="137"/>
    </row>
    <row r="6" spans="1:7" s="132" customFormat="1" ht="20.100000000000001" customHeight="1">
      <c r="A6" s="134"/>
      <c r="B6" s="135" t="s">
        <v>62</v>
      </c>
      <c r="C6" s="136" t="s">
        <v>344</v>
      </c>
      <c r="D6" s="137"/>
    </row>
    <row r="7" spans="1:7" s="132" customFormat="1" ht="20.100000000000001" customHeight="1">
      <c r="A7" s="138"/>
      <c r="B7" s="139" t="s">
        <v>63</v>
      </c>
      <c r="C7" s="140" t="s">
        <v>345</v>
      </c>
      <c r="D7" s="137"/>
    </row>
    <row r="8" spans="1:7" s="132" customFormat="1" ht="20.100000000000001" customHeight="1" thickBot="1">
      <c r="A8" s="141"/>
      <c r="B8" s="142" t="s">
        <v>150</v>
      </c>
      <c r="C8" s="143" t="s">
        <v>52</v>
      </c>
      <c r="D8" s="144"/>
    </row>
    <row r="9" spans="1:7" ht="16.5" thickTop="1" thickBot="1">
      <c r="A9" s="145"/>
      <c r="B9" s="146"/>
      <c r="C9" s="147"/>
    </row>
    <row r="10" spans="1:7" s="148" customFormat="1" ht="20.100000000000001" customHeight="1" thickBot="1">
      <c r="A10" s="366" t="s">
        <v>64</v>
      </c>
      <c r="B10" s="367"/>
      <c r="C10" s="367"/>
      <c r="D10" s="368"/>
    </row>
    <row r="11" spans="1:7">
      <c r="A11" s="149"/>
      <c r="B11" s="150"/>
      <c r="C11" s="151"/>
    </row>
    <row r="12" spans="1:7" s="132" customFormat="1">
      <c r="A12" s="152" t="s">
        <v>23</v>
      </c>
      <c r="B12" s="153" t="s">
        <v>1</v>
      </c>
      <c r="C12" s="154"/>
      <c r="D12" s="357">
        <f>TROŠKOVNIK!G81</f>
        <v>0</v>
      </c>
    </row>
    <row r="13" spans="1:7">
      <c r="A13" s="155"/>
      <c r="B13" s="156"/>
      <c r="C13" s="151"/>
      <c r="D13" s="358"/>
    </row>
    <row r="14" spans="1:7" s="132" customFormat="1">
      <c r="A14" s="152" t="s">
        <v>65</v>
      </c>
      <c r="B14" s="153" t="s">
        <v>0</v>
      </c>
      <c r="C14" s="154"/>
      <c r="D14" s="357">
        <f>TROŠKOVNIK!G160</f>
        <v>0</v>
      </c>
    </row>
    <row r="15" spans="1:7">
      <c r="A15" s="155"/>
      <c r="B15" s="156"/>
      <c r="C15" s="151"/>
      <c r="D15" s="358"/>
    </row>
    <row r="16" spans="1:7" s="132" customFormat="1">
      <c r="A16" s="152" t="s">
        <v>66</v>
      </c>
      <c r="B16" s="153" t="s">
        <v>27</v>
      </c>
      <c r="C16" s="154"/>
      <c r="D16" s="357">
        <f>TROŠKOVNIK!G297</f>
        <v>0</v>
      </c>
    </row>
    <row r="17" spans="1:4">
      <c r="A17" s="157"/>
      <c r="B17" s="158"/>
      <c r="C17" s="159"/>
      <c r="D17" s="358"/>
    </row>
    <row r="18" spans="1:4" s="132" customFormat="1">
      <c r="A18" s="152" t="s">
        <v>67</v>
      </c>
      <c r="B18" s="153" t="s">
        <v>31</v>
      </c>
      <c r="C18" s="154"/>
      <c r="D18" s="357">
        <f>TROŠKOVNIK!G346</f>
        <v>0</v>
      </c>
    </row>
    <row r="19" spans="1:4">
      <c r="A19" s="157"/>
      <c r="B19" s="158"/>
      <c r="C19" s="159"/>
      <c r="D19" s="358"/>
    </row>
    <row r="20" spans="1:4" s="132" customFormat="1">
      <c r="A20" s="152" t="s">
        <v>134</v>
      </c>
      <c r="B20" s="153" t="s">
        <v>108</v>
      </c>
      <c r="C20" s="154"/>
      <c r="D20" s="357">
        <f>TROŠKOVNIK!G443</f>
        <v>0</v>
      </c>
    </row>
    <row r="21" spans="1:4" ht="15.75" thickBot="1">
      <c r="A21" s="157"/>
      <c r="B21" s="158"/>
      <c r="C21" s="159"/>
      <c r="D21" s="358"/>
    </row>
    <row r="22" spans="1:4" s="148" customFormat="1" ht="15.75" thickBot="1">
      <c r="A22" s="160"/>
      <c r="B22" s="161" t="s">
        <v>29</v>
      </c>
      <c r="C22" s="162"/>
      <c r="D22" s="359">
        <f>SUM(D12:D20)</f>
        <v>0</v>
      </c>
    </row>
    <row r="23" spans="1:4" ht="15.75" thickBot="1">
      <c r="A23" s="163"/>
      <c r="B23" s="156"/>
      <c r="C23" s="163"/>
      <c r="D23" s="358"/>
    </row>
    <row r="24" spans="1:4" s="132" customFormat="1" ht="15.75" thickBot="1">
      <c r="A24" s="164"/>
      <c r="B24" s="165" t="s">
        <v>89</v>
      </c>
      <c r="C24" s="166"/>
      <c r="D24" s="360">
        <f>0.25*D22</f>
        <v>0</v>
      </c>
    </row>
    <row r="25" spans="1:4" ht="15.75" thickBot="1">
      <c r="D25" s="358"/>
    </row>
    <row r="26" spans="1:4" s="170" customFormat="1" ht="15.75" thickBot="1">
      <c r="A26" s="167"/>
      <c r="B26" s="168" t="s">
        <v>68</v>
      </c>
      <c r="C26" s="169"/>
      <c r="D26" s="361">
        <f>D22+D24</f>
        <v>0</v>
      </c>
    </row>
    <row r="27" spans="1:4">
      <c r="A27" s="163"/>
      <c r="B27" s="156"/>
      <c r="C27" s="163"/>
    </row>
    <row r="28" spans="1:4">
      <c r="A28" s="163"/>
      <c r="B28" s="156"/>
      <c r="C28" s="163"/>
    </row>
    <row r="29" spans="1:4">
      <c r="A29" s="163"/>
      <c r="B29" s="156"/>
      <c r="C29" s="163"/>
    </row>
    <row r="30" spans="1:4">
      <c r="A30" s="163"/>
      <c r="B30" s="156"/>
      <c r="C30" s="163"/>
    </row>
    <row r="31" spans="1:4">
      <c r="A31" s="171"/>
      <c r="B31" s="171"/>
      <c r="C31" s="171" t="s">
        <v>69</v>
      </c>
      <c r="D31" s="171"/>
    </row>
    <row r="32" spans="1:4">
      <c r="C32" s="172" t="s">
        <v>256</v>
      </c>
      <c r="D32" s="172"/>
    </row>
  </sheetData>
  <mergeCells count="3">
    <mergeCell ref="B3:D3"/>
    <mergeCell ref="B4:D4"/>
    <mergeCell ref="A10:D10"/>
  </mergeCells>
  <printOptions horizontalCentered="1"/>
  <pageMargins left="0.74803149606299213" right="0.39370078740157483" top="1.1811023622047245" bottom="0.74803149606299213" header="0.31496062992125984" footer="0.31496062992125984"/>
  <pageSetup paperSize="9" scale="85" firstPageNumber="105" orientation="portrait" useFirstPageNumber="1" r:id="rId1"/>
  <headerFooter>
    <oddHeader>&amp;C&amp;G</oddHeader>
    <oddFooter>&amp;R&amp;9&amp;P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3</vt:i4>
      </vt:variant>
    </vt:vector>
  </HeadingPairs>
  <TitlesOfParts>
    <vt:vector size="5" baseType="lpstr">
      <vt:lpstr>TROŠKOVNIK</vt:lpstr>
      <vt:lpstr>REKAPITULACIJA</vt:lpstr>
      <vt:lpstr>TROŠKOVNIK!Ispis_naslova</vt:lpstr>
      <vt:lpstr>REKAPITULACIJA!Podrucje_ispisa</vt:lpstr>
      <vt:lpstr>TROŠKOVNIK!Podrucje_ispisa</vt:lpstr>
    </vt:vector>
  </TitlesOfParts>
  <Manager>mr.sc. Josip Bošnjak, dipl.ing.građ.</Manager>
  <Company>Rencon d.o.o.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Rehabilitation of the national roads project 2006</dc:title>
  <dc:subject>D2; Našice-Bizovac</dc:subject>
  <dc:creator>Denis Šimenić, dipl.ing.građ.</dc:creator>
  <cp:lastModifiedBy>Čila Todorović</cp:lastModifiedBy>
  <cp:lastPrinted>2016-11-09T11:09:46Z</cp:lastPrinted>
  <dcterms:created xsi:type="dcterms:W3CDTF">1997-05-14T10:58:24Z</dcterms:created>
  <dcterms:modified xsi:type="dcterms:W3CDTF">2018-04-04T09:58:37Z</dcterms:modified>
</cp:coreProperties>
</file>