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kolaric\Desktop\FINANCIJE\PRORAČUN ZA 2018\II.IZMJENA\"/>
    </mc:Choice>
  </mc:AlternateContent>
  <bookViews>
    <workbookView xWindow="0" yWindow="0" windowWidth="25200" windowHeight="113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J10" i="1"/>
  <c r="J61" i="1"/>
  <c r="J65" i="1"/>
  <c r="G65" i="1"/>
  <c r="I66" i="1"/>
  <c r="K66" i="1" s="1"/>
  <c r="H65" i="1"/>
  <c r="J62" i="1"/>
  <c r="J55" i="1"/>
  <c r="K23" i="1"/>
  <c r="K22" i="1"/>
  <c r="G55" i="1"/>
  <c r="I54" i="1"/>
  <c r="K54" i="1" s="1"/>
  <c r="I65" i="1" l="1"/>
  <c r="K65" i="1" s="1"/>
  <c r="J60" i="1"/>
  <c r="H13" i="1"/>
  <c r="H17" i="1"/>
  <c r="I17" i="1" s="1"/>
  <c r="K17" i="1" s="1"/>
  <c r="H20" i="1"/>
  <c r="I20" i="1" s="1"/>
  <c r="K20" i="1" s="1"/>
  <c r="H26" i="1"/>
  <c r="I26" i="1" s="1"/>
  <c r="K26" i="1" s="1"/>
  <c r="H30" i="1"/>
  <c r="I30" i="1" s="1"/>
  <c r="K30" i="1" s="1"/>
  <c r="H33" i="1"/>
  <c r="I33" i="1" s="1"/>
  <c r="K33" i="1" s="1"/>
  <c r="H36" i="1"/>
  <c r="I36" i="1" s="1"/>
  <c r="K36" i="1" s="1"/>
  <c r="H39" i="1"/>
  <c r="I39" i="1" s="1"/>
  <c r="K39" i="1" s="1"/>
  <c r="H41" i="1"/>
  <c r="I41" i="1" s="1"/>
  <c r="K41" i="1" s="1"/>
  <c r="H43" i="1"/>
  <c r="I43" i="1" s="1"/>
  <c r="K43" i="1" s="1"/>
  <c r="H46" i="1"/>
  <c r="I46" i="1" s="1"/>
  <c r="K46" i="1" s="1"/>
  <c r="H49" i="1"/>
  <c r="I49" i="1" s="1"/>
  <c r="K49" i="1" s="1"/>
  <c r="H57" i="1"/>
  <c r="H62" i="1"/>
  <c r="H61" i="1" s="1"/>
  <c r="I38" i="1"/>
  <c r="K38" i="1" s="1"/>
  <c r="I37" i="1"/>
  <c r="K37" i="1" s="1"/>
  <c r="I42" i="1"/>
  <c r="K42" i="1" s="1"/>
  <c r="I64" i="1"/>
  <c r="K64" i="1" s="1"/>
  <c r="I63" i="1"/>
  <c r="K63" i="1" s="1"/>
  <c r="I59" i="1"/>
  <c r="K59" i="1" s="1"/>
  <c r="I58" i="1"/>
  <c r="K58" i="1" s="1"/>
  <c r="I56" i="1"/>
  <c r="K56" i="1" s="1"/>
  <c r="I53" i="1"/>
  <c r="K53" i="1" s="1"/>
  <c r="I51" i="1"/>
  <c r="K51" i="1" s="1"/>
  <c r="I50" i="1"/>
  <c r="K50" i="1" s="1"/>
  <c r="I48" i="1"/>
  <c r="K48" i="1" s="1"/>
  <c r="I47" i="1"/>
  <c r="K47" i="1" s="1"/>
  <c r="I45" i="1"/>
  <c r="K45" i="1" s="1"/>
  <c r="I44" i="1"/>
  <c r="K44" i="1" s="1"/>
  <c r="I40" i="1"/>
  <c r="K40" i="1" s="1"/>
  <c r="I35" i="1"/>
  <c r="K35" i="1" s="1"/>
  <c r="I34" i="1"/>
  <c r="K34" i="1" s="1"/>
  <c r="I32" i="1"/>
  <c r="K32" i="1" s="1"/>
  <c r="I31" i="1"/>
  <c r="K31" i="1" s="1"/>
  <c r="I27" i="1"/>
  <c r="K27" i="1" s="1"/>
  <c r="I21" i="1"/>
  <c r="K21" i="1" s="1"/>
  <c r="I19" i="1"/>
  <c r="K19" i="1" s="1"/>
  <c r="I18" i="1"/>
  <c r="K18" i="1" s="1"/>
  <c r="I16" i="1"/>
  <c r="K16" i="1" s="1"/>
  <c r="I15" i="1"/>
  <c r="K15" i="1" s="1"/>
  <c r="I14" i="1"/>
  <c r="K14" i="1" s="1"/>
  <c r="I57" i="1" l="1"/>
  <c r="K57" i="1" s="1"/>
  <c r="H55" i="1"/>
  <c r="H12" i="1"/>
  <c r="I12" i="1" s="1"/>
  <c r="K12" i="1" s="1"/>
  <c r="I13" i="1"/>
  <c r="K13" i="1" s="1"/>
  <c r="H25" i="1"/>
  <c r="I61" i="1"/>
  <c r="K61" i="1" s="1"/>
  <c r="H60" i="1"/>
  <c r="I60" i="1" s="1"/>
  <c r="K60" i="1" s="1"/>
  <c r="I62" i="1"/>
  <c r="K62" i="1" s="1"/>
  <c r="H11" i="1" l="1"/>
  <c r="I11" i="1" s="1"/>
  <c r="K11" i="1" s="1"/>
  <c r="I55" i="1"/>
  <c r="K55" i="1" s="1"/>
  <c r="H52" i="1"/>
  <c r="H24" i="1"/>
  <c r="I24" i="1" s="1"/>
  <c r="K24" i="1" s="1"/>
  <c r="I25" i="1"/>
  <c r="K25" i="1" s="1"/>
  <c r="I52" i="1" l="1"/>
  <c r="K52" i="1" s="1"/>
  <c r="H29" i="1"/>
  <c r="H28" i="1" l="1"/>
  <c r="I29" i="1"/>
  <c r="K29" i="1" s="1"/>
  <c r="I28" i="1" l="1"/>
  <c r="K28" i="1" s="1"/>
  <c r="H10" i="1"/>
  <c r="H9" i="1" l="1"/>
  <c r="I9" i="1" s="1"/>
  <c r="K9" i="1" s="1"/>
  <c r="I10" i="1"/>
  <c r="K10" i="1" s="1"/>
</calcChain>
</file>

<file path=xl/sharedStrings.xml><?xml version="1.0" encoding="utf-8"?>
<sst xmlns="http://schemas.openxmlformats.org/spreadsheetml/2006/main" count="143" uniqueCount="100">
  <si>
    <t>OPĆINA KNEŽEVI VINOGRADI</t>
  </si>
  <si>
    <t>PLAN RAZVOJNIH PROGRAMA</t>
  </si>
  <si>
    <t>OPĆINE KNEŽEVI VINOGRADI 2018-2020</t>
  </si>
  <si>
    <t>CILJ</t>
  </si>
  <si>
    <t>PRIORETETI</t>
  </si>
  <si>
    <t>MJERA</t>
  </si>
  <si>
    <t>BROJ KONTA</t>
  </si>
  <si>
    <t>INVESTICIJA / KAPITALNA POMOĆ /KAPITALNA DONACIJA</t>
  </si>
  <si>
    <t>SVEUKUPNO</t>
  </si>
  <si>
    <t>RAZDJEL</t>
  </si>
  <si>
    <t>002  IZVRŠNO TIJELO</t>
  </si>
  <si>
    <t>Glavni program</t>
  </si>
  <si>
    <t>G02 RAZVOJ I POTICANJE GOSPODARSTVA</t>
  </si>
  <si>
    <t>Program</t>
  </si>
  <si>
    <t>1000 RAZVOJ I POTICANJE GOSPODARSTVA</t>
  </si>
  <si>
    <t>1. KONKURENTNO GOSPODARSTVO</t>
  </si>
  <si>
    <t>1.2. UČINKOVITO GOSPODARENJE INFRASTRUKTURNIM RESURSIMA</t>
  </si>
  <si>
    <t>1.2.1. Proširenje i održavanje poslovnih zona</t>
  </si>
  <si>
    <t>Kapitalni projekt</t>
  </si>
  <si>
    <t>K100001 POSLOVNO-PODUZETNIČKA I REKREATIVNA ZONA KNEŽEVI VINOGRADI</t>
  </si>
  <si>
    <t>Javna rasvjeta</t>
  </si>
  <si>
    <t>sekundarni vodovod</t>
  </si>
  <si>
    <t>Ceste</t>
  </si>
  <si>
    <t>3. KONKURENTNA POLJOPRIVREDNA PROIZVODNJA</t>
  </si>
  <si>
    <t>3.1. RAZVOJ POLJOPRIVREDNE INFRASTRUKTURE</t>
  </si>
  <si>
    <t>3.1.1. Proširenje i održavanje sustava odvodnje  i navodnjavanja</t>
  </si>
  <si>
    <t>K100002 UREĐENJE KANALSKE MREŽE</t>
  </si>
  <si>
    <t>usluge tekućeg održavanja</t>
  </si>
  <si>
    <t>Subvencije kreditnim i ostalim financijskim institucijama u javnom sektoru</t>
  </si>
  <si>
    <t>2. RAZVIJENA TURISTIČKA PONUDA</t>
  </si>
  <si>
    <t>2.1. RAZVOJ TURISTIČKE INFRASTRUKTURE</t>
  </si>
  <si>
    <t>2.1.7. Izgradnja, obnova i opremanje ostale turističke infrastrukture</t>
  </si>
  <si>
    <t>K100003 NADOPUNA SMEĐE SIGNALIZACIJE</t>
  </si>
  <si>
    <t>kapitalna donacija za nabavu opreme</t>
  </si>
  <si>
    <t>G03 ODRŽAVANJE KOMUNALNE INFRASTRUKTURE</t>
  </si>
  <si>
    <t>1000 ODRŽAVANJE KOMUNALNE INFRASTRUKTURE</t>
  </si>
  <si>
    <t>4. OČUVANJE OKOLIŠA</t>
  </si>
  <si>
    <t>4.2. ZAŠTITA PRIRODE I OČUVANJE OKOLIŠA</t>
  </si>
  <si>
    <t>4.2.2. Unaprjeđenje sustava održivog gospodarenja otpadom</t>
  </si>
  <si>
    <t>K100001 SANACIJA SEOSKIH DEPONIJA - PROJEKT S FONDOM ZAŠTITE OKOLIŠA</t>
  </si>
  <si>
    <t>Ostale intelektualne usluge</t>
  </si>
  <si>
    <t>G04 IZGRADNJA KOMUNALNE INFRASTRUKTURE</t>
  </si>
  <si>
    <t>1000 GRADNJA OBJEKATA I UREĐAJA KOMUNALNE INFRASTRUKTURE</t>
  </si>
  <si>
    <t>5. VISOKA KVALITET ŽIVLJENJA U RURALNOJ SREDINI</t>
  </si>
  <si>
    <t>5.3. UNAPRJEĐENJE KOMUNALNE I PROMETNE INFRASTRUKTURE</t>
  </si>
  <si>
    <t>5.3.6. Izgradnja i održavanje lokalnih nerazvrstanih cesta</t>
  </si>
  <si>
    <t>K100001 IZGRADNJA NERAZVRSTANIH CESTA</t>
  </si>
  <si>
    <t>građevinski objekti</t>
  </si>
  <si>
    <t>K100014 REKONSTRUKCIJA I MODERNIZACIJA ŽUP.CESTE UL.Š.PETEFIJA KN.VINOGRADI</t>
  </si>
  <si>
    <t>5.3.1. Unaprjeđenje sustava vodoopskrbe i odvodnje</t>
  </si>
  <si>
    <t>K100005 SUBVENCIJA PRIKLJUČAKANA KANALIZACIJU ZA STAMBENE OBJEKTE</t>
  </si>
  <si>
    <t xml:space="preserve">pomoći  </t>
  </si>
  <si>
    <t>5.3.4. Obnova i uređenje trgova, parkova i ostalih javnih prostora</t>
  </si>
  <si>
    <t>K1000014 IZGRADNJA ŽUPANIJSKE CESTE KAMENAC - POPOVAC</t>
  </si>
  <si>
    <t>zemljište</t>
  </si>
  <si>
    <t>K100009 IZGRADNJA PJEŠAČKE STAZE KROZ KAMENAC</t>
  </si>
  <si>
    <t>Ostali slični prometni objekti</t>
  </si>
  <si>
    <t>IZGRADNJA NOGOSTUPA</t>
  </si>
  <si>
    <t>K100017UREĐENJE ODVODNJE OBORINSKIH VODA I IZGRADNJA PLOČNIKA U UL.P.ŠANDORA U ZMAJEVCU</t>
  </si>
  <si>
    <t>K100002 IZGRADNJA RECIKLAŽNOG DVORIŠTA</t>
  </si>
  <si>
    <t>izgradnja reciklažnog dvorišta</t>
  </si>
  <si>
    <t>G05 USLUGE UNAPRJEĐENJA STANOVANJA I ZAJEDNICE</t>
  </si>
  <si>
    <t>1000 TEKUĆE I KAPITALNO ODRŽAVANJE OBJEKATA I OPREME</t>
  </si>
  <si>
    <t>5.4. UNAPRJEĐENJE DRUŠTVENE IFNRASTRUKTURE</t>
  </si>
  <si>
    <t>5.4.4. Izgradnja obnova i održavanje sportske infrastrukture</t>
  </si>
  <si>
    <t>K100003 ULAGANJE U SRC BAZENI POPRATNE SADRŽAJE</t>
  </si>
  <si>
    <t>Sportske dvorane i rekreacijski objekti</t>
  </si>
  <si>
    <t>PREDSJEDNICA</t>
  </si>
  <si>
    <t>OPĆINSKOG VIJEĆA</t>
  </si>
  <si>
    <t>Dragana Božić</t>
  </si>
  <si>
    <t>POKAZATELJ REZULTATA</t>
  </si>
  <si>
    <t>izgrađena infrastruktura u poslovnoj zoni</t>
  </si>
  <si>
    <t>rasvjeta broj stubova</t>
  </si>
  <si>
    <t>voda u m dužnim</t>
  </si>
  <si>
    <t>cesta u m dužnim</t>
  </si>
  <si>
    <t>uređena kanalska mreža u m</t>
  </si>
  <si>
    <t>dopunjena turistička signalizacija</t>
  </si>
  <si>
    <t>sanirano smetište Zmajevac</t>
  </si>
  <si>
    <t xml:space="preserve">izgrađene cesta u km </t>
  </si>
  <si>
    <t>rekonstruirana i modrnizirana cesta u m</t>
  </si>
  <si>
    <t>izgrađeni br. priključaka</t>
  </si>
  <si>
    <t>riješeni imovinsko-pravni odnosi i cesta u km</t>
  </si>
  <si>
    <t>izgrađen nogostup u m</t>
  </si>
  <si>
    <t>uređena oborinska odvodnja i izgrađen nogostup u m</t>
  </si>
  <si>
    <t>izgrađeno reciklažno dvorište u Kneževim Vinogradima</t>
  </si>
  <si>
    <t>rekonstruirana i modrnizirana školjka bazena, uređeni i sanirani objekti i oprema</t>
  </si>
  <si>
    <t>.+/- po I.izmjeni</t>
  </si>
  <si>
    <t>2018-I</t>
  </si>
  <si>
    <t>K100018 IZGRADNJA ODVODNJE (KANALIZACIJE) KARANAC</t>
  </si>
  <si>
    <t>subvencije trgovač.društv.</t>
  </si>
  <si>
    <t>K100010 IZGRADNJA NERAZVRSTANE CESTE PO MJERI 7.2.RURAL.RAZVOJA: OD KRUŽNOG TOKA DO ISPOD BAZENA</t>
  </si>
  <si>
    <t>URBROJ: 2100/06-01-01/1-18-03</t>
  </si>
  <si>
    <t xml:space="preserve">Kn.Vinogradi, </t>
  </si>
  <si>
    <t>A100004 POSTAVLJANJE AUTOBUSNIH STAJALIŠTA</t>
  </si>
  <si>
    <t>broj postavljenih stajališta</t>
  </si>
  <si>
    <t>.+/- po II.izmjeni</t>
  </si>
  <si>
    <t>2018.-II</t>
  </si>
  <si>
    <t>5.4.4. Izgradnja obnova i održavanje stambene infrastrukture</t>
  </si>
  <si>
    <t>A1000018 SANACIJSKI RADOVI NA STANOVIMA U VLASNIŠTVU OPĆINE</t>
  </si>
  <si>
    <t>KLASA:  400-06/18-01/0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</si>
</sst>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</font>
    <font>
      <sz val="1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71">
    <xf numFmtId="0" fontId="0" fillId="0" borderId="0" xfId="0"/>
    <xf numFmtId="0" fontId="1" fillId="0" borderId="0" xfId="2" applyFont="1" applyAlignment="1">
      <alignment horizontal="left" vertical="top"/>
    </xf>
    <xf numFmtId="0" fontId="1" fillId="0" borderId="0" xfId="2" applyFont="1" applyAlignment="1">
      <alignment horizontal="center" vertical="top"/>
    </xf>
    <xf numFmtId="0" fontId="1" fillId="0" borderId="0" xfId="2" applyFont="1" applyAlignment="1">
      <alignment horizontal="right" vertical="top"/>
    </xf>
    <xf numFmtId="0" fontId="2" fillId="0" borderId="0" xfId="2" applyAlignment="1">
      <alignment horizontal="center" vertical="top"/>
    </xf>
    <xf numFmtId="0" fontId="3" fillId="0" borderId="0" xfId="2" applyFont="1" applyAlignment="1">
      <alignment horizontal="right" vertical="top"/>
    </xf>
    <xf numFmtId="0" fontId="7" fillId="0" borderId="0" xfId="2" applyFont="1" applyAlignment="1">
      <alignment horizontal="left" vertical="top"/>
    </xf>
    <xf numFmtId="0" fontId="7" fillId="0" borderId="0" xfId="2" applyFont="1" applyAlignment="1">
      <alignment horizontal="center" vertical="top"/>
    </xf>
    <xf numFmtId="0" fontId="8" fillId="0" borderId="0" xfId="2" applyFont="1" applyAlignment="1">
      <alignment horizontal="left" vertical="top"/>
    </xf>
    <xf numFmtId="0" fontId="8" fillId="0" borderId="0" xfId="2" applyFont="1" applyAlignment="1">
      <alignment horizontal="center" vertical="top"/>
    </xf>
    <xf numFmtId="0" fontId="9" fillId="0" borderId="0" xfId="2" applyFont="1" applyAlignment="1">
      <alignment horizontal="center" vertical="top"/>
    </xf>
    <xf numFmtId="0" fontId="9" fillId="2" borderId="1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0" fontId="9" fillId="2" borderId="1" xfId="2" quotePrefix="1" applyFont="1" applyFill="1" applyBorder="1" applyAlignment="1">
      <alignment horizontal="center" vertical="center"/>
    </xf>
    <xf numFmtId="0" fontId="9" fillId="2" borderId="1" xfId="2" quotePrefix="1" applyFont="1" applyFill="1" applyBorder="1" applyAlignment="1">
      <alignment horizontal="center" vertical="center" wrapText="1"/>
    </xf>
    <xf numFmtId="0" fontId="1" fillId="2" borderId="1" xfId="2" quotePrefix="1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 wrapText="1"/>
    </xf>
    <xf numFmtId="0" fontId="9" fillId="3" borderId="10" xfId="2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 wrapText="1"/>
    </xf>
    <xf numFmtId="4" fontId="1" fillId="3" borderId="1" xfId="2" applyNumberFormat="1" applyFont="1" applyFill="1" applyBorder="1" applyAlignment="1">
      <alignment horizontal="right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9" fillId="4" borderId="0" xfId="2" applyFont="1" applyFill="1" applyAlignment="1">
      <alignment horizontal="center" vertical="center" wrapText="1"/>
    </xf>
    <xf numFmtId="0" fontId="9" fillId="4" borderId="6" xfId="2" applyFont="1" applyFill="1" applyBorder="1" applyAlignment="1">
      <alignment horizontal="center" vertical="center" wrapText="1"/>
    </xf>
    <xf numFmtId="0" fontId="9" fillId="4" borderId="3" xfId="2" applyFont="1" applyFill="1" applyBorder="1" applyAlignment="1">
      <alignment horizontal="center" vertical="center" wrapText="1"/>
    </xf>
    <xf numFmtId="4" fontId="1" fillId="4" borderId="3" xfId="2" applyNumberFormat="1" applyFont="1" applyFill="1" applyBorder="1" applyAlignment="1">
      <alignment horizontal="right" vertical="center" wrapText="1"/>
    </xf>
    <xf numFmtId="0" fontId="9" fillId="5" borderId="7" xfId="2" applyFont="1" applyFill="1" applyBorder="1" applyAlignment="1">
      <alignment horizontal="center" vertical="center" wrapText="1"/>
    </xf>
    <xf numFmtId="0" fontId="9" fillId="5" borderId="8" xfId="2" applyFont="1" applyFill="1" applyBorder="1" applyAlignment="1">
      <alignment horizontal="center" vertical="center" wrapText="1"/>
    </xf>
    <xf numFmtId="0" fontId="9" fillId="5" borderId="1" xfId="2" applyFont="1" applyFill="1" applyBorder="1" applyAlignment="1">
      <alignment horizontal="center" vertical="center" wrapText="1"/>
    </xf>
    <xf numFmtId="4" fontId="1" fillId="5" borderId="1" xfId="2" applyNumberFormat="1" applyFont="1" applyFill="1" applyBorder="1" applyAlignment="1">
      <alignment horizontal="right" vertical="center" wrapText="1"/>
    </xf>
    <xf numFmtId="0" fontId="9" fillId="0" borderId="1" xfId="2" applyFont="1" applyBorder="1" applyAlignment="1">
      <alignment horizontal="center" vertical="center" wrapText="1"/>
    </xf>
    <xf numFmtId="4" fontId="1" fillId="0" borderId="1" xfId="2" applyNumberFormat="1" applyFont="1" applyBorder="1" applyAlignment="1">
      <alignment horizontal="right" vertical="center" wrapText="1"/>
    </xf>
    <xf numFmtId="0" fontId="10" fillId="0" borderId="1" xfId="2" applyFont="1" applyBorder="1" applyAlignment="1">
      <alignment horizontal="center" vertical="center" wrapText="1"/>
    </xf>
    <xf numFmtId="0" fontId="9" fillId="4" borderId="0" xfId="2" applyFont="1" applyFill="1" applyAlignment="1">
      <alignment horizontal="center" vertical="center" textRotation="90" wrapText="1"/>
    </xf>
    <xf numFmtId="0" fontId="9" fillId="4" borderId="11" xfId="2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 vertical="center" wrapText="1"/>
    </xf>
    <xf numFmtId="4" fontId="1" fillId="4" borderId="1" xfId="2" applyNumberFormat="1" applyFont="1" applyFill="1" applyBorder="1" applyAlignment="1">
      <alignment horizontal="right" vertical="center" wrapText="1"/>
    </xf>
    <xf numFmtId="0" fontId="9" fillId="5" borderId="7" xfId="2" applyFont="1" applyFill="1" applyBorder="1" applyAlignment="1">
      <alignment horizontal="center" vertical="center" textRotation="90" wrapText="1"/>
    </xf>
    <xf numFmtId="0" fontId="9" fillId="5" borderId="8" xfId="2" applyFont="1" applyFill="1" applyBorder="1" applyAlignment="1">
      <alignment horizontal="center" vertical="center" textRotation="90" wrapText="1"/>
    </xf>
    <xf numFmtId="0" fontId="11" fillId="0" borderId="1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0" fontId="9" fillId="4" borderId="7" xfId="2" applyFont="1" applyFill="1" applyBorder="1" applyAlignment="1">
      <alignment horizontal="center" vertical="center" wrapText="1"/>
    </xf>
    <xf numFmtId="0" fontId="9" fillId="4" borderId="8" xfId="2" applyFont="1" applyFill="1" applyBorder="1" applyAlignment="1">
      <alignment horizontal="center" vertical="center" wrapText="1"/>
    </xf>
    <xf numFmtId="0" fontId="9" fillId="4" borderId="2" xfId="2" applyFont="1" applyFill="1" applyBorder="1" applyAlignment="1">
      <alignment horizontal="center" vertical="center" wrapText="1"/>
    </xf>
    <xf numFmtId="0" fontId="9" fillId="5" borderId="0" xfId="2" applyFont="1" applyFill="1" applyAlignment="1">
      <alignment horizontal="center" vertical="center" wrapText="1"/>
    </xf>
    <xf numFmtId="0" fontId="5" fillId="0" borderId="0" xfId="2" applyFont="1" applyAlignment="1">
      <alignment horizontal="left" vertical="top"/>
    </xf>
    <xf numFmtId="0" fontId="2" fillId="0" borderId="0" xfId="2" applyFont="1" applyAlignment="1">
      <alignment horizontal="center" vertical="top"/>
    </xf>
    <xf numFmtId="0" fontId="5" fillId="0" borderId="0" xfId="2" applyFont="1" applyAlignment="1">
      <alignment horizontal="center" vertical="top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4" fontId="10" fillId="0" borderId="1" xfId="2" applyNumberFormat="1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wrapText="1"/>
    </xf>
    <xf numFmtId="4" fontId="10" fillId="0" borderId="11" xfId="2" applyNumberFormat="1" applyFont="1" applyBorder="1" applyAlignment="1">
      <alignment horizontal="right" vertical="center" wrapText="1"/>
    </xf>
    <xf numFmtId="0" fontId="9" fillId="0" borderId="11" xfId="2" applyFont="1" applyBorder="1" applyAlignment="1">
      <alignment horizontal="center" vertical="center" wrapText="1"/>
    </xf>
    <xf numFmtId="0" fontId="2" fillId="0" borderId="3" xfId="2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2" fillId="0" borderId="6" xfId="2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textRotation="90" wrapText="1"/>
    </xf>
    <xf numFmtId="0" fontId="9" fillId="0" borderId="6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2" fillId="0" borderId="0" xfId="2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center" wrapText="1"/>
    </xf>
    <xf numFmtId="4" fontId="10" fillId="0" borderId="0" xfId="2" applyNumberFormat="1" applyFont="1" applyBorder="1" applyAlignment="1">
      <alignment horizontal="right" vertical="center" wrapText="1"/>
    </xf>
    <xf numFmtId="0" fontId="9" fillId="0" borderId="12" xfId="2" applyFont="1" applyBorder="1" applyAlignment="1">
      <alignment horizontal="center" vertical="center" wrapText="1"/>
    </xf>
    <xf numFmtId="0" fontId="2" fillId="0" borderId="13" xfId="2" applyBorder="1" applyAlignment="1">
      <alignment horizontal="center" vertical="center" wrapText="1"/>
    </xf>
    <xf numFmtId="0" fontId="2" fillId="0" borderId="14" xfId="2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</cellXfs>
  <cellStyles count="3">
    <cellStyle name="Normalno" xfId="0" builtinId="0"/>
    <cellStyle name="Normalno 2" xfId="2"/>
    <cellStyle name="Normalno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4"/>
  <sheetViews>
    <sheetView tabSelected="1" workbookViewId="0">
      <selection activeCell="J10" sqref="J10"/>
    </sheetView>
  </sheetViews>
  <sheetFormatPr defaultRowHeight="15" x14ac:dyDescent="0.25"/>
  <cols>
    <col min="1" max="1" width="15.85546875" customWidth="1"/>
    <col min="2" max="2" width="16.28515625" customWidth="1"/>
    <col min="3" max="3" width="14.140625" customWidth="1"/>
    <col min="4" max="4" width="9.85546875" customWidth="1"/>
    <col min="6" max="6" width="15.140625" customWidth="1"/>
    <col min="7" max="7" width="12.5703125" customWidth="1"/>
    <col min="8" max="8" width="12.5703125" hidden="1" customWidth="1"/>
    <col min="9" max="13" width="12.5703125" customWidth="1"/>
    <col min="14" max="14" width="15.5703125" customWidth="1"/>
  </cols>
  <sheetData>
    <row r="1" spans="1:14" x14ac:dyDescent="0.2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2"/>
    </row>
    <row r="2" spans="1:14" x14ac:dyDescent="0.25">
      <c r="A2" s="1"/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5"/>
      <c r="N2" s="4"/>
    </row>
    <row r="3" spans="1:14" ht="21" x14ac:dyDescent="0.25">
      <c r="A3" s="6" t="s">
        <v>1</v>
      </c>
      <c r="B3" s="7"/>
      <c r="C3" s="7"/>
      <c r="D3" s="7"/>
      <c r="E3" s="7"/>
      <c r="F3" s="7"/>
      <c r="G3" s="3"/>
      <c r="H3" s="3"/>
      <c r="I3" s="3"/>
      <c r="J3" s="3"/>
      <c r="K3" s="3"/>
      <c r="L3" s="3"/>
      <c r="M3" s="3"/>
      <c r="N3" s="7"/>
    </row>
    <row r="4" spans="1:14" ht="18.75" x14ac:dyDescent="0.25">
      <c r="A4" s="8" t="s">
        <v>2</v>
      </c>
      <c r="B4" s="9"/>
      <c r="C4" s="9"/>
      <c r="D4" s="9"/>
      <c r="E4" s="9"/>
      <c r="F4" s="9"/>
      <c r="G4" s="3"/>
      <c r="H4" s="3"/>
      <c r="I4" s="3"/>
      <c r="J4" s="3"/>
      <c r="K4" s="3"/>
      <c r="L4" s="3"/>
      <c r="M4" s="3"/>
      <c r="N4" s="9"/>
    </row>
    <row r="6" spans="1:14" x14ac:dyDescent="0.25">
      <c r="A6" s="4"/>
      <c r="B6" s="4"/>
      <c r="C6" s="4"/>
      <c r="D6" s="10"/>
      <c r="E6" s="10"/>
      <c r="F6" s="10"/>
      <c r="G6" s="3"/>
      <c r="H6" s="3"/>
      <c r="I6" s="3"/>
      <c r="J6" s="3"/>
      <c r="K6" s="3"/>
      <c r="L6" s="3"/>
      <c r="M6" s="3"/>
      <c r="N6" s="4"/>
    </row>
    <row r="7" spans="1:14" ht="63.75" x14ac:dyDescent="0.25">
      <c r="A7" s="11" t="s">
        <v>3</v>
      </c>
      <c r="B7" s="11" t="s">
        <v>4</v>
      </c>
      <c r="C7" s="11" t="s">
        <v>5</v>
      </c>
      <c r="D7" s="11" t="s">
        <v>6</v>
      </c>
      <c r="E7" s="11"/>
      <c r="F7" s="11" t="s">
        <v>7</v>
      </c>
      <c r="G7" s="12">
        <v>2018</v>
      </c>
      <c r="H7" s="12" t="s">
        <v>86</v>
      </c>
      <c r="I7" s="12" t="s">
        <v>87</v>
      </c>
      <c r="J7" s="12" t="s">
        <v>95</v>
      </c>
      <c r="K7" s="12" t="s">
        <v>96</v>
      </c>
      <c r="L7" s="12">
        <v>2019</v>
      </c>
      <c r="M7" s="12">
        <v>2020</v>
      </c>
      <c r="N7" s="11" t="s">
        <v>70</v>
      </c>
    </row>
    <row r="8" spans="1:14" x14ac:dyDescent="0.25">
      <c r="A8" s="13">
        <v>1</v>
      </c>
      <c r="B8" s="13">
        <v>2</v>
      </c>
      <c r="C8" s="13">
        <v>3</v>
      </c>
      <c r="D8" s="14">
        <v>4</v>
      </c>
      <c r="E8" s="13"/>
      <c r="F8" s="15">
        <v>5</v>
      </c>
      <c r="G8" s="16">
        <v>6</v>
      </c>
      <c r="H8" s="16"/>
      <c r="I8" s="16"/>
      <c r="J8" s="16"/>
      <c r="K8" s="16"/>
      <c r="L8" s="16">
        <v>7</v>
      </c>
      <c r="M8" s="16">
        <v>8</v>
      </c>
      <c r="N8" s="13">
        <v>9</v>
      </c>
    </row>
    <row r="9" spans="1:14" x14ac:dyDescent="0.25">
      <c r="A9" s="17"/>
      <c r="B9" s="18"/>
      <c r="C9" s="18"/>
      <c r="D9" s="19"/>
      <c r="E9" s="19"/>
      <c r="F9" s="19" t="s">
        <v>8</v>
      </c>
      <c r="G9" s="20">
        <v>8052750</v>
      </c>
      <c r="H9" s="20">
        <f>H10</f>
        <v>6665727.7999999998</v>
      </c>
      <c r="I9" s="20">
        <f>G9+H9</f>
        <v>14718477.800000001</v>
      </c>
      <c r="J9" s="20">
        <f>J10</f>
        <v>480000</v>
      </c>
      <c r="K9" s="20">
        <f>I9+J9</f>
        <v>15198477.800000001</v>
      </c>
      <c r="L9" s="20">
        <v>2382730</v>
      </c>
      <c r="M9" s="20">
        <v>3734000</v>
      </c>
      <c r="N9" s="19"/>
    </row>
    <row r="10" spans="1:14" ht="25.5" x14ac:dyDescent="0.25">
      <c r="A10" s="21"/>
      <c r="B10" s="22"/>
      <c r="C10" s="22"/>
      <c r="D10" s="19"/>
      <c r="E10" s="19" t="s">
        <v>9</v>
      </c>
      <c r="F10" s="19" t="s">
        <v>10</v>
      </c>
      <c r="G10" s="20">
        <v>8052750</v>
      </c>
      <c r="H10" s="20">
        <f>H11+H24+H28+H60</f>
        <v>6665727.7999999998</v>
      </c>
      <c r="I10" s="20">
        <f t="shared" ref="I10:I64" si="0">G10+H10</f>
        <v>14718477.800000001</v>
      </c>
      <c r="J10" s="20">
        <f>J60</f>
        <v>480000</v>
      </c>
      <c r="K10" s="20">
        <f t="shared" ref="K10:K64" si="1">I10+J10</f>
        <v>15198477.800000001</v>
      </c>
      <c r="L10" s="20">
        <v>2382730</v>
      </c>
      <c r="M10" s="20">
        <v>3734000</v>
      </c>
      <c r="N10" s="19"/>
    </row>
    <row r="11" spans="1:14" ht="38.25" x14ac:dyDescent="0.25">
      <c r="A11" s="23"/>
      <c r="B11" s="23"/>
      <c r="C11" s="23"/>
      <c r="D11" s="24"/>
      <c r="E11" s="25" t="s">
        <v>11</v>
      </c>
      <c r="F11" s="25" t="s">
        <v>12</v>
      </c>
      <c r="G11" s="26">
        <v>490000</v>
      </c>
      <c r="H11" s="26">
        <f>H12</f>
        <v>35000</v>
      </c>
      <c r="I11" s="26">
        <f t="shared" si="0"/>
        <v>525000</v>
      </c>
      <c r="J11" s="26"/>
      <c r="K11" s="26">
        <f t="shared" si="1"/>
        <v>525000</v>
      </c>
      <c r="L11" s="26">
        <v>465000</v>
      </c>
      <c r="M11" s="26">
        <v>450000</v>
      </c>
      <c r="N11" s="25"/>
    </row>
    <row r="12" spans="1:14" ht="38.25" x14ac:dyDescent="0.25">
      <c r="A12" s="27"/>
      <c r="B12" s="28"/>
      <c r="C12" s="28"/>
      <c r="D12" s="29"/>
      <c r="E12" s="29" t="s">
        <v>13</v>
      </c>
      <c r="F12" s="29" t="s">
        <v>14</v>
      </c>
      <c r="G12" s="30">
        <v>490000</v>
      </c>
      <c r="H12" s="30">
        <f>H13+H17+H20</f>
        <v>35000</v>
      </c>
      <c r="I12" s="30">
        <f t="shared" si="0"/>
        <v>525000</v>
      </c>
      <c r="J12" s="30"/>
      <c r="K12" s="30">
        <f t="shared" si="1"/>
        <v>525000</v>
      </c>
      <c r="L12" s="30">
        <v>465000</v>
      </c>
      <c r="M12" s="30">
        <v>450000</v>
      </c>
      <c r="N12" s="29"/>
    </row>
    <row r="13" spans="1:14" ht="76.5" x14ac:dyDescent="0.25">
      <c r="A13" s="56" t="s">
        <v>15</v>
      </c>
      <c r="B13" s="56" t="s">
        <v>16</v>
      </c>
      <c r="C13" s="56" t="s">
        <v>17</v>
      </c>
      <c r="D13" s="31"/>
      <c r="E13" s="31" t="s">
        <v>18</v>
      </c>
      <c r="F13" s="31" t="s">
        <v>19</v>
      </c>
      <c r="G13" s="32">
        <v>425000</v>
      </c>
      <c r="H13" s="32">
        <f>SUM(H14:H16)</f>
        <v>0</v>
      </c>
      <c r="I13" s="32">
        <f t="shared" si="0"/>
        <v>425000</v>
      </c>
      <c r="J13" s="32"/>
      <c r="K13" s="32">
        <f t="shared" si="1"/>
        <v>425000</v>
      </c>
      <c r="L13" s="32">
        <v>400000</v>
      </c>
      <c r="M13" s="32">
        <v>400000</v>
      </c>
      <c r="N13" s="31" t="s">
        <v>71</v>
      </c>
    </row>
    <row r="14" spans="1:14" x14ac:dyDescent="0.25">
      <c r="A14" s="56"/>
      <c r="B14" s="56"/>
      <c r="C14" s="56"/>
      <c r="D14" s="33">
        <v>421</v>
      </c>
      <c r="E14" s="33"/>
      <c r="F14" s="33" t="s">
        <v>20</v>
      </c>
      <c r="G14" s="51">
        <v>200000</v>
      </c>
      <c r="H14" s="51"/>
      <c r="I14" s="51">
        <f t="shared" si="0"/>
        <v>200000</v>
      </c>
      <c r="J14" s="51"/>
      <c r="K14" s="51">
        <f t="shared" si="1"/>
        <v>200000</v>
      </c>
      <c r="L14" s="51">
        <v>200000</v>
      </c>
      <c r="M14" s="51">
        <v>200000</v>
      </c>
      <c r="N14" s="33" t="s">
        <v>72</v>
      </c>
    </row>
    <row r="15" spans="1:14" x14ac:dyDescent="0.25">
      <c r="A15" s="56"/>
      <c r="B15" s="56"/>
      <c r="C15" s="56"/>
      <c r="D15" s="33">
        <v>421</v>
      </c>
      <c r="E15" s="33"/>
      <c r="F15" s="33" t="s">
        <v>21</v>
      </c>
      <c r="G15" s="51">
        <v>25000</v>
      </c>
      <c r="H15" s="51"/>
      <c r="I15" s="51">
        <f t="shared" si="0"/>
        <v>25000</v>
      </c>
      <c r="J15" s="51"/>
      <c r="K15" s="51">
        <f t="shared" si="1"/>
        <v>25000</v>
      </c>
      <c r="L15" s="51">
        <v>0</v>
      </c>
      <c r="M15" s="51">
        <v>0</v>
      </c>
      <c r="N15" s="33" t="s">
        <v>73</v>
      </c>
    </row>
    <row r="16" spans="1:14" x14ac:dyDescent="0.25">
      <c r="A16" s="56"/>
      <c r="B16" s="56"/>
      <c r="C16" s="56"/>
      <c r="D16" s="33">
        <v>421</v>
      </c>
      <c r="E16" s="33"/>
      <c r="F16" s="33" t="s">
        <v>22</v>
      </c>
      <c r="G16" s="51">
        <v>200000</v>
      </c>
      <c r="H16" s="51"/>
      <c r="I16" s="51">
        <f t="shared" si="0"/>
        <v>200000</v>
      </c>
      <c r="J16" s="51"/>
      <c r="K16" s="51">
        <f t="shared" si="1"/>
        <v>200000</v>
      </c>
      <c r="L16" s="51">
        <v>200000</v>
      </c>
      <c r="M16" s="51">
        <v>200000</v>
      </c>
      <c r="N16" s="33" t="s">
        <v>74</v>
      </c>
    </row>
    <row r="17" spans="1:14" ht="38.25" x14ac:dyDescent="0.25">
      <c r="A17" s="56" t="s">
        <v>23</v>
      </c>
      <c r="B17" s="56" t="s">
        <v>24</v>
      </c>
      <c r="C17" s="56" t="s">
        <v>25</v>
      </c>
      <c r="D17" s="31"/>
      <c r="E17" s="31" t="s">
        <v>18</v>
      </c>
      <c r="F17" s="31" t="s">
        <v>26</v>
      </c>
      <c r="G17" s="32">
        <v>50000</v>
      </c>
      <c r="H17" s="32">
        <f>SUM(H18:H19)</f>
        <v>25000</v>
      </c>
      <c r="I17" s="32">
        <f t="shared" si="0"/>
        <v>75000</v>
      </c>
      <c r="J17" s="32"/>
      <c r="K17" s="32">
        <f t="shared" si="1"/>
        <v>75000</v>
      </c>
      <c r="L17" s="32">
        <v>50000</v>
      </c>
      <c r="M17" s="32">
        <v>50000</v>
      </c>
      <c r="N17" s="31" t="s">
        <v>75</v>
      </c>
    </row>
    <row r="18" spans="1:14" ht="22.5" x14ac:dyDescent="0.25">
      <c r="A18" s="56"/>
      <c r="B18" s="56"/>
      <c r="C18" s="56"/>
      <c r="D18" s="33">
        <v>323</v>
      </c>
      <c r="E18" s="33"/>
      <c r="F18" s="33" t="s">
        <v>27</v>
      </c>
      <c r="G18" s="51">
        <v>25000</v>
      </c>
      <c r="H18" s="51">
        <v>25000</v>
      </c>
      <c r="I18" s="51">
        <f t="shared" si="0"/>
        <v>50000</v>
      </c>
      <c r="J18" s="51"/>
      <c r="K18" s="51">
        <f t="shared" si="1"/>
        <v>50000</v>
      </c>
      <c r="L18" s="51">
        <v>25000</v>
      </c>
      <c r="M18" s="51">
        <v>25000</v>
      </c>
      <c r="N18" s="40"/>
    </row>
    <row r="19" spans="1:14" ht="56.25" x14ac:dyDescent="0.25">
      <c r="A19" s="56"/>
      <c r="B19" s="56"/>
      <c r="C19" s="56"/>
      <c r="D19" s="33">
        <v>351</v>
      </c>
      <c r="E19" s="33"/>
      <c r="F19" s="33" t="s">
        <v>28</v>
      </c>
      <c r="G19" s="51">
        <v>25000</v>
      </c>
      <c r="H19" s="51"/>
      <c r="I19" s="51">
        <f t="shared" si="0"/>
        <v>25000</v>
      </c>
      <c r="J19" s="51"/>
      <c r="K19" s="51">
        <f t="shared" si="1"/>
        <v>25000</v>
      </c>
      <c r="L19" s="51">
        <v>25000</v>
      </c>
      <c r="M19" s="51">
        <v>25000</v>
      </c>
      <c r="N19" s="33"/>
    </row>
    <row r="20" spans="1:14" ht="51" x14ac:dyDescent="0.25">
      <c r="A20" s="54" t="s">
        <v>29</v>
      </c>
      <c r="B20" s="54" t="s">
        <v>30</v>
      </c>
      <c r="C20" s="54" t="s">
        <v>31</v>
      </c>
      <c r="D20" s="31"/>
      <c r="E20" s="31" t="s">
        <v>18</v>
      </c>
      <c r="F20" s="31" t="s">
        <v>32</v>
      </c>
      <c r="G20" s="32">
        <v>15000</v>
      </c>
      <c r="H20" s="32">
        <f>SUM(H21)</f>
        <v>10000</v>
      </c>
      <c r="I20" s="32">
        <f t="shared" si="0"/>
        <v>25000</v>
      </c>
      <c r="J20" s="32"/>
      <c r="K20" s="32">
        <f t="shared" si="1"/>
        <v>25000</v>
      </c>
      <c r="L20" s="32">
        <v>15000</v>
      </c>
      <c r="M20" s="32">
        <v>0</v>
      </c>
      <c r="N20" s="31" t="s">
        <v>76</v>
      </c>
    </row>
    <row r="21" spans="1:14" ht="22.5" x14ac:dyDescent="0.25">
      <c r="A21" s="55"/>
      <c r="B21" s="55"/>
      <c r="C21" s="55"/>
      <c r="D21" s="33">
        <v>382</v>
      </c>
      <c r="E21" s="33"/>
      <c r="F21" s="33" t="s">
        <v>33</v>
      </c>
      <c r="G21" s="51">
        <v>15000</v>
      </c>
      <c r="H21" s="51">
        <v>10000</v>
      </c>
      <c r="I21" s="51">
        <f t="shared" si="0"/>
        <v>25000</v>
      </c>
      <c r="J21" s="51"/>
      <c r="K21" s="51">
        <f t="shared" si="1"/>
        <v>25000</v>
      </c>
      <c r="L21" s="51">
        <v>15000</v>
      </c>
      <c r="M21" s="51">
        <v>0</v>
      </c>
      <c r="N21" s="33"/>
    </row>
    <row r="22" spans="1:14" x14ac:dyDescent="0.25">
      <c r="A22" s="61"/>
      <c r="B22" s="61"/>
      <c r="C22" s="61"/>
      <c r="D22" s="41"/>
      <c r="E22" s="33"/>
      <c r="F22" s="33"/>
      <c r="G22" s="51"/>
      <c r="H22" s="51"/>
      <c r="I22" s="51"/>
      <c r="J22" s="51"/>
      <c r="K22" s="51">
        <f t="shared" si="1"/>
        <v>0</v>
      </c>
      <c r="L22" s="51"/>
      <c r="M22" s="51"/>
      <c r="N22" s="33"/>
    </row>
    <row r="23" spans="1:14" x14ac:dyDescent="0.25">
      <c r="A23" s="61"/>
      <c r="B23" s="61"/>
      <c r="C23" s="61"/>
      <c r="D23" s="41"/>
      <c r="E23" s="33"/>
      <c r="F23" s="33"/>
      <c r="G23" s="51"/>
      <c r="H23" s="51"/>
      <c r="I23" s="51"/>
      <c r="J23" s="51"/>
      <c r="K23" s="51">
        <f t="shared" si="1"/>
        <v>0</v>
      </c>
      <c r="L23" s="51"/>
      <c r="M23" s="51"/>
      <c r="N23" s="33"/>
    </row>
    <row r="24" spans="1:14" ht="38.25" x14ac:dyDescent="0.25">
      <c r="A24" s="34"/>
      <c r="B24" s="34"/>
      <c r="C24" s="23"/>
      <c r="D24" s="35"/>
      <c r="E24" s="36" t="s">
        <v>11</v>
      </c>
      <c r="F24" s="36" t="s">
        <v>34</v>
      </c>
      <c r="G24" s="37">
        <v>10000</v>
      </c>
      <c r="H24" s="37">
        <f>H25</f>
        <v>122500</v>
      </c>
      <c r="I24" s="37">
        <f t="shared" si="0"/>
        <v>132500</v>
      </c>
      <c r="J24" s="37"/>
      <c r="K24" s="37">
        <f t="shared" si="1"/>
        <v>132500</v>
      </c>
      <c r="L24" s="37">
        <v>10000</v>
      </c>
      <c r="M24" s="37">
        <v>10000</v>
      </c>
      <c r="N24" s="36"/>
    </row>
    <row r="25" spans="1:14" ht="51" x14ac:dyDescent="0.25">
      <c r="A25" s="38"/>
      <c r="B25" s="39"/>
      <c r="C25" s="28"/>
      <c r="D25" s="29"/>
      <c r="E25" s="29" t="s">
        <v>13</v>
      </c>
      <c r="F25" s="29" t="s">
        <v>35</v>
      </c>
      <c r="G25" s="30">
        <v>10000</v>
      </c>
      <c r="H25" s="30">
        <f>H26</f>
        <v>122500</v>
      </c>
      <c r="I25" s="30">
        <f t="shared" si="0"/>
        <v>132500</v>
      </c>
      <c r="J25" s="30"/>
      <c r="K25" s="30">
        <f t="shared" si="1"/>
        <v>132500</v>
      </c>
      <c r="L25" s="30">
        <v>10000</v>
      </c>
      <c r="M25" s="30">
        <v>10000</v>
      </c>
      <c r="N25" s="29"/>
    </row>
    <row r="26" spans="1:14" ht="89.25" x14ac:dyDescent="0.25">
      <c r="A26" s="56" t="s">
        <v>36</v>
      </c>
      <c r="B26" s="56" t="s">
        <v>37</v>
      </c>
      <c r="C26" s="56" t="s">
        <v>38</v>
      </c>
      <c r="D26" s="31"/>
      <c r="E26" s="31" t="s">
        <v>18</v>
      </c>
      <c r="F26" s="31" t="s">
        <v>39</v>
      </c>
      <c r="G26" s="32">
        <v>10000</v>
      </c>
      <c r="H26" s="32">
        <f>SUM(H27)</f>
        <v>122500</v>
      </c>
      <c r="I26" s="32">
        <f t="shared" si="0"/>
        <v>132500</v>
      </c>
      <c r="J26" s="32"/>
      <c r="K26" s="32">
        <f t="shared" si="1"/>
        <v>132500</v>
      </c>
      <c r="L26" s="32">
        <v>10000</v>
      </c>
      <c r="M26" s="32">
        <v>10000</v>
      </c>
      <c r="N26" s="31" t="s">
        <v>77</v>
      </c>
    </row>
    <row r="27" spans="1:14" ht="22.5" x14ac:dyDescent="0.25">
      <c r="A27" s="56"/>
      <c r="B27" s="56"/>
      <c r="C27" s="56"/>
      <c r="D27" s="33">
        <v>323</v>
      </c>
      <c r="E27" s="33"/>
      <c r="F27" s="33" t="s">
        <v>40</v>
      </c>
      <c r="G27" s="51">
        <v>10000</v>
      </c>
      <c r="H27" s="51">
        <v>122500</v>
      </c>
      <c r="I27" s="51">
        <f t="shared" si="0"/>
        <v>132500</v>
      </c>
      <c r="J27" s="51"/>
      <c r="K27" s="51">
        <f t="shared" si="1"/>
        <v>132500</v>
      </c>
      <c r="L27" s="51">
        <v>10000</v>
      </c>
      <c r="M27" s="51">
        <v>10000</v>
      </c>
      <c r="N27" s="33"/>
    </row>
    <row r="28" spans="1:14" ht="38.25" x14ac:dyDescent="0.25">
      <c r="A28" s="34"/>
      <c r="B28" s="34"/>
      <c r="C28" s="23"/>
      <c r="D28" s="35"/>
      <c r="E28" s="36" t="s">
        <v>11</v>
      </c>
      <c r="F28" s="36" t="s">
        <v>41</v>
      </c>
      <c r="G28" s="37">
        <v>6802750</v>
      </c>
      <c r="H28" s="37">
        <f>H29</f>
        <v>6268227.7999999998</v>
      </c>
      <c r="I28" s="37">
        <f t="shared" si="0"/>
        <v>13070977.800000001</v>
      </c>
      <c r="J28" s="37"/>
      <c r="K28" s="37">
        <f t="shared" si="1"/>
        <v>13070977.800000001</v>
      </c>
      <c r="L28" s="37">
        <v>1907730</v>
      </c>
      <c r="M28" s="37">
        <v>3274000</v>
      </c>
      <c r="N28" s="36"/>
    </row>
    <row r="29" spans="1:14" ht="63.75" x14ac:dyDescent="0.25">
      <c r="A29" s="38"/>
      <c r="B29" s="39"/>
      <c r="C29" s="28"/>
      <c r="D29" s="29"/>
      <c r="E29" s="29" t="s">
        <v>13</v>
      </c>
      <c r="F29" s="29" t="s">
        <v>42</v>
      </c>
      <c r="G29" s="30">
        <v>6802750</v>
      </c>
      <c r="H29" s="30">
        <f>H30+H33+H36+H39+H43+H41+H46+H49+H52+H57</f>
        <v>6268227.7999999998</v>
      </c>
      <c r="I29" s="30">
        <f t="shared" si="0"/>
        <v>13070977.800000001</v>
      </c>
      <c r="J29" s="30"/>
      <c r="K29" s="30">
        <f t="shared" si="1"/>
        <v>13070977.800000001</v>
      </c>
      <c r="L29" s="30">
        <v>1907730</v>
      </c>
      <c r="M29" s="30">
        <v>3274000</v>
      </c>
      <c r="N29" s="29"/>
    </row>
    <row r="30" spans="1:14" ht="51" x14ac:dyDescent="0.25">
      <c r="A30" s="56" t="s">
        <v>43</v>
      </c>
      <c r="B30" s="58" t="s">
        <v>44</v>
      </c>
      <c r="C30" s="56" t="s">
        <v>45</v>
      </c>
      <c r="D30" s="31"/>
      <c r="E30" s="31" t="s">
        <v>18</v>
      </c>
      <c r="F30" s="31" t="s">
        <v>46</v>
      </c>
      <c r="G30" s="32">
        <v>250000</v>
      </c>
      <c r="H30" s="32">
        <f>SUM(H31:H32)</f>
        <v>500000</v>
      </c>
      <c r="I30" s="32">
        <f t="shared" si="0"/>
        <v>750000</v>
      </c>
      <c r="J30" s="32"/>
      <c r="K30" s="32">
        <f t="shared" si="1"/>
        <v>750000</v>
      </c>
      <c r="L30" s="32">
        <v>1790000</v>
      </c>
      <c r="M30" s="32">
        <v>3174000</v>
      </c>
      <c r="N30" s="31" t="s">
        <v>78</v>
      </c>
    </row>
    <row r="31" spans="1:14" x14ac:dyDescent="0.25">
      <c r="A31" s="56"/>
      <c r="B31" s="58"/>
      <c r="C31" s="56"/>
      <c r="D31" s="33">
        <v>421</v>
      </c>
      <c r="E31" s="33"/>
      <c r="F31" s="33" t="s">
        <v>47</v>
      </c>
      <c r="G31" s="51">
        <v>0</v>
      </c>
      <c r="H31" s="51"/>
      <c r="I31" s="51">
        <f t="shared" si="0"/>
        <v>0</v>
      </c>
      <c r="J31" s="51"/>
      <c r="K31" s="51">
        <f t="shared" si="1"/>
        <v>0</v>
      </c>
      <c r="L31" s="51">
        <v>1540000</v>
      </c>
      <c r="M31" s="51">
        <v>2924000</v>
      </c>
      <c r="N31" s="33"/>
    </row>
    <row r="32" spans="1:14" ht="22.5" x14ac:dyDescent="0.25">
      <c r="A32" s="56"/>
      <c r="B32" s="58"/>
      <c r="C32" s="56"/>
      <c r="D32" s="33">
        <v>323</v>
      </c>
      <c r="E32" s="33"/>
      <c r="F32" s="33" t="s">
        <v>40</v>
      </c>
      <c r="G32" s="51">
        <v>250000</v>
      </c>
      <c r="H32" s="51">
        <v>500000</v>
      </c>
      <c r="I32" s="51">
        <f t="shared" si="0"/>
        <v>750000</v>
      </c>
      <c r="J32" s="51"/>
      <c r="K32" s="51">
        <f t="shared" si="1"/>
        <v>750000</v>
      </c>
      <c r="L32" s="51">
        <v>250000</v>
      </c>
      <c r="M32" s="51">
        <v>250000</v>
      </c>
      <c r="N32" s="33"/>
    </row>
    <row r="33" spans="1:14" ht="76.5" x14ac:dyDescent="0.25">
      <c r="A33" s="56"/>
      <c r="B33" s="58"/>
      <c r="C33" s="56"/>
      <c r="D33" s="31"/>
      <c r="E33" s="31" t="s">
        <v>18</v>
      </c>
      <c r="F33" s="31" t="s">
        <v>48</v>
      </c>
      <c r="G33" s="32">
        <v>1950000</v>
      </c>
      <c r="H33" s="32">
        <f>SUM(H34:H35)</f>
        <v>0</v>
      </c>
      <c r="I33" s="32">
        <f t="shared" si="0"/>
        <v>1950000</v>
      </c>
      <c r="J33" s="32"/>
      <c r="K33" s="32">
        <f t="shared" si="1"/>
        <v>1950000</v>
      </c>
      <c r="L33" s="32">
        <v>0</v>
      </c>
      <c r="M33" s="32">
        <v>0</v>
      </c>
      <c r="N33" s="31" t="s">
        <v>79</v>
      </c>
    </row>
    <row r="34" spans="1:14" x14ac:dyDescent="0.25">
      <c r="A34" s="56"/>
      <c r="B34" s="58"/>
      <c r="C34" s="56"/>
      <c r="D34" s="33">
        <v>421</v>
      </c>
      <c r="E34" s="33"/>
      <c r="F34" s="33" t="s">
        <v>22</v>
      </c>
      <c r="G34" s="51">
        <v>1900000</v>
      </c>
      <c r="H34" s="51"/>
      <c r="I34" s="51">
        <f>G34+H34</f>
        <v>1900000</v>
      </c>
      <c r="J34" s="51"/>
      <c r="K34" s="51">
        <f t="shared" si="1"/>
        <v>1900000</v>
      </c>
      <c r="L34" s="51">
        <v>0</v>
      </c>
      <c r="M34" s="51">
        <v>0</v>
      </c>
      <c r="N34" s="40"/>
    </row>
    <row r="35" spans="1:14" ht="22.5" x14ac:dyDescent="0.25">
      <c r="A35" s="56"/>
      <c r="B35" s="58"/>
      <c r="C35" s="56"/>
      <c r="D35" s="33">
        <v>323</v>
      </c>
      <c r="E35" s="33"/>
      <c r="F35" s="33" t="s">
        <v>40</v>
      </c>
      <c r="G35" s="51">
        <v>50000</v>
      </c>
      <c r="H35" s="51"/>
      <c r="I35" s="51">
        <f>G35+H35</f>
        <v>50000</v>
      </c>
      <c r="J35" s="51"/>
      <c r="K35" s="51">
        <f t="shared" si="1"/>
        <v>50000</v>
      </c>
      <c r="L35" s="51">
        <v>0</v>
      </c>
      <c r="M35" s="51">
        <v>0</v>
      </c>
      <c r="N35" s="40"/>
    </row>
    <row r="36" spans="1:14" ht="102" x14ac:dyDescent="0.25">
      <c r="A36" s="56"/>
      <c r="B36" s="58"/>
      <c r="C36" s="56"/>
      <c r="D36" s="31"/>
      <c r="E36" s="31" t="s">
        <v>18</v>
      </c>
      <c r="F36" s="31" t="s">
        <v>90</v>
      </c>
      <c r="G36" s="32">
        <v>0</v>
      </c>
      <c r="H36" s="32">
        <f>SUM(H37:H38)</f>
        <v>5698227.7999999998</v>
      </c>
      <c r="I36" s="32">
        <f t="shared" ref="I36" si="2">G36+H36</f>
        <v>5698227.7999999998</v>
      </c>
      <c r="J36" s="32"/>
      <c r="K36" s="32">
        <f t="shared" si="1"/>
        <v>5698227.7999999998</v>
      </c>
      <c r="L36" s="32">
        <v>0</v>
      </c>
      <c r="M36" s="32">
        <v>0</v>
      </c>
      <c r="N36" s="31" t="s">
        <v>79</v>
      </c>
    </row>
    <row r="37" spans="1:14" x14ac:dyDescent="0.25">
      <c r="A37" s="56"/>
      <c r="B37" s="58"/>
      <c r="C37" s="56"/>
      <c r="D37" s="33">
        <v>421</v>
      </c>
      <c r="E37" s="33"/>
      <c r="F37" s="33" t="s">
        <v>22</v>
      </c>
      <c r="G37" s="51">
        <v>0</v>
      </c>
      <c r="H37" s="51">
        <v>5558227.7999999998</v>
      </c>
      <c r="I37" s="51">
        <f>G37+H37</f>
        <v>5558227.7999999998</v>
      </c>
      <c r="J37" s="51"/>
      <c r="K37" s="51">
        <f t="shared" si="1"/>
        <v>5558227.7999999998</v>
      </c>
      <c r="L37" s="51">
        <v>0</v>
      </c>
      <c r="M37" s="51">
        <v>0</v>
      </c>
      <c r="N37" s="40"/>
    </row>
    <row r="38" spans="1:14" ht="22.5" x14ac:dyDescent="0.25">
      <c r="A38" s="56"/>
      <c r="B38" s="58"/>
      <c r="C38" s="56"/>
      <c r="D38" s="33">
        <v>323</v>
      </c>
      <c r="E38" s="33"/>
      <c r="F38" s="33" t="s">
        <v>40</v>
      </c>
      <c r="G38" s="51">
        <v>0</v>
      </c>
      <c r="H38" s="51">
        <v>140000</v>
      </c>
      <c r="I38" s="51">
        <f>G38+H38</f>
        <v>140000</v>
      </c>
      <c r="J38" s="51"/>
      <c r="K38" s="51">
        <f t="shared" si="1"/>
        <v>140000</v>
      </c>
      <c r="L38" s="51">
        <v>0</v>
      </c>
      <c r="M38" s="51">
        <v>0</v>
      </c>
      <c r="N38" s="40"/>
    </row>
    <row r="39" spans="1:14" ht="76.5" x14ac:dyDescent="0.25">
      <c r="A39" s="56"/>
      <c r="B39" s="58"/>
      <c r="C39" s="54" t="s">
        <v>49</v>
      </c>
      <c r="D39" s="31"/>
      <c r="E39" s="31" t="s">
        <v>18</v>
      </c>
      <c r="F39" s="31" t="s">
        <v>50</v>
      </c>
      <c r="G39" s="32">
        <v>20000</v>
      </c>
      <c r="H39" s="32">
        <f>SUM(H40)</f>
        <v>0</v>
      </c>
      <c r="I39" s="32">
        <f t="shared" si="0"/>
        <v>20000</v>
      </c>
      <c r="J39" s="32"/>
      <c r="K39" s="32">
        <f t="shared" si="1"/>
        <v>20000</v>
      </c>
      <c r="L39" s="32">
        <v>117730</v>
      </c>
      <c r="M39" s="32">
        <v>100000</v>
      </c>
      <c r="N39" s="31" t="s">
        <v>80</v>
      </c>
    </row>
    <row r="40" spans="1:14" x14ac:dyDescent="0.25">
      <c r="A40" s="56"/>
      <c r="B40" s="58"/>
      <c r="C40" s="59"/>
      <c r="D40" s="33">
        <v>372</v>
      </c>
      <c r="E40" s="33"/>
      <c r="F40" s="33" t="s">
        <v>51</v>
      </c>
      <c r="G40" s="51">
        <v>20000</v>
      </c>
      <c r="H40" s="51"/>
      <c r="I40" s="51">
        <f>G40+H40</f>
        <v>20000</v>
      </c>
      <c r="J40" s="51"/>
      <c r="K40" s="51">
        <f t="shared" si="1"/>
        <v>20000</v>
      </c>
      <c r="L40" s="51">
        <v>117730</v>
      </c>
      <c r="M40" s="51">
        <v>100000</v>
      </c>
      <c r="N40" s="40"/>
    </row>
    <row r="41" spans="1:14" ht="63.75" x14ac:dyDescent="0.25">
      <c r="A41" s="56"/>
      <c r="B41" s="58"/>
      <c r="C41" s="59"/>
      <c r="D41" s="31"/>
      <c r="E41" s="31" t="s">
        <v>18</v>
      </c>
      <c r="F41" s="31" t="s">
        <v>88</v>
      </c>
      <c r="G41" s="32"/>
      <c r="H41" s="32">
        <f>SUM(H42)</f>
        <v>50000</v>
      </c>
      <c r="I41" s="32">
        <f>G41+H41</f>
        <v>50000</v>
      </c>
      <c r="J41" s="32"/>
      <c r="K41" s="32">
        <f t="shared" si="1"/>
        <v>50000</v>
      </c>
      <c r="L41" s="32"/>
      <c r="M41" s="32"/>
      <c r="N41" s="31"/>
    </row>
    <row r="42" spans="1:14" ht="23.25" x14ac:dyDescent="0.25">
      <c r="A42" s="56"/>
      <c r="B42" s="58"/>
      <c r="C42" s="55"/>
      <c r="D42" s="49">
        <v>351</v>
      </c>
      <c r="E42" s="50"/>
      <c r="F42" s="50" t="s">
        <v>89</v>
      </c>
      <c r="G42" s="50"/>
      <c r="H42" s="52">
        <v>50000</v>
      </c>
      <c r="I42" s="52">
        <f>H42+G42</f>
        <v>50000</v>
      </c>
      <c r="J42" s="52"/>
      <c r="K42" s="52">
        <f t="shared" si="1"/>
        <v>50000</v>
      </c>
      <c r="L42" s="50"/>
      <c r="M42" s="50"/>
      <c r="N42" s="40"/>
    </row>
    <row r="43" spans="1:14" ht="63.75" x14ac:dyDescent="0.25">
      <c r="A43" s="56"/>
      <c r="B43" s="58"/>
      <c r="C43" s="56" t="s">
        <v>52</v>
      </c>
      <c r="D43" s="31"/>
      <c r="E43" s="31" t="s">
        <v>18</v>
      </c>
      <c r="F43" s="31" t="s">
        <v>53</v>
      </c>
      <c r="G43" s="32">
        <v>80000</v>
      </c>
      <c r="H43" s="32">
        <f>SUM(H44:H45)</f>
        <v>0</v>
      </c>
      <c r="I43" s="32">
        <f t="shared" si="0"/>
        <v>80000</v>
      </c>
      <c r="J43" s="32"/>
      <c r="K43" s="32">
        <f t="shared" si="1"/>
        <v>80000</v>
      </c>
      <c r="L43" s="32">
        <v>0</v>
      </c>
      <c r="M43" s="32">
        <v>0</v>
      </c>
      <c r="N43" s="31" t="s">
        <v>81</v>
      </c>
    </row>
    <row r="44" spans="1:14" x14ac:dyDescent="0.25">
      <c r="A44" s="56"/>
      <c r="B44" s="58"/>
      <c r="C44" s="56"/>
      <c r="D44" s="33">
        <v>411</v>
      </c>
      <c r="E44" s="33"/>
      <c r="F44" s="33" t="s">
        <v>54</v>
      </c>
      <c r="G44" s="51">
        <v>70000</v>
      </c>
      <c r="H44" s="51"/>
      <c r="I44" s="51">
        <f t="shared" si="0"/>
        <v>70000</v>
      </c>
      <c r="J44" s="51"/>
      <c r="K44" s="51">
        <f t="shared" si="1"/>
        <v>70000</v>
      </c>
      <c r="L44" s="51">
        <v>0</v>
      </c>
      <c r="M44" s="51">
        <v>0</v>
      </c>
      <c r="N44" s="33"/>
    </row>
    <row r="45" spans="1:14" ht="22.5" x14ac:dyDescent="0.25">
      <c r="A45" s="56"/>
      <c r="B45" s="58"/>
      <c r="C45" s="56"/>
      <c r="D45" s="33">
        <v>323</v>
      </c>
      <c r="E45" s="33"/>
      <c r="F45" s="33" t="s">
        <v>27</v>
      </c>
      <c r="G45" s="51">
        <v>10000</v>
      </c>
      <c r="H45" s="51"/>
      <c r="I45" s="51">
        <f t="shared" si="0"/>
        <v>10000</v>
      </c>
      <c r="J45" s="51"/>
      <c r="K45" s="51">
        <f t="shared" si="1"/>
        <v>10000</v>
      </c>
      <c r="L45" s="51">
        <v>0</v>
      </c>
      <c r="M45" s="51">
        <v>0</v>
      </c>
      <c r="N45" s="33"/>
    </row>
    <row r="46" spans="1:14" ht="51" x14ac:dyDescent="0.25">
      <c r="A46" s="56"/>
      <c r="B46" s="58"/>
      <c r="C46" s="56"/>
      <c r="D46" s="31"/>
      <c r="E46" s="31" t="s">
        <v>18</v>
      </c>
      <c r="F46" s="31" t="s">
        <v>55</v>
      </c>
      <c r="G46" s="32">
        <v>700000</v>
      </c>
      <c r="H46" s="32">
        <f>SUM(H47:H48)</f>
        <v>0</v>
      </c>
      <c r="I46" s="32">
        <f t="shared" si="0"/>
        <v>700000</v>
      </c>
      <c r="J46" s="32"/>
      <c r="K46" s="32">
        <f t="shared" si="1"/>
        <v>700000</v>
      </c>
      <c r="L46" s="32">
        <v>0</v>
      </c>
      <c r="M46" s="32">
        <v>0</v>
      </c>
      <c r="N46" s="31" t="s">
        <v>82</v>
      </c>
    </row>
    <row r="47" spans="1:14" ht="22.5" x14ac:dyDescent="0.25">
      <c r="A47" s="56"/>
      <c r="B47" s="58"/>
      <c r="C47" s="56"/>
      <c r="D47" s="33">
        <v>323</v>
      </c>
      <c r="E47" s="33"/>
      <c r="F47" s="33" t="s">
        <v>40</v>
      </c>
      <c r="G47" s="51">
        <v>100000</v>
      </c>
      <c r="H47" s="51"/>
      <c r="I47" s="51">
        <f t="shared" si="0"/>
        <v>100000</v>
      </c>
      <c r="J47" s="51"/>
      <c r="K47" s="51">
        <f t="shared" si="1"/>
        <v>100000</v>
      </c>
      <c r="L47" s="51">
        <v>0</v>
      </c>
      <c r="M47" s="51">
        <v>0</v>
      </c>
      <c r="N47" s="33"/>
    </row>
    <row r="48" spans="1:14" ht="22.5" x14ac:dyDescent="0.25">
      <c r="A48" s="56"/>
      <c r="B48" s="58"/>
      <c r="C48" s="56"/>
      <c r="D48" s="41">
        <v>421</v>
      </c>
      <c r="E48" s="41"/>
      <c r="F48" s="41" t="s">
        <v>56</v>
      </c>
      <c r="G48" s="53">
        <v>600000</v>
      </c>
      <c r="H48" s="53"/>
      <c r="I48" s="53">
        <f t="shared" si="0"/>
        <v>600000</v>
      </c>
      <c r="J48" s="53"/>
      <c r="K48" s="53">
        <f t="shared" si="1"/>
        <v>600000</v>
      </c>
      <c r="L48" s="53">
        <v>0</v>
      </c>
      <c r="M48" s="53">
        <v>0</v>
      </c>
      <c r="N48" s="41"/>
    </row>
    <row r="49" spans="1:14" ht="25.5" x14ac:dyDescent="0.25">
      <c r="A49" s="56"/>
      <c r="B49" s="58"/>
      <c r="C49" s="56"/>
      <c r="D49" s="31"/>
      <c r="E49" s="31" t="s">
        <v>18</v>
      </c>
      <c r="F49" s="31" t="s">
        <v>57</v>
      </c>
      <c r="G49" s="32">
        <v>0</v>
      </c>
      <c r="H49" s="32">
        <f>SUM(H50:H51)</f>
        <v>0</v>
      </c>
      <c r="I49" s="32">
        <f t="shared" si="0"/>
        <v>0</v>
      </c>
      <c r="J49" s="32"/>
      <c r="K49" s="32">
        <f t="shared" si="1"/>
        <v>0</v>
      </c>
      <c r="L49" s="32">
        <v>500000</v>
      </c>
      <c r="M49" s="32">
        <v>500000</v>
      </c>
      <c r="N49" s="41"/>
    </row>
    <row r="50" spans="1:14" ht="22.5" x14ac:dyDescent="0.25">
      <c r="A50" s="56"/>
      <c r="B50" s="58"/>
      <c r="C50" s="56"/>
      <c r="D50" s="33">
        <v>323</v>
      </c>
      <c r="E50" s="33"/>
      <c r="F50" s="33" t="s">
        <v>40</v>
      </c>
      <c r="G50" s="51">
        <v>0</v>
      </c>
      <c r="H50" s="51"/>
      <c r="I50" s="51">
        <f t="shared" si="0"/>
        <v>0</v>
      </c>
      <c r="J50" s="51"/>
      <c r="K50" s="51">
        <f t="shared" si="1"/>
        <v>0</v>
      </c>
      <c r="L50" s="51">
        <v>0</v>
      </c>
      <c r="M50" s="51">
        <v>0</v>
      </c>
      <c r="N50" s="41"/>
    </row>
    <row r="51" spans="1:14" ht="22.5" x14ac:dyDescent="0.25">
      <c r="A51" s="56"/>
      <c r="B51" s="58"/>
      <c r="C51" s="56"/>
      <c r="D51" s="41">
        <v>421</v>
      </c>
      <c r="E51" s="41"/>
      <c r="F51" s="41" t="s">
        <v>56</v>
      </c>
      <c r="G51" s="53">
        <v>0</v>
      </c>
      <c r="H51" s="53"/>
      <c r="I51" s="53">
        <f t="shared" si="0"/>
        <v>0</v>
      </c>
      <c r="J51" s="53"/>
      <c r="K51" s="53">
        <f t="shared" si="1"/>
        <v>0</v>
      </c>
      <c r="L51" s="53">
        <v>500000</v>
      </c>
      <c r="M51" s="53">
        <v>500000</v>
      </c>
      <c r="N51" s="41"/>
    </row>
    <row r="52" spans="1:14" ht="102" x14ac:dyDescent="0.25">
      <c r="A52" s="56"/>
      <c r="B52" s="58"/>
      <c r="C52" s="56"/>
      <c r="D52" s="31"/>
      <c r="E52" s="31" t="s">
        <v>18</v>
      </c>
      <c r="F52" s="31" t="s">
        <v>58</v>
      </c>
      <c r="G52" s="32">
        <v>1873000</v>
      </c>
      <c r="H52" s="32">
        <f>SUM(H53:H56)</f>
        <v>20000</v>
      </c>
      <c r="I52" s="32">
        <f t="shared" si="0"/>
        <v>1893000</v>
      </c>
      <c r="J52" s="32"/>
      <c r="K52" s="32">
        <f t="shared" si="1"/>
        <v>1893000</v>
      </c>
      <c r="L52" s="32">
        <v>0</v>
      </c>
      <c r="M52" s="32">
        <v>0</v>
      </c>
      <c r="N52" s="31" t="s">
        <v>83</v>
      </c>
    </row>
    <row r="53" spans="1:14" ht="22.5" x14ac:dyDescent="0.25">
      <c r="A53" s="56"/>
      <c r="B53" s="58"/>
      <c r="C53" s="56"/>
      <c r="D53" s="33">
        <v>323</v>
      </c>
      <c r="E53" s="33"/>
      <c r="F53" s="33" t="s">
        <v>40</v>
      </c>
      <c r="G53" s="51">
        <v>43000</v>
      </c>
      <c r="H53" s="51">
        <v>20000</v>
      </c>
      <c r="I53" s="51">
        <f t="shared" si="0"/>
        <v>63000</v>
      </c>
      <c r="J53" s="51"/>
      <c r="K53" s="51">
        <f t="shared" si="1"/>
        <v>63000</v>
      </c>
      <c r="L53" s="51">
        <v>0</v>
      </c>
      <c r="M53" s="51">
        <v>0</v>
      </c>
      <c r="N53" s="33"/>
    </row>
    <row r="54" spans="1:14" ht="22.5" x14ac:dyDescent="0.25">
      <c r="A54" s="56"/>
      <c r="B54" s="58"/>
      <c r="C54" s="56"/>
      <c r="D54" s="33">
        <v>421</v>
      </c>
      <c r="E54" s="33"/>
      <c r="F54" s="33" t="s">
        <v>56</v>
      </c>
      <c r="G54" s="51">
        <v>1830000</v>
      </c>
      <c r="H54" s="51">
        <v>0</v>
      </c>
      <c r="I54" s="51">
        <f t="shared" ref="I54:I55" si="3">G54+H54</f>
        <v>1830000</v>
      </c>
      <c r="J54" s="51"/>
      <c r="K54" s="51">
        <f t="shared" si="1"/>
        <v>1830000</v>
      </c>
      <c r="L54" s="51">
        <v>0</v>
      </c>
      <c r="M54" s="51">
        <v>0</v>
      </c>
      <c r="N54" s="33"/>
    </row>
    <row r="55" spans="1:14" ht="51" x14ac:dyDescent="0.25">
      <c r="A55" s="56"/>
      <c r="B55" s="58"/>
      <c r="C55" s="56"/>
      <c r="D55" s="31"/>
      <c r="E55" s="31" t="s">
        <v>18</v>
      </c>
      <c r="F55" s="31" t="s">
        <v>93</v>
      </c>
      <c r="G55" s="32">
        <f>G56</f>
        <v>0</v>
      </c>
      <c r="H55" s="32">
        <f>SUM(H56:H59)</f>
        <v>0</v>
      </c>
      <c r="I55" s="32">
        <f t="shared" si="3"/>
        <v>0</v>
      </c>
      <c r="J55" s="32">
        <f>J56</f>
        <v>50000</v>
      </c>
      <c r="K55" s="32">
        <f t="shared" si="1"/>
        <v>50000</v>
      </c>
      <c r="L55" s="32">
        <v>0</v>
      </c>
      <c r="M55" s="32">
        <v>0</v>
      </c>
      <c r="N55" s="31" t="s">
        <v>94</v>
      </c>
    </row>
    <row r="56" spans="1:14" ht="22.5" x14ac:dyDescent="0.25">
      <c r="A56" s="56"/>
      <c r="B56" s="58"/>
      <c r="C56" s="56"/>
      <c r="D56" s="33">
        <v>422</v>
      </c>
      <c r="E56" s="33"/>
      <c r="F56" s="33" t="s">
        <v>56</v>
      </c>
      <c r="G56" s="51">
        <v>0</v>
      </c>
      <c r="H56" s="51">
        <v>0</v>
      </c>
      <c r="I56" s="51">
        <f t="shared" si="0"/>
        <v>0</v>
      </c>
      <c r="J56" s="51">
        <v>50000</v>
      </c>
      <c r="K56" s="51">
        <f t="shared" si="1"/>
        <v>50000</v>
      </c>
      <c r="L56" s="51">
        <v>0</v>
      </c>
      <c r="M56" s="51">
        <v>0</v>
      </c>
      <c r="N56" s="33"/>
    </row>
    <row r="57" spans="1:14" ht="63.75" x14ac:dyDescent="0.25">
      <c r="A57" s="60" t="s">
        <v>36</v>
      </c>
      <c r="B57" s="60" t="s">
        <v>37</v>
      </c>
      <c r="C57" s="60" t="s">
        <v>38</v>
      </c>
      <c r="D57" s="33"/>
      <c r="E57" s="31" t="s">
        <v>18</v>
      </c>
      <c r="F57" s="31" t="s">
        <v>59</v>
      </c>
      <c r="G57" s="32">
        <v>1929750</v>
      </c>
      <c r="H57" s="32">
        <f>SUM(H58:H59)</f>
        <v>0</v>
      </c>
      <c r="I57" s="32">
        <f t="shared" si="0"/>
        <v>1929750</v>
      </c>
      <c r="J57" s="32"/>
      <c r="K57" s="32">
        <f t="shared" si="1"/>
        <v>1929750</v>
      </c>
      <c r="L57" s="32">
        <v>0</v>
      </c>
      <c r="M57" s="32">
        <v>0</v>
      </c>
      <c r="N57" s="31" t="s">
        <v>84</v>
      </c>
    </row>
    <row r="58" spans="1:14" ht="22.5" x14ac:dyDescent="0.25">
      <c r="A58" s="60"/>
      <c r="B58" s="60"/>
      <c r="C58" s="60"/>
      <c r="D58" s="33">
        <v>323</v>
      </c>
      <c r="E58" s="33"/>
      <c r="F58" s="33" t="s">
        <v>40</v>
      </c>
      <c r="G58" s="51">
        <v>170750</v>
      </c>
      <c r="H58" s="51"/>
      <c r="I58" s="51">
        <f t="shared" si="0"/>
        <v>170750</v>
      </c>
      <c r="J58" s="51"/>
      <c r="K58" s="51">
        <f t="shared" si="1"/>
        <v>170750</v>
      </c>
      <c r="L58" s="51">
        <v>0</v>
      </c>
      <c r="M58" s="51">
        <v>0</v>
      </c>
      <c r="N58" s="33"/>
    </row>
    <row r="59" spans="1:14" ht="22.5" x14ac:dyDescent="0.25">
      <c r="A59" s="60"/>
      <c r="B59" s="60"/>
      <c r="C59" s="60"/>
      <c r="D59" s="33">
        <v>421</v>
      </c>
      <c r="E59" s="33"/>
      <c r="F59" s="33" t="s">
        <v>60</v>
      </c>
      <c r="G59" s="51">
        <v>1759000</v>
      </c>
      <c r="H59" s="51"/>
      <c r="I59" s="51">
        <f t="shared" si="0"/>
        <v>1759000</v>
      </c>
      <c r="J59" s="51"/>
      <c r="K59" s="51">
        <f t="shared" si="1"/>
        <v>1759000</v>
      </c>
      <c r="L59" s="51">
        <v>0</v>
      </c>
      <c r="M59" s="51">
        <v>0</v>
      </c>
      <c r="N59" s="33"/>
    </row>
    <row r="60" spans="1:14" ht="51" x14ac:dyDescent="0.25">
      <c r="A60" s="42"/>
      <c r="B60" s="43"/>
      <c r="C60" s="44"/>
      <c r="D60" s="36"/>
      <c r="E60" s="36" t="s">
        <v>11</v>
      </c>
      <c r="F60" s="36" t="s">
        <v>61</v>
      </c>
      <c r="G60" s="37">
        <v>750000</v>
      </c>
      <c r="H60" s="37">
        <f>H61</f>
        <v>240000</v>
      </c>
      <c r="I60" s="37">
        <f t="shared" si="0"/>
        <v>990000</v>
      </c>
      <c r="J60" s="37">
        <f>J61</f>
        <v>480000</v>
      </c>
      <c r="K60" s="37">
        <f t="shared" si="1"/>
        <v>1470000</v>
      </c>
      <c r="L60" s="37">
        <v>0</v>
      </c>
      <c r="M60" s="37">
        <v>0</v>
      </c>
      <c r="N60" s="36"/>
    </row>
    <row r="61" spans="1:14" ht="63.75" x14ac:dyDescent="0.25">
      <c r="A61" s="45"/>
      <c r="B61" s="45"/>
      <c r="C61" s="45"/>
      <c r="D61" s="29"/>
      <c r="E61" s="29" t="s">
        <v>13</v>
      </c>
      <c r="F61" s="29" t="s">
        <v>62</v>
      </c>
      <c r="G61" s="30">
        <v>750000</v>
      </c>
      <c r="H61" s="30">
        <f>H62</f>
        <v>240000</v>
      </c>
      <c r="I61" s="30">
        <f t="shared" si="0"/>
        <v>990000</v>
      </c>
      <c r="J61" s="30">
        <f>J62+J65</f>
        <v>480000</v>
      </c>
      <c r="K61" s="30">
        <f t="shared" si="1"/>
        <v>1470000</v>
      </c>
      <c r="L61" s="30">
        <v>0</v>
      </c>
      <c r="M61" s="30">
        <v>0</v>
      </c>
      <c r="N61" s="29"/>
    </row>
    <row r="62" spans="1:14" ht="63.75" x14ac:dyDescent="0.25">
      <c r="A62" s="68" t="s">
        <v>43</v>
      </c>
      <c r="B62" s="54" t="s">
        <v>63</v>
      </c>
      <c r="C62" s="65" t="s">
        <v>64</v>
      </c>
      <c r="D62" s="31"/>
      <c r="E62" s="31" t="s">
        <v>18</v>
      </c>
      <c r="F62" s="31" t="s">
        <v>65</v>
      </c>
      <c r="G62" s="32">
        <v>750000</v>
      </c>
      <c r="H62" s="32">
        <f>SUM(H63:H64)</f>
        <v>240000</v>
      </c>
      <c r="I62" s="32">
        <f t="shared" si="0"/>
        <v>990000</v>
      </c>
      <c r="J62" s="32">
        <f>J63+J64</f>
        <v>380000</v>
      </c>
      <c r="K62" s="32">
        <f t="shared" si="1"/>
        <v>1370000</v>
      </c>
      <c r="L62" s="32">
        <v>0</v>
      </c>
      <c r="M62" s="32">
        <v>0</v>
      </c>
      <c r="N62" s="31" t="s">
        <v>85</v>
      </c>
    </row>
    <row r="63" spans="1:14" ht="22.5" x14ac:dyDescent="0.25">
      <c r="A63" s="69"/>
      <c r="B63" s="57"/>
      <c r="C63" s="66"/>
      <c r="D63" s="33">
        <v>323</v>
      </c>
      <c r="E63" s="33"/>
      <c r="F63" s="33" t="s">
        <v>40</v>
      </c>
      <c r="G63" s="51">
        <v>150000</v>
      </c>
      <c r="H63" s="51">
        <v>40000</v>
      </c>
      <c r="I63" s="51">
        <f t="shared" si="0"/>
        <v>190000</v>
      </c>
      <c r="J63" s="51">
        <v>30000</v>
      </c>
      <c r="K63" s="51">
        <f t="shared" si="1"/>
        <v>220000</v>
      </c>
      <c r="L63" s="51">
        <v>0</v>
      </c>
      <c r="M63" s="51">
        <v>0</v>
      </c>
      <c r="N63" s="33"/>
    </row>
    <row r="64" spans="1:14" ht="22.5" x14ac:dyDescent="0.25">
      <c r="A64" s="69"/>
      <c r="B64" s="57"/>
      <c r="C64" s="67"/>
      <c r="D64" s="33">
        <v>421</v>
      </c>
      <c r="E64" s="33"/>
      <c r="F64" s="33" t="s">
        <v>66</v>
      </c>
      <c r="G64" s="51">
        <v>600000</v>
      </c>
      <c r="H64" s="51">
        <v>200000</v>
      </c>
      <c r="I64" s="51">
        <f t="shared" si="0"/>
        <v>800000</v>
      </c>
      <c r="J64" s="51">
        <v>350000</v>
      </c>
      <c r="K64" s="51">
        <f t="shared" si="1"/>
        <v>1150000</v>
      </c>
      <c r="L64" s="51">
        <v>0</v>
      </c>
      <c r="M64" s="51">
        <v>0</v>
      </c>
      <c r="N64" s="33"/>
    </row>
    <row r="65" spans="1:14" ht="76.5" x14ac:dyDescent="0.25">
      <c r="A65" s="69"/>
      <c r="B65" s="59"/>
      <c r="C65" s="65" t="s">
        <v>97</v>
      </c>
      <c r="D65" s="31"/>
      <c r="E65" s="31" t="s">
        <v>18</v>
      </c>
      <c r="F65" s="31" t="s">
        <v>98</v>
      </c>
      <c r="G65" s="32">
        <f>G66</f>
        <v>0</v>
      </c>
      <c r="H65" s="32">
        <f>SUM(H66:H66)</f>
        <v>0</v>
      </c>
      <c r="I65" s="32">
        <f t="shared" ref="I65:I66" si="4">G65+H65</f>
        <v>0</v>
      </c>
      <c r="J65" s="32">
        <f>J66</f>
        <v>100000</v>
      </c>
      <c r="K65" s="32">
        <f t="shared" ref="K65:K66" si="5">I65+J65</f>
        <v>100000</v>
      </c>
      <c r="L65" s="32">
        <v>0</v>
      </c>
      <c r="M65" s="32">
        <v>0</v>
      </c>
      <c r="N65" s="31" t="s">
        <v>85</v>
      </c>
    </row>
    <row r="66" spans="1:14" ht="22.5" x14ac:dyDescent="0.25">
      <c r="A66" s="70"/>
      <c r="B66" s="55"/>
      <c r="C66" s="67"/>
      <c r="D66" s="33">
        <v>421</v>
      </c>
      <c r="E66" s="33"/>
      <c r="F66" s="33" t="s">
        <v>66</v>
      </c>
      <c r="G66" s="51">
        <v>0</v>
      </c>
      <c r="H66" s="51">
        <v>0</v>
      </c>
      <c r="I66" s="51">
        <f t="shared" si="4"/>
        <v>0</v>
      </c>
      <c r="J66" s="51">
        <v>100000</v>
      </c>
      <c r="K66" s="51">
        <f t="shared" si="5"/>
        <v>100000</v>
      </c>
      <c r="L66" s="51">
        <v>0</v>
      </c>
      <c r="M66" s="51">
        <v>0</v>
      </c>
      <c r="N66" s="33"/>
    </row>
    <row r="67" spans="1:14" x14ac:dyDescent="0.25">
      <c r="A67" s="62"/>
      <c r="B67" s="61"/>
      <c r="C67" s="61"/>
      <c r="D67" s="63"/>
      <c r="E67" s="63"/>
      <c r="F67" s="63"/>
      <c r="G67" s="64"/>
      <c r="H67" s="64"/>
      <c r="I67" s="64"/>
      <c r="J67" s="64"/>
      <c r="K67" s="64"/>
      <c r="L67" s="64"/>
      <c r="M67" s="64"/>
      <c r="N67" s="63"/>
    </row>
    <row r="68" spans="1:14" x14ac:dyDescent="0.25">
      <c r="A68" s="62"/>
      <c r="B68" s="61"/>
      <c r="C68" s="61"/>
      <c r="D68" s="63"/>
      <c r="E68" s="63"/>
      <c r="F68" s="63"/>
      <c r="G68" s="64"/>
      <c r="H68" s="64"/>
      <c r="I68" s="64"/>
      <c r="J68" s="64"/>
      <c r="K68" s="64"/>
      <c r="L68" s="64"/>
      <c r="M68" s="64"/>
      <c r="N68" s="63"/>
    </row>
    <row r="69" spans="1:14" x14ac:dyDescent="0.25">
      <c r="A69" s="46" t="s">
        <v>99</v>
      </c>
      <c r="B69" s="47"/>
      <c r="C69" s="47"/>
      <c r="D69" s="47"/>
      <c r="E69" s="47"/>
      <c r="F69" s="47"/>
      <c r="G69" s="5"/>
      <c r="H69" s="5"/>
      <c r="I69" s="5"/>
      <c r="J69" s="5"/>
      <c r="K69" s="5"/>
      <c r="L69" s="5"/>
      <c r="M69" s="5"/>
      <c r="N69" s="47"/>
    </row>
    <row r="70" spans="1:14" x14ac:dyDescent="0.25">
      <c r="A70" s="46" t="s">
        <v>91</v>
      </c>
      <c r="B70" s="47"/>
      <c r="C70" s="47"/>
      <c r="D70" s="47"/>
      <c r="E70" s="47"/>
      <c r="F70" s="47"/>
      <c r="G70" s="5"/>
      <c r="H70" s="5"/>
      <c r="I70" s="5"/>
      <c r="J70" s="5"/>
      <c r="K70" s="5"/>
      <c r="L70" s="5"/>
      <c r="M70" s="5"/>
      <c r="N70" s="47"/>
    </row>
    <row r="71" spans="1:14" x14ac:dyDescent="0.25">
      <c r="A71" s="46" t="s">
        <v>92</v>
      </c>
      <c r="B71" s="48"/>
      <c r="C71" s="47"/>
      <c r="D71" s="47"/>
      <c r="E71" s="47"/>
      <c r="F71" s="47"/>
      <c r="G71" s="5"/>
      <c r="H71" s="5"/>
      <c r="I71" s="5"/>
      <c r="J71" s="5"/>
      <c r="K71" s="5"/>
      <c r="L71" s="5"/>
      <c r="M71" s="5"/>
      <c r="N71" s="47"/>
    </row>
    <row r="72" spans="1:14" x14ac:dyDescent="0.25">
      <c r="A72" s="4"/>
      <c r="B72" s="4"/>
      <c r="C72" s="4"/>
      <c r="D72" s="4"/>
      <c r="E72" s="4"/>
      <c r="F72" s="4"/>
      <c r="G72" s="5"/>
      <c r="H72" s="5"/>
      <c r="I72" s="5"/>
      <c r="J72" s="5"/>
      <c r="K72" s="5"/>
      <c r="L72" s="5" t="s">
        <v>67</v>
      </c>
      <c r="M72" s="5"/>
      <c r="N72" s="4"/>
    </row>
    <row r="73" spans="1:14" x14ac:dyDescent="0.25">
      <c r="A73" s="4"/>
      <c r="B73" s="4"/>
      <c r="C73" s="4"/>
      <c r="D73" s="4"/>
      <c r="E73" s="4"/>
      <c r="F73" s="4"/>
      <c r="G73" s="5"/>
      <c r="H73" s="5"/>
      <c r="I73" s="5"/>
      <c r="J73" s="5"/>
      <c r="K73" s="5"/>
      <c r="L73" s="5" t="s">
        <v>68</v>
      </c>
      <c r="M73" s="5"/>
      <c r="N73" s="4"/>
    </row>
    <row r="74" spans="1:14" x14ac:dyDescent="0.25">
      <c r="A74" s="4"/>
      <c r="B74" s="4"/>
      <c r="C74" s="4"/>
      <c r="D74" s="4"/>
      <c r="E74" s="4"/>
      <c r="F74" s="4"/>
      <c r="G74" s="5"/>
      <c r="H74" s="5"/>
      <c r="I74" s="5"/>
      <c r="J74" s="5"/>
      <c r="K74" s="5"/>
      <c r="L74" s="5" t="s">
        <v>69</v>
      </c>
      <c r="M74" s="5"/>
      <c r="N74" s="4"/>
    </row>
  </sheetData>
  <mergeCells count="26">
    <mergeCell ref="A65:A66"/>
    <mergeCell ref="B65:B66"/>
    <mergeCell ref="C65:C66"/>
    <mergeCell ref="A13:A16"/>
    <mergeCell ref="B13:B16"/>
    <mergeCell ref="C13:C16"/>
    <mergeCell ref="A17:A19"/>
    <mergeCell ref="B17:B19"/>
    <mergeCell ref="C17:C19"/>
    <mergeCell ref="A62:A64"/>
    <mergeCell ref="B62:B64"/>
    <mergeCell ref="C62:C64"/>
    <mergeCell ref="A30:A56"/>
    <mergeCell ref="B30:B56"/>
    <mergeCell ref="C30:C38"/>
    <mergeCell ref="C39:C42"/>
    <mergeCell ref="C43:C56"/>
    <mergeCell ref="A57:A59"/>
    <mergeCell ref="B57:B59"/>
    <mergeCell ref="C57:C59"/>
    <mergeCell ref="B20:B21"/>
    <mergeCell ref="C20:C21"/>
    <mergeCell ref="A26:A27"/>
    <mergeCell ref="B26:B27"/>
    <mergeCell ref="C26:C27"/>
    <mergeCell ref="A20:A21"/>
  </mergeCells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Željka Kolarić</dc:creator>
  <cp:lastModifiedBy>Željka Kolarić</cp:lastModifiedBy>
  <cp:lastPrinted>2018-05-11T10:12:11Z</cp:lastPrinted>
  <dcterms:created xsi:type="dcterms:W3CDTF">2018-03-13T16:36:39Z</dcterms:created>
  <dcterms:modified xsi:type="dcterms:W3CDTF">2018-05-11T10:12:23Z</dcterms:modified>
</cp:coreProperties>
</file>