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8\I.IZMJENA\ZA VIJEĆE\"/>
    </mc:Choice>
  </mc:AlternateContent>
  <bookViews>
    <workbookView xWindow="0" yWindow="0" windowWidth="25200" windowHeight="11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 s="1"/>
  <c r="H10" i="1"/>
  <c r="I10" i="1" s="1"/>
  <c r="H11" i="1"/>
  <c r="H12" i="1"/>
  <c r="H13" i="1"/>
  <c r="H17" i="1"/>
  <c r="I17" i="1" s="1"/>
  <c r="H20" i="1"/>
  <c r="I20" i="1" s="1"/>
  <c r="H22" i="1"/>
  <c r="H23" i="1"/>
  <c r="H24" i="1"/>
  <c r="I24" i="1" s="1"/>
  <c r="H26" i="1"/>
  <c r="H27" i="1"/>
  <c r="I27" i="1" s="1"/>
  <c r="H28" i="1"/>
  <c r="H31" i="1"/>
  <c r="I31" i="1" s="1"/>
  <c r="H34" i="1"/>
  <c r="I34" i="1" s="1"/>
  <c r="H37" i="1"/>
  <c r="H39" i="1"/>
  <c r="H41" i="1"/>
  <c r="I41" i="1" s="1"/>
  <c r="H44" i="1"/>
  <c r="I44" i="1" s="1"/>
  <c r="H47" i="1"/>
  <c r="I47" i="1" s="1"/>
  <c r="H50" i="1"/>
  <c r="H53" i="1"/>
  <c r="I53" i="1" s="1"/>
  <c r="H56" i="1"/>
  <c r="I56" i="1" s="1"/>
  <c r="H57" i="1"/>
  <c r="I57" i="1" s="1"/>
  <c r="H58" i="1"/>
  <c r="I36" i="1"/>
  <c r="I35" i="1"/>
  <c r="I39" i="1"/>
  <c r="I40" i="1"/>
  <c r="I60" i="1"/>
  <c r="I59" i="1"/>
  <c r="I58" i="1"/>
  <c r="I55" i="1"/>
  <c r="I54" i="1"/>
  <c r="I52" i="1"/>
  <c r="I51" i="1"/>
  <c r="I50" i="1"/>
  <c r="I49" i="1"/>
  <c r="I48" i="1"/>
  <c r="I46" i="1"/>
  <c r="I45" i="1"/>
  <c r="I43" i="1"/>
  <c r="I42" i="1"/>
  <c r="I38" i="1"/>
  <c r="I37" i="1"/>
  <c r="I33" i="1"/>
  <c r="I32" i="1"/>
  <c r="I30" i="1"/>
  <c r="I29" i="1"/>
  <c r="I28" i="1"/>
  <c r="I26" i="1"/>
  <c r="I25" i="1"/>
  <c r="I23" i="1"/>
  <c r="I22" i="1"/>
  <c r="I21" i="1"/>
  <c r="I19" i="1"/>
  <c r="I18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<sst xmlns="http://schemas.openxmlformats.org/spreadsheetml/2006/main" count="132" uniqueCount="94">
  <si>
    <t>OPĆINA KNEŽEVI VINOGRADI</t>
  </si>
  <si>
    <t>PLAN RAZVOJNIH PROGRAMA</t>
  </si>
  <si>
    <t>OPĆINE KNEŽEVI VINOGRADI 2018-2020</t>
  </si>
  <si>
    <t>CILJ</t>
  </si>
  <si>
    <t>PRIORETETI</t>
  </si>
  <si>
    <t>MJERA</t>
  </si>
  <si>
    <t>BROJ KONTA</t>
  </si>
  <si>
    <t>INVESTICIJA / KAPITALNA POMOĆ /KAPITALNA DONACIJA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</si>
  <si>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</si>
  <si>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</si>
  <si>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</si>
  <si>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</si>
  <si>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</si>
  <si>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</si>
  <si>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</si>
  <si>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</si>
  <si>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</si>
  <si>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</si>
  <si>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</si>
  <si>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</si>
  <si>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Javna rasvjeta</t>
  </si>
  <si>
    <t>sekundarni vodovod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</si>
  <si>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</si>
  <si>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</si>
  <si>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</si>
  <si>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</si>
  <si>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</si>
  <si>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usluge tekućeg održavanja</t>
  </si>
  <si>
    <t>Subvencije kreditnim i ostalim financijskim institucijama u javnom sektoru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</si>
  <si>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</si>
  <si>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</si>
  <si>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</si>
  <si>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</si>
  <si>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</si>
  <si>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</si>
  <si>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</si>
  <si>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</si>
  <si>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</si>
  <si>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</si>
  <si>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</si>
  <si>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</si>
  <si>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</si>
  <si>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</si>
  <si>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</si>
  <si>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</si>
  <si>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</si>
  <si>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</si>
  <si>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>građevinski objekti</t>
  </si>
  <si>
    <t>K100014 REKONSTRUKCIJA I MODERNIZACIJA ŽUP.CESTE UL.Š.PETEFIJA KN.VINOGRADI</t>
  </si>
  <si>
    <t>5.3.1. Unaprjeđenje sustava vodoopskrbe i odvodnje</t>
  </si>
  <si>
    <t>K100005 SUBVENCIJA PRIKLJUČAKANA KANALIZACIJU ZA STAMBENE OBJEKTE</t>
  </si>
  <si>
    <t xml:space="preserve">pomoći  </t>
  </si>
  <si>
    <t>5.3.4. Obnova i uređenje trgova, parkova i ostalih javnih prostora</t>
  </si>
  <si>
    <t>K1000014 IZGRADNJA ŽUPANIJSKE CESTE KAMENAC - POPOVAC</t>
  </si>
  <si>
    <t>zemljište</t>
  </si>
  <si>
    <t>K100009 IZGRADNJA PJEŠAČKE STAZE KROZ KAMENAC</t>
  </si>
  <si>
    <t>Ostali slični prometni objekti</t>
  </si>
  <si>
    <t>IZGRADNJA NOGOSTUPA</t>
  </si>
  <si>
    <t>K100017UREĐENJE ODVODNJE OBORINSKIH VODA I IZGRADNJA PLOČNIKA U UL.P.ŠANDORA U ZMAJEVCU</t>
  </si>
  <si>
    <t>K100002 IZGRADNJA RECIKLAŽNOG DVORIŠTA</t>
  </si>
  <si>
    <t>izgradnja reciklažnog dvorišta</t>
  </si>
  <si>
    <t>G05 USLUGE UNAPRJEĐENJA STANOVANJA I ZAJEDNICE</t>
  </si>
  <si>
    <t>1000 TEKUĆE I KAPITALNO ODRŽAVANJE OBJEKATA I OPREME</t>
  </si>
  <si>
    <t>5.4. UNAPRJEĐENJE DRUŠTVENE IFNRASTRUKTURE</t>
  </si>
  <si>
    <t>5.4.4. Izgradnja obnova i održavanje sportske infrastrukture</t>
  </si>
  <si>
    <t>K100003 ULAGANJE U SRC BAZENI POPRATNE SADRŽAJE</t>
  </si>
  <si>
    <t>Sportske dvorane i rekreacijski objekti</t>
  </si>
  <si>
    <t>PREDSJEDNICA</t>
  </si>
  <si>
    <t>OPĆINSKOG VIJEĆA</t>
  </si>
  <si>
    <t>Dragana Božić</t>
  </si>
  <si>
    <t>POKAZATELJ REZULTATA</t>
  </si>
  <si>
    <t>izgrađena infrastruktura u poslovnoj zoni</t>
  </si>
  <si>
    <t>rasvjeta broj stubova</t>
  </si>
  <si>
    <t>voda u m dužnim</t>
  </si>
  <si>
    <t>cesta u m dužnim</t>
  </si>
  <si>
    <t>uređena kanalska mreža u m</t>
  </si>
  <si>
    <t>dopunjena turistička signalizacija</t>
  </si>
  <si>
    <t>sanirano smetište Zmajevac</t>
  </si>
  <si>
    <t xml:space="preserve">izgrađene cesta u km </t>
  </si>
  <si>
    <t>rekonstruirana i modrnizirana cesta u m</t>
  </si>
  <si>
    <t>izgrađeni br. priključaka</t>
  </si>
  <si>
    <t>riješeni imovinsko-pravni odnosi i cesta u km</t>
  </si>
  <si>
    <t>izgrađen nogostup u m</t>
  </si>
  <si>
    <t>uređena oborinska odvodnja i izgrađen nogostup u m</t>
  </si>
  <si>
    <t>izgrađeno reciklažno dvorište u Kneževim Vinogradima</t>
  </si>
  <si>
    <t>rekonstruirana i modrnizirana školjka bazena, uređeni i sanirani objekti i oprema</t>
  </si>
  <si>
    <t>.+/- po I.izmjeni</t>
  </si>
  <si>
    <t>2018-I</t>
  </si>
  <si>
    <t>K100018 IZGRADNJA ODVODNJE (KANALIZACIJE) KARANAC</t>
  </si>
  <si>
    <t>subvencije trgovač.društv.</t>
  </si>
  <si>
    <t>K100010 IZGRADNJA NERAZVRSTANE CESTE PO MJERI 7.2.RURAL.RAZVOJA: OD KRUŽNOG TOKA DO ISPOD BAZENA</t>
  </si>
  <si>
    <t>KLASA:  400-06/18-01/03</t>
  </si>
  <si>
    <t>URBROJ: 2100/06-01-01/1-18-03</t>
  </si>
  <si>
    <t xml:space="preserve">Kn.Vinogradi,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</si>
</sst>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61">
    <xf numFmtId="0" fontId="0" fillId="0" borderId="0" xfId="0"/>
    <xf numFmtId="0" fontId="9" fillId="0" borderId="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textRotation="90" wrapText="1"/>
    </xf>
    <xf numFmtId="0" fontId="4" fillId="0" borderId="1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" fillId="0" borderId="0" xfId="2" applyFont="1" applyAlignment="1">
      <alignment horizontal="left" vertical="top"/>
    </xf>
    <xf numFmtId="0" fontId="1" fillId="0" borderId="0" xfId="2" applyFont="1" applyAlignment="1">
      <alignment horizontal="center" vertical="top"/>
    </xf>
    <xf numFmtId="0" fontId="1" fillId="0" borderId="0" xfId="2" applyFont="1" applyAlignment="1">
      <alignment horizontal="right" vertical="top"/>
    </xf>
    <xf numFmtId="0" fontId="2" fillId="0" borderId="0" xfId="2" applyAlignment="1">
      <alignment horizontal="center" vertical="top"/>
    </xf>
    <xf numFmtId="0" fontId="3" fillId="0" borderId="0" xfId="2" applyFont="1" applyAlignment="1">
      <alignment horizontal="right" vertical="top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9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2" quotePrefix="1" applyFont="1" applyFill="1" applyBorder="1" applyAlignment="1">
      <alignment horizontal="center" vertical="center"/>
    </xf>
    <xf numFmtId="0" fontId="9" fillId="2" borderId="1" xfId="2" quotePrefix="1" applyFont="1" applyFill="1" applyBorder="1" applyAlignment="1">
      <alignment horizontal="center" vertical="center" wrapText="1"/>
    </xf>
    <xf numFmtId="0" fontId="1" fillId="2" borderId="1" xfId="2" quotePrefix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4" fontId="1" fillId="3" borderId="1" xfId="2" applyNumberFormat="1" applyFont="1" applyFill="1" applyBorder="1" applyAlignment="1">
      <alignment horizontal="right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4" fontId="1" fillId="4" borderId="3" xfId="2" applyNumberFormat="1" applyFont="1" applyFill="1" applyBorder="1" applyAlignment="1">
      <alignment horizontal="right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9" fillId="5" borderId="8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/>
    </xf>
    <xf numFmtId="4" fontId="1" fillId="5" borderId="1" xfId="2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center" vertical="center" wrapText="1"/>
    </xf>
    <xf numFmtId="4" fontId="1" fillId="0" borderId="1" xfId="2" applyNumberFormat="1" applyFont="1" applyBorder="1" applyAlignment="1">
      <alignment horizontal="right"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textRotation="90" wrapText="1"/>
    </xf>
    <xf numFmtId="0" fontId="9" fillId="4" borderId="1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4" fontId="1" fillId="4" borderId="1" xfId="2" applyNumberFormat="1" applyFont="1" applyFill="1" applyBorder="1" applyAlignment="1">
      <alignment horizontal="right" vertical="center" wrapText="1"/>
    </xf>
    <xf numFmtId="0" fontId="9" fillId="5" borderId="7" xfId="2" applyFont="1" applyFill="1" applyBorder="1" applyAlignment="1">
      <alignment horizontal="center" vertical="center" textRotation="90" wrapText="1"/>
    </xf>
    <xf numFmtId="0" fontId="9" fillId="5" borderId="8" xfId="2" applyFont="1" applyFill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top"/>
    </xf>
    <xf numFmtId="0" fontId="2" fillId="0" borderId="0" xfId="2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0" fillId="0" borderId="1" xfId="2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wrapText="1"/>
    </xf>
    <xf numFmtId="4" fontId="10" fillId="0" borderId="11" xfId="2" applyNumberFormat="1" applyFont="1" applyBorder="1" applyAlignment="1">
      <alignment horizontal="right" vertical="center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topLeftCell="A52" workbookViewId="0">
      <selection activeCell="F13" sqref="F13"/>
    </sheetView>
  </sheetViews>
  <sheetFormatPr defaultRowHeight="15" x14ac:dyDescent="0.25"/>
  <cols>
    <col min="1" max="1" width="15.85546875" customWidth="1"/>
    <col min="2" max="2" width="16.28515625" customWidth="1"/>
    <col min="3" max="3" width="14.140625" customWidth="1"/>
    <col min="4" max="4" width="9.85546875" customWidth="1"/>
    <col min="6" max="6" width="15.140625" customWidth="1"/>
    <col min="7" max="11" width="12.5703125" customWidth="1"/>
    <col min="12" max="12" width="15.5703125" customWidth="1"/>
  </cols>
  <sheetData>
    <row r="1" spans="1:12" x14ac:dyDescent="0.25">
      <c r="A1" s="8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9"/>
    </row>
    <row r="2" spans="1:12" x14ac:dyDescent="0.25">
      <c r="A2" s="8"/>
      <c r="B2" s="11"/>
      <c r="C2" s="11"/>
      <c r="D2" s="11"/>
      <c r="E2" s="11"/>
      <c r="F2" s="11"/>
      <c r="G2" s="12"/>
      <c r="H2" s="12"/>
      <c r="I2" s="12"/>
      <c r="J2" s="12"/>
      <c r="K2" s="12"/>
      <c r="L2" s="11"/>
    </row>
    <row r="3" spans="1:12" ht="21" x14ac:dyDescent="0.25">
      <c r="A3" s="13" t="s">
        <v>1</v>
      </c>
      <c r="B3" s="14"/>
      <c r="C3" s="14"/>
      <c r="D3" s="14"/>
      <c r="E3" s="14"/>
      <c r="F3" s="14"/>
      <c r="G3" s="10"/>
      <c r="H3" s="10"/>
      <c r="I3" s="10"/>
      <c r="J3" s="10"/>
      <c r="K3" s="10"/>
      <c r="L3" s="14"/>
    </row>
    <row r="4" spans="1:12" ht="18.75" x14ac:dyDescent="0.25">
      <c r="A4" s="15" t="s">
        <v>2</v>
      </c>
      <c r="B4" s="16"/>
      <c r="C4" s="16"/>
      <c r="D4" s="16"/>
      <c r="E4" s="16"/>
      <c r="F4" s="16"/>
      <c r="G4" s="10"/>
      <c r="H4" s="10"/>
      <c r="I4" s="10"/>
      <c r="J4" s="10"/>
      <c r="K4" s="10"/>
      <c r="L4" s="16"/>
    </row>
    <row r="6" spans="1:12" x14ac:dyDescent="0.25">
      <c r="A6" s="11"/>
      <c r="B6" s="11"/>
      <c r="C6" s="11"/>
      <c r="D6" s="17"/>
      <c r="E6" s="17"/>
      <c r="F6" s="17"/>
      <c r="G6" s="10"/>
      <c r="H6" s="10"/>
      <c r="I6" s="10"/>
      <c r="J6" s="10"/>
      <c r="K6" s="10"/>
      <c r="L6" s="11"/>
    </row>
    <row r="7" spans="1:12" ht="63.75" x14ac:dyDescent="0.25">
      <c r="A7" s="18" t="s">
        <v>3</v>
      </c>
      <c r="B7" s="18" t="s">
        <v>4</v>
      </c>
      <c r="C7" s="18" t="s">
        <v>5</v>
      </c>
      <c r="D7" s="18" t="s">
        <v>6</v>
      </c>
      <c r="E7" s="18"/>
      <c r="F7" s="18" t="s">
        <v>7</v>
      </c>
      <c r="G7" s="19">
        <v>2018</v>
      </c>
      <c r="H7" s="19" t="s">
        <v>86</v>
      </c>
      <c r="I7" s="19" t="s">
        <v>87</v>
      </c>
      <c r="J7" s="19">
        <v>2019</v>
      </c>
      <c r="K7" s="19">
        <v>2020</v>
      </c>
      <c r="L7" s="18" t="s">
        <v>70</v>
      </c>
    </row>
    <row r="8" spans="1:12" x14ac:dyDescent="0.25">
      <c r="A8" s="20">
        <v>1</v>
      </c>
      <c r="B8" s="20">
        <v>2</v>
      </c>
      <c r="C8" s="20">
        <v>3</v>
      </c>
      <c r="D8" s="21">
        <v>4</v>
      </c>
      <c r="E8" s="20"/>
      <c r="F8" s="22">
        <v>5</v>
      </c>
      <c r="G8" s="23">
        <v>6</v>
      </c>
      <c r="H8" s="23"/>
      <c r="I8" s="23"/>
      <c r="J8" s="23">
        <v>7</v>
      </c>
      <c r="K8" s="23">
        <v>8</v>
      </c>
      <c r="L8" s="20">
        <v>9</v>
      </c>
    </row>
    <row r="9" spans="1:12" x14ac:dyDescent="0.25">
      <c r="A9" s="24"/>
      <c r="B9" s="25"/>
      <c r="C9" s="25"/>
      <c r="D9" s="26"/>
      <c r="E9" s="26"/>
      <c r="F9" s="26" t="s">
        <v>8</v>
      </c>
      <c r="G9" s="27">
        <v>8052750</v>
      </c>
      <c r="H9" s="27">
        <f>H10</f>
        <v>6665727.7999999998</v>
      </c>
      <c r="I9" s="27">
        <f>G9+H9</f>
        <v>14718477.800000001</v>
      </c>
      <c r="J9" s="27">
        <v>2382730</v>
      </c>
      <c r="K9" s="27">
        <v>3734000</v>
      </c>
      <c r="L9" s="26"/>
    </row>
    <row r="10" spans="1:12" ht="25.5" x14ac:dyDescent="0.25">
      <c r="A10" s="28"/>
      <c r="B10" s="29"/>
      <c r="C10" s="29"/>
      <c r="D10" s="26"/>
      <c r="E10" s="26" t="s">
        <v>9</v>
      </c>
      <c r="F10" s="26" t="s">
        <v>10</v>
      </c>
      <c r="G10" s="27">
        <v>8052750</v>
      </c>
      <c r="H10" s="27">
        <f>H11+H22+H26+H56</f>
        <v>6665727.7999999998</v>
      </c>
      <c r="I10" s="27">
        <f t="shared" ref="I10:I60" si="0">G10+H10</f>
        <v>14718477.800000001</v>
      </c>
      <c r="J10" s="27">
        <v>2382730</v>
      </c>
      <c r="K10" s="27">
        <v>3734000</v>
      </c>
      <c r="L10" s="26"/>
    </row>
    <row r="11" spans="1:12" ht="38.25" x14ac:dyDescent="0.25">
      <c r="A11" s="30"/>
      <c r="B11" s="30"/>
      <c r="C11" s="30"/>
      <c r="D11" s="31"/>
      <c r="E11" s="32" t="s">
        <v>11</v>
      </c>
      <c r="F11" s="32" t="s">
        <v>12</v>
      </c>
      <c r="G11" s="33">
        <v>490000</v>
      </c>
      <c r="H11" s="33">
        <f>H12</f>
        <v>35000</v>
      </c>
      <c r="I11" s="33">
        <f t="shared" si="0"/>
        <v>525000</v>
      </c>
      <c r="J11" s="33">
        <v>465000</v>
      </c>
      <c r="K11" s="33">
        <v>450000</v>
      </c>
      <c r="L11" s="32"/>
    </row>
    <row r="12" spans="1:12" ht="38.25" x14ac:dyDescent="0.25">
      <c r="A12" s="34"/>
      <c r="B12" s="35"/>
      <c r="C12" s="35"/>
      <c r="D12" s="36"/>
      <c r="E12" s="36" t="s">
        <v>13</v>
      </c>
      <c r="F12" s="36" t="s">
        <v>14</v>
      </c>
      <c r="G12" s="37">
        <v>490000</v>
      </c>
      <c r="H12" s="37">
        <f>H13+H17+H20</f>
        <v>35000</v>
      </c>
      <c r="I12" s="37">
        <f t="shared" si="0"/>
        <v>525000</v>
      </c>
      <c r="J12" s="37">
        <v>465000</v>
      </c>
      <c r="K12" s="37">
        <v>450000</v>
      </c>
      <c r="L12" s="36"/>
    </row>
    <row r="13" spans="1:12" ht="76.5" x14ac:dyDescent="0.25">
      <c r="A13" s="1" t="s">
        <v>15</v>
      </c>
      <c r="B13" s="1" t="s">
        <v>16</v>
      </c>
      <c r="C13" s="1" t="s">
        <v>17</v>
      </c>
      <c r="D13" s="38"/>
      <c r="E13" s="38" t="s">
        <v>18</v>
      </c>
      <c r="F13" s="38" t="s">
        <v>19</v>
      </c>
      <c r="G13" s="39">
        <v>425000</v>
      </c>
      <c r="H13" s="39">
        <f>SUM(H14:H16)</f>
        <v>0</v>
      </c>
      <c r="I13" s="39">
        <f t="shared" si="0"/>
        <v>425000</v>
      </c>
      <c r="J13" s="39">
        <v>400000</v>
      </c>
      <c r="K13" s="39">
        <v>400000</v>
      </c>
      <c r="L13" s="38" t="s">
        <v>71</v>
      </c>
    </row>
    <row r="14" spans="1:12" x14ac:dyDescent="0.25">
      <c r="A14" s="1"/>
      <c r="B14" s="1"/>
      <c r="C14" s="1"/>
      <c r="D14" s="40">
        <v>421</v>
      </c>
      <c r="E14" s="40"/>
      <c r="F14" s="40" t="s">
        <v>20</v>
      </c>
      <c r="G14" s="58">
        <v>200000</v>
      </c>
      <c r="H14" s="58"/>
      <c r="I14" s="58">
        <f t="shared" si="0"/>
        <v>200000</v>
      </c>
      <c r="J14" s="58">
        <v>200000</v>
      </c>
      <c r="K14" s="58">
        <v>200000</v>
      </c>
      <c r="L14" s="40" t="s">
        <v>72</v>
      </c>
    </row>
    <row r="15" spans="1:12" x14ac:dyDescent="0.25">
      <c r="A15" s="1"/>
      <c r="B15" s="1"/>
      <c r="C15" s="1"/>
      <c r="D15" s="40">
        <v>421</v>
      </c>
      <c r="E15" s="40"/>
      <c r="F15" s="40" t="s">
        <v>21</v>
      </c>
      <c r="G15" s="58">
        <v>25000</v>
      </c>
      <c r="H15" s="58"/>
      <c r="I15" s="58">
        <f t="shared" si="0"/>
        <v>25000</v>
      </c>
      <c r="J15" s="58">
        <v>0</v>
      </c>
      <c r="K15" s="58">
        <v>0</v>
      </c>
      <c r="L15" s="40" t="s">
        <v>73</v>
      </c>
    </row>
    <row r="16" spans="1:12" x14ac:dyDescent="0.25">
      <c r="A16" s="1"/>
      <c r="B16" s="1"/>
      <c r="C16" s="1"/>
      <c r="D16" s="40">
        <v>421</v>
      </c>
      <c r="E16" s="40"/>
      <c r="F16" s="40" t="s">
        <v>22</v>
      </c>
      <c r="G16" s="58">
        <v>200000</v>
      </c>
      <c r="H16" s="58"/>
      <c r="I16" s="58">
        <f t="shared" si="0"/>
        <v>200000</v>
      </c>
      <c r="J16" s="58">
        <v>200000</v>
      </c>
      <c r="K16" s="58">
        <v>200000</v>
      </c>
      <c r="L16" s="40" t="s">
        <v>74</v>
      </c>
    </row>
    <row r="17" spans="1:12" ht="38.25" x14ac:dyDescent="0.25">
      <c r="A17" s="1" t="s">
        <v>23</v>
      </c>
      <c r="B17" s="1" t="s">
        <v>24</v>
      </c>
      <c r="C17" s="1" t="s">
        <v>25</v>
      </c>
      <c r="D17" s="38"/>
      <c r="E17" s="38" t="s">
        <v>18</v>
      </c>
      <c r="F17" s="38" t="s">
        <v>26</v>
      </c>
      <c r="G17" s="39">
        <v>50000</v>
      </c>
      <c r="H17" s="39">
        <f>SUM(H18:H19)</f>
        <v>25000</v>
      </c>
      <c r="I17" s="39">
        <f t="shared" si="0"/>
        <v>75000</v>
      </c>
      <c r="J17" s="39">
        <v>50000</v>
      </c>
      <c r="K17" s="39">
        <v>50000</v>
      </c>
      <c r="L17" s="38" t="s">
        <v>75</v>
      </c>
    </row>
    <row r="18" spans="1:12" ht="22.5" x14ac:dyDescent="0.25">
      <c r="A18" s="1"/>
      <c r="B18" s="1"/>
      <c r="C18" s="1"/>
      <c r="D18" s="40">
        <v>323</v>
      </c>
      <c r="E18" s="40"/>
      <c r="F18" s="40" t="s">
        <v>27</v>
      </c>
      <c r="G18" s="58">
        <v>25000</v>
      </c>
      <c r="H18" s="58">
        <v>25000</v>
      </c>
      <c r="I18" s="58">
        <f t="shared" si="0"/>
        <v>50000</v>
      </c>
      <c r="J18" s="58">
        <v>25000</v>
      </c>
      <c r="K18" s="58">
        <v>25000</v>
      </c>
      <c r="L18" s="47"/>
    </row>
    <row r="19" spans="1:12" ht="56.25" x14ac:dyDescent="0.25">
      <c r="A19" s="1"/>
      <c r="B19" s="1"/>
      <c r="C19" s="1"/>
      <c r="D19" s="40">
        <v>351</v>
      </c>
      <c r="E19" s="40"/>
      <c r="F19" s="40" t="s">
        <v>28</v>
      </c>
      <c r="G19" s="58">
        <v>25000</v>
      </c>
      <c r="H19" s="58"/>
      <c r="I19" s="58">
        <f t="shared" si="0"/>
        <v>25000</v>
      </c>
      <c r="J19" s="58">
        <v>25000</v>
      </c>
      <c r="K19" s="58">
        <v>25000</v>
      </c>
      <c r="L19" s="40"/>
    </row>
    <row r="20" spans="1:12" ht="51" x14ac:dyDescent="0.25">
      <c r="A20" s="2" t="s">
        <v>29</v>
      </c>
      <c r="B20" s="2" t="s">
        <v>30</v>
      </c>
      <c r="C20" s="2" t="s">
        <v>31</v>
      </c>
      <c r="D20" s="38"/>
      <c r="E20" s="38" t="s">
        <v>18</v>
      </c>
      <c r="F20" s="38" t="s">
        <v>32</v>
      </c>
      <c r="G20" s="39">
        <v>15000</v>
      </c>
      <c r="H20" s="39">
        <f>SUM(H21)</f>
        <v>10000</v>
      </c>
      <c r="I20" s="39">
        <f t="shared" si="0"/>
        <v>25000</v>
      </c>
      <c r="J20" s="39">
        <v>15000</v>
      </c>
      <c r="K20" s="39">
        <v>0</v>
      </c>
      <c r="L20" s="38" t="s">
        <v>76</v>
      </c>
    </row>
    <row r="21" spans="1:12" ht="22.5" x14ac:dyDescent="0.25">
      <c r="A21" s="3"/>
      <c r="B21" s="3"/>
      <c r="C21" s="3"/>
      <c r="D21" s="40">
        <v>382</v>
      </c>
      <c r="E21" s="40"/>
      <c r="F21" s="40" t="s">
        <v>33</v>
      </c>
      <c r="G21" s="58">
        <v>15000</v>
      </c>
      <c r="H21" s="58">
        <v>10000</v>
      </c>
      <c r="I21" s="58">
        <f t="shared" si="0"/>
        <v>25000</v>
      </c>
      <c r="J21" s="58">
        <v>15000</v>
      </c>
      <c r="K21" s="58">
        <v>0</v>
      </c>
      <c r="L21" s="40"/>
    </row>
    <row r="22" spans="1:12" ht="38.25" x14ac:dyDescent="0.25">
      <c r="A22" s="41"/>
      <c r="B22" s="41"/>
      <c r="C22" s="30"/>
      <c r="D22" s="42"/>
      <c r="E22" s="43" t="s">
        <v>11</v>
      </c>
      <c r="F22" s="43" t="s">
        <v>34</v>
      </c>
      <c r="G22" s="44">
        <v>10000</v>
      </c>
      <c r="H22" s="44">
        <f>H23</f>
        <v>122500</v>
      </c>
      <c r="I22" s="44">
        <f t="shared" si="0"/>
        <v>132500</v>
      </c>
      <c r="J22" s="44">
        <v>10000</v>
      </c>
      <c r="K22" s="44">
        <v>10000</v>
      </c>
      <c r="L22" s="43"/>
    </row>
    <row r="23" spans="1:12" ht="51" x14ac:dyDescent="0.25">
      <c r="A23" s="45"/>
      <c r="B23" s="46"/>
      <c r="C23" s="35"/>
      <c r="D23" s="36"/>
      <c r="E23" s="36" t="s">
        <v>13</v>
      </c>
      <c r="F23" s="36" t="s">
        <v>35</v>
      </c>
      <c r="G23" s="37">
        <v>10000</v>
      </c>
      <c r="H23" s="37">
        <f>H24</f>
        <v>122500</v>
      </c>
      <c r="I23" s="37">
        <f t="shared" si="0"/>
        <v>132500</v>
      </c>
      <c r="J23" s="37">
        <v>10000</v>
      </c>
      <c r="K23" s="37">
        <v>10000</v>
      </c>
      <c r="L23" s="36"/>
    </row>
    <row r="24" spans="1:12" ht="89.25" x14ac:dyDescent="0.25">
      <c r="A24" s="1" t="s">
        <v>36</v>
      </c>
      <c r="B24" s="1" t="s">
        <v>37</v>
      </c>
      <c r="C24" s="1" t="s">
        <v>38</v>
      </c>
      <c r="D24" s="38"/>
      <c r="E24" s="38" t="s">
        <v>18</v>
      </c>
      <c r="F24" s="38" t="s">
        <v>39</v>
      </c>
      <c r="G24" s="39">
        <v>10000</v>
      </c>
      <c r="H24" s="39">
        <f>SUM(H25)</f>
        <v>122500</v>
      </c>
      <c r="I24" s="39">
        <f t="shared" si="0"/>
        <v>132500</v>
      </c>
      <c r="J24" s="39">
        <v>10000</v>
      </c>
      <c r="K24" s="39">
        <v>10000</v>
      </c>
      <c r="L24" s="38" t="s">
        <v>77</v>
      </c>
    </row>
    <row r="25" spans="1:12" ht="22.5" x14ac:dyDescent="0.25">
      <c r="A25" s="1"/>
      <c r="B25" s="1"/>
      <c r="C25" s="1"/>
      <c r="D25" s="40">
        <v>323</v>
      </c>
      <c r="E25" s="40"/>
      <c r="F25" s="40" t="s">
        <v>40</v>
      </c>
      <c r="G25" s="58">
        <v>10000</v>
      </c>
      <c r="H25" s="58">
        <v>122500</v>
      </c>
      <c r="I25" s="58">
        <f t="shared" si="0"/>
        <v>132500</v>
      </c>
      <c r="J25" s="58">
        <v>10000</v>
      </c>
      <c r="K25" s="58">
        <v>10000</v>
      </c>
      <c r="L25" s="40"/>
    </row>
    <row r="26" spans="1:12" ht="38.25" x14ac:dyDescent="0.25">
      <c r="A26" s="41"/>
      <c r="B26" s="41"/>
      <c r="C26" s="30"/>
      <c r="D26" s="42"/>
      <c r="E26" s="43" t="s">
        <v>11</v>
      </c>
      <c r="F26" s="43" t="s">
        <v>41</v>
      </c>
      <c r="G26" s="44">
        <v>6802750</v>
      </c>
      <c r="H26" s="44">
        <f>H27</f>
        <v>6268227.7999999998</v>
      </c>
      <c r="I26" s="44">
        <f t="shared" si="0"/>
        <v>13070977.800000001</v>
      </c>
      <c r="J26" s="44">
        <v>1907730</v>
      </c>
      <c r="K26" s="44">
        <v>3274000</v>
      </c>
      <c r="L26" s="43"/>
    </row>
    <row r="27" spans="1:12" ht="63.75" x14ac:dyDescent="0.25">
      <c r="A27" s="45"/>
      <c r="B27" s="46"/>
      <c r="C27" s="35"/>
      <c r="D27" s="36"/>
      <c r="E27" s="36" t="s">
        <v>13</v>
      </c>
      <c r="F27" s="36" t="s">
        <v>42</v>
      </c>
      <c r="G27" s="37">
        <v>6802750</v>
      </c>
      <c r="H27" s="37">
        <f>H28+H31+H34+H37+H41+H39+H44+H47+H50+H53</f>
        <v>6268227.7999999998</v>
      </c>
      <c r="I27" s="37">
        <f t="shared" si="0"/>
        <v>13070977.800000001</v>
      </c>
      <c r="J27" s="37">
        <v>1907730</v>
      </c>
      <c r="K27" s="37">
        <v>3274000</v>
      </c>
      <c r="L27" s="36"/>
    </row>
    <row r="28" spans="1:12" ht="51" x14ac:dyDescent="0.25">
      <c r="A28" s="1" t="s">
        <v>43</v>
      </c>
      <c r="B28" s="5" t="s">
        <v>44</v>
      </c>
      <c r="C28" s="1" t="s">
        <v>45</v>
      </c>
      <c r="D28" s="38"/>
      <c r="E28" s="38" t="s">
        <v>18</v>
      </c>
      <c r="F28" s="38" t="s">
        <v>46</v>
      </c>
      <c r="G28" s="39">
        <v>250000</v>
      </c>
      <c r="H28" s="39">
        <f>SUM(H29:H30)</f>
        <v>500000</v>
      </c>
      <c r="I28" s="39">
        <f t="shared" si="0"/>
        <v>750000</v>
      </c>
      <c r="J28" s="39">
        <v>1790000</v>
      </c>
      <c r="K28" s="39">
        <v>3174000</v>
      </c>
      <c r="L28" s="38" t="s">
        <v>78</v>
      </c>
    </row>
    <row r="29" spans="1:12" x14ac:dyDescent="0.25">
      <c r="A29" s="1"/>
      <c r="B29" s="5"/>
      <c r="C29" s="1"/>
      <c r="D29" s="40">
        <v>421</v>
      </c>
      <c r="E29" s="40"/>
      <c r="F29" s="40" t="s">
        <v>47</v>
      </c>
      <c r="G29" s="58">
        <v>0</v>
      </c>
      <c r="H29" s="58"/>
      <c r="I29" s="58">
        <f t="shared" si="0"/>
        <v>0</v>
      </c>
      <c r="J29" s="58">
        <v>1540000</v>
      </c>
      <c r="K29" s="58">
        <v>2924000</v>
      </c>
      <c r="L29" s="40"/>
    </row>
    <row r="30" spans="1:12" ht="22.5" x14ac:dyDescent="0.25">
      <c r="A30" s="1"/>
      <c r="B30" s="5"/>
      <c r="C30" s="1"/>
      <c r="D30" s="40">
        <v>323</v>
      </c>
      <c r="E30" s="40"/>
      <c r="F30" s="40" t="s">
        <v>40</v>
      </c>
      <c r="G30" s="58">
        <v>250000</v>
      </c>
      <c r="H30" s="58">
        <v>500000</v>
      </c>
      <c r="I30" s="58">
        <f t="shared" si="0"/>
        <v>750000</v>
      </c>
      <c r="J30" s="58">
        <v>250000</v>
      </c>
      <c r="K30" s="58">
        <v>250000</v>
      </c>
      <c r="L30" s="40"/>
    </row>
    <row r="31" spans="1:12" ht="76.5" x14ac:dyDescent="0.25">
      <c r="A31" s="1"/>
      <c r="B31" s="5"/>
      <c r="C31" s="1"/>
      <c r="D31" s="38"/>
      <c r="E31" s="38" t="s">
        <v>18</v>
      </c>
      <c r="F31" s="38" t="s">
        <v>48</v>
      </c>
      <c r="G31" s="39">
        <v>1950000</v>
      </c>
      <c r="H31" s="39">
        <f>SUM(H32:H33)</f>
        <v>0</v>
      </c>
      <c r="I31" s="39">
        <f t="shared" si="0"/>
        <v>1950000</v>
      </c>
      <c r="J31" s="39">
        <v>0</v>
      </c>
      <c r="K31" s="39">
        <v>0</v>
      </c>
      <c r="L31" s="38" t="s">
        <v>79</v>
      </c>
    </row>
    <row r="32" spans="1:12" x14ac:dyDescent="0.25">
      <c r="A32" s="1"/>
      <c r="B32" s="5"/>
      <c r="C32" s="1"/>
      <c r="D32" s="40">
        <v>421</v>
      </c>
      <c r="E32" s="40"/>
      <c r="F32" s="40" t="s">
        <v>22</v>
      </c>
      <c r="G32" s="58">
        <v>1900000</v>
      </c>
      <c r="H32" s="58"/>
      <c r="I32" s="58">
        <f>G32+H32</f>
        <v>1900000</v>
      </c>
      <c r="J32" s="58">
        <v>0</v>
      </c>
      <c r="K32" s="58">
        <v>0</v>
      </c>
      <c r="L32" s="47"/>
    </row>
    <row r="33" spans="1:12" ht="22.5" x14ac:dyDescent="0.25">
      <c r="A33" s="1"/>
      <c r="B33" s="5"/>
      <c r="C33" s="1"/>
      <c r="D33" s="40">
        <v>323</v>
      </c>
      <c r="E33" s="40"/>
      <c r="F33" s="40" t="s">
        <v>40</v>
      </c>
      <c r="G33" s="58">
        <v>50000</v>
      </c>
      <c r="H33" s="58"/>
      <c r="I33" s="58">
        <f>G33+H33</f>
        <v>50000</v>
      </c>
      <c r="J33" s="58">
        <v>0</v>
      </c>
      <c r="K33" s="58">
        <v>0</v>
      </c>
      <c r="L33" s="47"/>
    </row>
    <row r="34" spans="1:12" ht="102" x14ac:dyDescent="0.25">
      <c r="A34" s="1"/>
      <c r="B34" s="5"/>
      <c r="C34" s="1"/>
      <c r="D34" s="38"/>
      <c r="E34" s="38" t="s">
        <v>18</v>
      </c>
      <c r="F34" s="38" t="s">
        <v>90</v>
      </c>
      <c r="G34" s="39">
        <v>0</v>
      </c>
      <c r="H34" s="39">
        <f>SUM(H35:H36)</f>
        <v>5698227.7999999998</v>
      </c>
      <c r="I34" s="39">
        <f t="shared" ref="I34" si="1">G34+H34</f>
        <v>5698227.7999999998</v>
      </c>
      <c r="J34" s="39">
        <v>0</v>
      </c>
      <c r="K34" s="39">
        <v>0</v>
      </c>
      <c r="L34" s="38" t="s">
        <v>79</v>
      </c>
    </row>
    <row r="35" spans="1:12" x14ac:dyDescent="0.25">
      <c r="A35" s="1"/>
      <c r="B35" s="5"/>
      <c r="C35" s="1"/>
      <c r="D35" s="40">
        <v>421</v>
      </c>
      <c r="E35" s="40"/>
      <c r="F35" s="40" t="s">
        <v>22</v>
      </c>
      <c r="G35" s="58">
        <v>0</v>
      </c>
      <c r="H35" s="58">
        <v>5558227.7999999998</v>
      </c>
      <c r="I35" s="58">
        <f>G35+H35</f>
        <v>5558227.7999999998</v>
      </c>
      <c r="J35" s="58">
        <v>0</v>
      </c>
      <c r="K35" s="58">
        <v>0</v>
      </c>
      <c r="L35" s="47"/>
    </row>
    <row r="36" spans="1:12" ht="22.5" x14ac:dyDescent="0.25">
      <c r="A36" s="1"/>
      <c r="B36" s="5"/>
      <c r="C36" s="1"/>
      <c r="D36" s="40">
        <v>323</v>
      </c>
      <c r="E36" s="40"/>
      <c r="F36" s="40" t="s">
        <v>40</v>
      </c>
      <c r="G36" s="58">
        <v>0</v>
      </c>
      <c r="H36" s="58">
        <v>140000</v>
      </c>
      <c r="I36" s="58">
        <f>G36+H36</f>
        <v>140000</v>
      </c>
      <c r="J36" s="58">
        <v>0</v>
      </c>
      <c r="K36" s="58">
        <v>0</v>
      </c>
      <c r="L36" s="47"/>
    </row>
    <row r="37" spans="1:12" ht="76.5" x14ac:dyDescent="0.25">
      <c r="A37" s="1"/>
      <c r="B37" s="5"/>
      <c r="C37" s="2" t="s">
        <v>49</v>
      </c>
      <c r="D37" s="38"/>
      <c r="E37" s="38" t="s">
        <v>18</v>
      </c>
      <c r="F37" s="38" t="s">
        <v>50</v>
      </c>
      <c r="G37" s="39">
        <v>20000</v>
      </c>
      <c r="H37" s="39">
        <f>SUM(H38)</f>
        <v>0</v>
      </c>
      <c r="I37" s="39">
        <f t="shared" si="0"/>
        <v>20000</v>
      </c>
      <c r="J37" s="39">
        <v>117730</v>
      </c>
      <c r="K37" s="39">
        <v>100000</v>
      </c>
      <c r="L37" s="38" t="s">
        <v>80</v>
      </c>
    </row>
    <row r="38" spans="1:12" x14ac:dyDescent="0.25">
      <c r="A38" s="1"/>
      <c r="B38" s="5"/>
      <c r="C38" s="7"/>
      <c r="D38" s="40">
        <v>372</v>
      </c>
      <c r="E38" s="40"/>
      <c r="F38" s="40" t="s">
        <v>51</v>
      </c>
      <c r="G38" s="58">
        <v>20000</v>
      </c>
      <c r="H38" s="58"/>
      <c r="I38" s="58">
        <f>G38+H38</f>
        <v>20000</v>
      </c>
      <c r="J38" s="58">
        <v>117730</v>
      </c>
      <c r="K38" s="58">
        <v>100000</v>
      </c>
      <c r="L38" s="47"/>
    </row>
    <row r="39" spans="1:12" ht="63.75" x14ac:dyDescent="0.25">
      <c r="A39" s="1"/>
      <c r="B39" s="5"/>
      <c r="C39" s="7"/>
      <c r="D39" s="38"/>
      <c r="E39" s="38" t="s">
        <v>18</v>
      </c>
      <c r="F39" s="38" t="s">
        <v>88</v>
      </c>
      <c r="G39" s="39"/>
      <c r="H39" s="39">
        <f>SUM(H40)</f>
        <v>50000</v>
      </c>
      <c r="I39" s="39">
        <f>G39+H39</f>
        <v>50000</v>
      </c>
      <c r="J39" s="39"/>
      <c r="K39" s="39"/>
      <c r="L39" s="38"/>
    </row>
    <row r="40" spans="1:12" ht="23.25" x14ac:dyDescent="0.25">
      <c r="A40" s="1"/>
      <c r="B40" s="5"/>
      <c r="C40" s="3"/>
      <c r="D40" s="56">
        <v>351</v>
      </c>
      <c r="E40" s="57"/>
      <c r="F40" s="57" t="s">
        <v>89</v>
      </c>
      <c r="G40" s="57"/>
      <c r="H40" s="59">
        <v>50000</v>
      </c>
      <c r="I40" s="59">
        <f>H40+G40</f>
        <v>50000</v>
      </c>
      <c r="J40" s="57"/>
      <c r="K40" s="57"/>
      <c r="L40" s="47"/>
    </row>
    <row r="41" spans="1:12" ht="63.75" x14ac:dyDescent="0.25">
      <c r="A41" s="1"/>
      <c r="B41" s="5"/>
      <c r="C41" s="1" t="s">
        <v>52</v>
      </c>
      <c r="D41" s="38"/>
      <c r="E41" s="38" t="s">
        <v>18</v>
      </c>
      <c r="F41" s="38" t="s">
        <v>53</v>
      </c>
      <c r="G41" s="39">
        <v>80000</v>
      </c>
      <c r="H41" s="39">
        <f>SUM(H42:H43)</f>
        <v>0</v>
      </c>
      <c r="I41" s="39">
        <f t="shared" si="0"/>
        <v>80000</v>
      </c>
      <c r="J41" s="39">
        <v>0</v>
      </c>
      <c r="K41" s="39">
        <v>0</v>
      </c>
      <c r="L41" s="38" t="s">
        <v>81</v>
      </c>
    </row>
    <row r="42" spans="1:12" x14ac:dyDescent="0.25">
      <c r="A42" s="1"/>
      <c r="B42" s="5"/>
      <c r="C42" s="1"/>
      <c r="D42" s="40">
        <v>411</v>
      </c>
      <c r="E42" s="40"/>
      <c r="F42" s="40" t="s">
        <v>54</v>
      </c>
      <c r="G42" s="58">
        <v>70000</v>
      </c>
      <c r="H42" s="58"/>
      <c r="I42" s="58">
        <f t="shared" si="0"/>
        <v>70000</v>
      </c>
      <c r="J42" s="58">
        <v>0</v>
      </c>
      <c r="K42" s="58">
        <v>0</v>
      </c>
      <c r="L42" s="40"/>
    </row>
    <row r="43" spans="1:12" ht="22.5" x14ac:dyDescent="0.25">
      <c r="A43" s="1"/>
      <c r="B43" s="5"/>
      <c r="C43" s="1"/>
      <c r="D43" s="40">
        <v>323</v>
      </c>
      <c r="E43" s="40"/>
      <c r="F43" s="40" t="s">
        <v>27</v>
      </c>
      <c r="G43" s="58">
        <v>10000</v>
      </c>
      <c r="H43" s="58"/>
      <c r="I43" s="58">
        <f t="shared" si="0"/>
        <v>10000</v>
      </c>
      <c r="J43" s="58">
        <v>0</v>
      </c>
      <c r="K43" s="58">
        <v>0</v>
      </c>
      <c r="L43" s="40"/>
    </row>
    <row r="44" spans="1:12" ht="51" x14ac:dyDescent="0.25">
      <c r="A44" s="1"/>
      <c r="B44" s="5"/>
      <c r="C44" s="1"/>
      <c r="D44" s="38"/>
      <c r="E44" s="38" t="s">
        <v>18</v>
      </c>
      <c r="F44" s="38" t="s">
        <v>55</v>
      </c>
      <c r="G44" s="39">
        <v>700000</v>
      </c>
      <c r="H44" s="39">
        <f>SUM(H45:H46)</f>
        <v>0</v>
      </c>
      <c r="I44" s="39">
        <f t="shared" si="0"/>
        <v>700000</v>
      </c>
      <c r="J44" s="39">
        <v>0</v>
      </c>
      <c r="K44" s="39">
        <v>0</v>
      </c>
      <c r="L44" s="38" t="s">
        <v>82</v>
      </c>
    </row>
    <row r="45" spans="1:12" ht="22.5" x14ac:dyDescent="0.25">
      <c r="A45" s="1"/>
      <c r="B45" s="5"/>
      <c r="C45" s="1"/>
      <c r="D45" s="40">
        <v>323</v>
      </c>
      <c r="E45" s="40"/>
      <c r="F45" s="40" t="s">
        <v>40</v>
      </c>
      <c r="G45" s="58">
        <v>100000</v>
      </c>
      <c r="H45" s="58"/>
      <c r="I45" s="58">
        <f t="shared" si="0"/>
        <v>100000</v>
      </c>
      <c r="J45" s="58">
        <v>0</v>
      </c>
      <c r="K45" s="58">
        <v>0</v>
      </c>
      <c r="L45" s="40"/>
    </row>
    <row r="46" spans="1:12" ht="22.5" x14ac:dyDescent="0.25">
      <c r="A46" s="1"/>
      <c r="B46" s="5"/>
      <c r="C46" s="1"/>
      <c r="D46" s="48">
        <v>421</v>
      </c>
      <c r="E46" s="48"/>
      <c r="F46" s="48" t="s">
        <v>56</v>
      </c>
      <c r="G46" s="60">
        <v>600000</v>
      </c>
      <c r="H46" s="60"/>
      <c r="I46" s="60">
        <f t="shared" si="0"/>
        <v>600000</v>
      </c>
      <c r="J46" s="60">
        <v>0</v>
      </c>
      <c r="K46" s="60">
        <v>0</v>
      </c>
      <c r="L46" s="48"/>
    </row>
    <row r="47" spans="1:12" ht="25.5" x14ac:dyDescent="0.25">
      <c r="A47" s="1"/>
      <c r="B47" s="5"/>
      <c r="C47" s="1"/>
      <c r="D47" s="38"/>
      <c r="E47" s="38" t="s">
        <v>18</v>
      </c>
      <c r="F47" s="38" t="s">
        <v>57</v>
      </c>
      <c r="G47" s="39">
        <v>0</v>
      </c>
      <c r="H47" s="39">
        <f>SUM(H48:H49)</f>
        <v>0</v>
      </c>
      <c r="I47" s="39">
        <f t="shared" si="0"/>
        <v>0</v>
      </c>
      <c r="J47" s="39">
        <v>500000</v>
      </c>
      <c r="K47" s="39">
        <v>500000</v>
      </c>
      <c r="L47" s="48"/>
    </row>
    <row r="48" spans="1:12" ht="22.5" x14ac:dyDescent="0.25">
      <c r="A48" s="1"/>
      <c r="B48" s="5"/>
      <c r="C48" s="1"/>
      <c r="D48" s="40">
        <v>323</v>
      </c>
      <c r="E48" s="40"/>
      <c r="F48" s="40" t="s">
        <v>40</v>
      </c>
      <c r="G48" s="58">
        <v>0</v>
      </c>
      <c r="H48" s="58"/>
      <c r="I48" s="58">
        <f t="shared" si="0"/>
        <v>0</v>
      </c>
      <c r="J48" s="58">
        <v>0</v>
      </c>
      <c r="K48" s="58">
        <v>0</v>
      </c>
      <c r="L48" s="48"/>
    </row>
    <row r="49" spans="1:12" ht="22.5" x14ac:dyDescent="0.25">
      <c r="A49" s="1"/>
      <c r="B49" s="5"/>
      <c r="C49" s="1"/>
      <c r="D49" s="48">
        <v>421</v>
      </c>
      <c r="E49" s="48"/>
      <c r="F49" s="48" t="s">
        <v>56</v>
      </c>
      <c r="G49" s="60">
        <v>0</v>
      </c>
      <c r="H49" s="60"/>
      <c r="I49" s="60">
        <f t="shared" si="0"/>
        <v>0</v>
      </c>
      <c r="J49" s="60">
        <v>500000</v>
      </c>
      <c r="K49" s="60">
        <v>500000</v>
      </c>
      <c r="L49" s="48"/>
    </row>
    <row r="50" spans="1:12" ht="102" x14ac:dyDescent="0.25">
      <c r="A50" s="1"/>
      <c r="B50" s="5"/>
      <c r="C50" s="1"/>
      <c r="D50" s="38"/>
      <c r="E50" s="38" t="s">
        <v>18</v>
      </c>
      <c r="F50" s="38" t="s">
        <v>58</v>
      </c>
      <c r="G50" s="39">
        <v>1873000</v>
      </c>
      <c r="H50" s="39">
        <f>SUM(H51:H52)</f>
        <v>20000</v>
      </c>
      <c r="I50" s="39">
        <f t="shared" si="0"/>
        <v>1893000</v>
      </c>
      <c r="J50" s="39">
        <v>0</v>
      </c>
      <c r="K50" s="39">
        <v>0</v>
      </c>
      <c r="L50" s="38" t="s">
        <v>83</v>
      </c>
    </row>
    <row r="51" spans="1:12" ht="22.5" x14ac:dyDescent="0.25">
      <c r="A51" s="1"/>
      <c r="B51" s="5"/>
      <c r="C51" s="1"/>
      <c r="D51" s="40">
        <v>323</v>
      </c>
      <c r="E51" s="40"/>
      <c r="F51" s="40" t="s">
        <v>40</v>
      </c>
      <c r="G51" s="58">
        <v>43000</v>
      </c>
      <c r="H51" s="58">
        <v>20000</v>
      </c>
      <c r="I51" s="58">
        <f t="shared" si="0"/>
        <v>63000</v>
      </c>
      <c r="J51" s="58">
        <v>0</v>
      </c>
      <c r="K51" s="58">
        <v>0</v>
      </c>
      <c r="L51" s="40"/>
    </row>
    <row r="52" spans="1:12" ht="22.5" x14ac:dyDescent="0.25">
      <c r="A52" s="1"/>
      <c r="B52" s="5"/>
      <c r="C52" s="1"/>
      <c r="D52" s="40">
        <v>421</v>
      </c>
      <c r="E52" s="40"/>
      <c r="F52" s="40" t="s">
        <v>56</v>
      </c>
      <c r="G52" s="58">
        <v>1830000</v>
      </c>
      <c r="H52" s="58">
        <v>0</v>
      </c>
      <c r="I52" s="58">
        <f t="shared" si="0"/>
        <v>1830000</v>
      </c>
      <c r="J52" s="58">
        <v>0</v>
      </c>
      <c r="K52" s="58">
        <v>0</v>
      </c>
      <c r="L52" s="40"/>
    </row>
    <row r="53" spans="1:12" ht="63.75" x14ac:dyDescent="0.25">
      <c r="A53" s="6" t="s">
        <v>36</v>
      </c>
      <c r="B53" s="6" t="s">
        <v>37</v>
      </c>
      <c r="C53" s="6" t="s">
        <v>38</v>
      </c>
      <c r="D53" s="40"/>
      <c r="E53" s="38" t="s">
        <v>18</v>
      </c>
      <c r="F53" s="38" t="s">
        <v>59</v>
      </c>
      <c r="G53" s="39">
        <v>1929750</v>
      </c>
      <c r="H53" s="39">
        <f>SUM(H54:H55)</f>
        <v>0</v>
      </c>
      <c r="I53" s="39">
        <f t="shared" si="0"/>
        <v>1929750</v>
      </c>
      <c r="J53" s="39">
        <v>0</v>
      </c>
      <c r="K53" s="39">
        <v>0</v>
      </c>
      <c r="L53" s="38" t="s">
        <v>84</v>
      </c>
    </row>
    <row r="54" spans="1:12" ht="22.5" x14ac:dyDescent="0.25">
      <c r="A54" s="6"/>
      <c r="B54" s="6"/>
      <c r="C54" s="6"/>
      <c r="D54" s="40">
        <v>323</v>
      </c>
      <c r="E54" s="40"/>
      <c r="F54" s="40" t="s">
        <v>40</v>
      </c>
      <c r="G54" s="58">
        <v>170750</v>
      </c>
      <c r="H54" s="58"/>
      <c r="I54" s="58">
        <f t="shared" si="0"/>
        <v>170750</v>
      </c>
      <c r="J54" s="58">
        <v>0</v>
      </c>
      <c r="K54" s="58">
        <v>0</v>
      </c>
      <c r="L54" s="40"/>
    </row>
    <row r="55" spans="1:12" ht="22.5" x14ac:dyDescent="0.25">
      <c r="A55" s="6"/>
      <c r="B55" s="6"/>
      <c r="C55" s="6"/>
      <c r="D55" s="40">
        <v>421</v>
      </c>
      <c r="E55" s="40"/>
      <c r="F55" s="40" t="s">
        <v>60</v>
      </c>
      <c r="G55" s="58">
        <v>1759000</v>
      </c>
      <c r="H55" s="58"/>
      <c r="I55" s="58">
        <f t="shared" si="0"/>
        <v>1759000</v>
      </c>
      <c r="J55" s="58">
        <v>0</v>
      </c>
      <c r="K55" s="58">
        <v>0</v>
      </c>
      <c r="L55" s="40"/>
    </row>
    <row r="56" spans="1:12" ht="51" x14ac:dyDescent="0.25">
      <c r="A56" s="49"/>
      <c r="B56" s="50"/>
      <c r="C56" s="51"/>
      <c r="D56" s="43"/>
      <c r="E56" s="43" t="s">
        <v>11</v>
      </c>
      <c r="F56" s="43" t="s">
        <v>61</v>
      </c>
      <c r="G56" s="44">
        <v>750000</v>
      </c>
      <c r="H56" s="44">
        <f>H57</f>
        <v>240000</v>
      </c>
      <c r="I56" s="44">
        <f t="shared" si="0"/>
        <v>990000</v>
      </c>
      <c r="J56" s="44">
        <v>0</v>
      </c>
      <c r="K56" s="44">
        <v>0</v>
      </c>
      <c r="L56" s="43"/>
    </row>
    <row r="57" spans="1:12" ht="63.75" x14ac:dyDescent="0.25">
      <c r="A57" s="52"/>
      <c r="B57" s="52"/>
      <c r="C57" s="52"/>
      <c r="D57" s="36"/>
      <c r="E57" s="36" t="s">
        <v>13</v>
      </c>
      <c r="F57" s="36" t="s">
        <v>62</v>
      </c>
      <c r="G57" s="37">
        <v>750000</v>
      </c>
      <c r="H57" s="37">
        <f>H58</f>
        <v>240000</v>
      </c>
      <c r="I57" s="37">
        <f t="shared" si="0"/>
        <v>990000</v>
      </c>
      <c r="J57" s="37">
        <v>0</v>
      </c>
      <c r="K57" s="37">
        <v>0</v>
      </c>
      <c r="L57" s="36"/>
    </row>
    <row r="58" spans="1:12" ht="63.75" x14ac:dyDescent="0.25">
      <c r="A58" s="1" t="s">
        <v>43</v>
      </c>
      <c r="B58" s="2" t="s">
        <v>63</v>
      </c>
      <c r="C58" s="2" t="s">
        <v>64</v>
      </c>
      <c r="D58" s="38"/>
      <c r="E58" s="38" t="s">
        <v>18</v>
      </c>
      <c r="F58" s="38" t="s">
        <v>65</v>
      </c>
      <c r="G58" s="39">
        <v>750000</v>
      </c>
      <c r="H58" s="39">
        <f>SUM(H59:H60)</f>
        <v>240000</v>
      </c>
      <c r="I58" s="39">
        <f t="shared" si="0"/>
        <v>990000</v>
      </c>
      <c r="J58" s="39">
        <v>0</v>
      </c>
      <c r="K58" s="39">
        <v>0</v>
      </c>
      <c r="L58" s="38" t="s">
        <v>85</v>
      </c>
    </row>
    <row r="59" spans="1:12" ht="22.5" x14ac:dyDescent="0.25">
      <c r="A59" s="1"/>
      <c r="B59" s="4"/>
      <c r="C59" s="4"/>
      <c r="D59" s="40">
        <v>323</v>
      </c>
      <c r="E59" s="40"/>
      <c r="F59" s="40" t="s">
        <v>40</v>
      </c>
      <c r="G59" s="58">
        <v>150000</v>
      </c>
      <c r="H59" s="58">
        <v>40000</v>
      </c>
      <c r="I59" s="58">
        <f t="shared" si="0"/>
        <v>190000</v>
      </c>
      <c r="J59" s="58">
        <v>0</v>
      </c>
      <c r="K59" s="58">
        <v>0</v>
      </c>
      <c r="L59" s="40"/>
    </row>
    <row r="60" spans="1:12" ht="22.5" x14ac:dyDescent="0.25">
      <c r="A60" s="1"/>
      <c r="B60" s="3"/>
      <c r="C60" s="3"/>
      <c r="D60" s="40">
        <v>421</v>
      </c>
      <c r="E60" s="40"/>
      <c r="F60" s="40" t="s">
        <v>66</v>
      </c>
      <c r="G60" s="58">
        <v>600000</v>
      </c>
      <c r="H60" s="58">
        <v>200000</v>
      </c>
      <c r="I60" s="58">
        <f t="shared" si="0"/>
        <v>800000</v>
      </c>
      <c r="J60" s="58">
        <v>0</v>
      </c>
      <c r="K60" s="58">
        <v>0</v>
      </c>
      <c r="L60" s="40"/>
    </row>
    <row r="61" spans="1:12" x14ac:dyDescent="0.25">
      <c r="A61" s="9"/>
      <c r="B61" s="9"/>
      <c r="C61" s="9"/>
      <c r="D61" s="11"/>
      <c r="E61" s="11"/>
      <c r="F61" s="11"/>
      <c r="G61" s="12"/>
      <c r="H61" s="12"/>
      <c r="I61" s="12"/>
      <c r="J61" s="12"/>
      <c r="K61" s="12"/>
      <c r="L61" s="11"/>
    </row>
    <row r="62" spans="1:12" x14ac:dyDescent="0.25">
      <c r="A62" s="53" t="s">
        <v>91</v>
      </c>
      <c r="B62" s="54"/>
      <c r="C62" s="54"/>
      <c r="D62" s="54"/>
      <c r="E62" s="54"/>
      <c r="F62" s="54"/>
      <c r="G62" s="12"/>
      <c r="H62" s="12"/>
      <c r="I62" s="12"/>
      <c r="J62" s="12"/>
      <c r="K62" s="12"/>
      <c r="L62" s="54"/>
    </row>
    <row r="63" spans="1:12" x14ac:dyDescent="0.25">
      <c r="A63" s="53" t="s">
        <v>92</v>
      </c>
      <c r="B63" s="54"/>
      <c r="C63" s="54"/>
      <c r="D63" s="54"/>
      <c r="E63" s="54"/>
      <c r="F63" s="54"/>
      <c r="G63" s="12"/>
      <c r="H63" s="12"/>
      <c r="I63" s="12"/>
      <c r="J63" s="12"/>
      <c r="K63" s="12"/>
      <c r="L63" s="54"/>
    </row>
    <row r="64" spans="1:12" x14ac:dyDescent="0.25">
      <c r="A64" s="53" t="s">
        <v>93</v>
      </c>
      <c r="B64" s="55"/>
      <c r="C64" s="54"/>
      <c r="D64" s="54"/>
      <c r="E64" s="54"/>
      <c r="F64" s="54"/>
      <c r="G64" s="12"/>
      <c r="H64" s="12"/>
      <c r="I64" s="12"/>
      <c r="J64" s="12"/>
      <c r="K64" s="12"/>
      <c r="L64" s="54"/>
    </row>
    <row r="65" spans="1:12" x14ac:dyDescent="0.25">
      <c r="A65" s="11"/>
      <c r="B65" s="11"/>
      <c r="C65" s="11"/>
      <c r="D65" s="11"/>
      <c r="E65" s="11"/>
      <c r="F65" s="11"/>
      <c r="G65" s="12"/>
      <c r="H65" s="12"/>
      <c r="I65" s="12"/>
      <c r="J65" s="12" t="s">
        <v>67</v>
      </c>
      <c r="K65" s="12"/>
      <c r="L65" s="11"/>
    </row>
    <row r="66" spans="1:12" x14ac:dyDescent="0.25">
      <c r="A66" s="11"/>
      <c r="B66" s="11"/>
      <c r="C66" s="11"/>
      <c r="D66" s="11"/>
      <c r="E66" s="11"/>
      <c r="F66" s="11"/>
      <c r="G66" s="12"/>
      <c r="H66" s="12"/>
      <c r="I66" s="12"/>
      <c r="J66" s="12" t="s">
        <v>68</v>
      </c>
      <c r="K66" s="12"/>
      <c r="L66" s="11"/>
    </row>
    <row r="67" spans="1:12" x14ac:dyDescent="0.25">
      <c r="A67" s="11"/>
      <c r="B67" s="11"/>
      <c r="C67" s="11"/>
      <c r="D67" s="11"/>
      <c r="E67" s="11"/>
      <c r="F67" s="11"/>
      <c r="G67" s="12"/>
      <c r="H67" s="12"/>
      <c r="I67" s="12"/>
      <c r="J67" s="12" t="s">
        <v>69</v>
      </c>
      <c r="K67" s="12"/>
      <c r="L67" s="11"/>
    </row>
  </sheetData>
  <mergeCells count="23">
    <mergeCell ref="B20:B21"/>
    <mergeCell ref="C20:C21"/>
    <mergeCell ref="A24:A25"/>
    <mergeCell ref="B24:B25"/>
    <mergeCell ref="C24:C25"/>
    <mergeCell ref="A58:A60"/>
    <mergeCell ref="B58:B60"/>
    <mergeCell ref="C58:C60"/>
    <mergeCell ref="A28:A52"/>
    <mergeCell ref="B28:B52"/>
    <mergeCell ref="A13:A16"/>
    <mergeCell ref="B13:B16"/>
    <mergeCell ref="C13:C16"/>
    <mergeCell ref="A17:A19"/>
    <mergeCell ref="B17:B19"/>
    <mergeCell ref="C17:C19"/>
    <mergeCell ref="C28:C36"/>
    <mergeCell ref="C37:C40"/>
    <mergeCell ref="C41:C52"/>
    <mergeCell ref="A53:A55"/>
    <mergeCell ref="B53:B55"/>
    <mergeCell ref="C53:C55"/>
    <mergeCell ref="A20:A21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2018-03-13T17:02:36Z</cp:lastPrinted>
  <dcterms:created xsi:type="dcterms:W3CDTF">2018-03-13T16:36:39Z</dcterms:created>
  <dcterms:modified xsi:type="dcterms:W3CDTF">2018-03-13T17:02:48Z</dcterms:modified>
</cp:coreProperties>
</file>