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ctodorovic\Desktop\Rekonstrukcija ulice Petefi Šandora\"/>
    </mc:Choice>
  </mc:AlternateContent>
  <bookViews>
    <workbookView xWindow="0" yWindow="0" windowWidth="24000" windowHeight="9735" tabRatio="356"/>
  </bookViews>
  <sheets>
    <sheet name="TROŠKOVNIK" sheetId="182" r:id="rId1"/>
    <sheet name="REKAPITULACIJA" sheetId="184" r:id="rId2"/>
  </sheets>
  <definedNames>
    <definedName name="_Toc532263130" localSheetId="0">TROŠKOVNIK!#REF!</definedName>
    <definedName name="_Toc532263132" localSheetId="0">TROŠKOVNIK!#REF!</definedName>
    <definedName name="_Toc532286383" localSheetId="0">TROŠKOVNIK!#REF!</definedName>
    <definedName name="_Toc532286385" localSheetId="0">TROŠKOVNIK!#REF!</definedName>
    <definedName name="_xlnm.Print_Titles" localSheetId="0">TROŠKOVNIK!$1:$6</definedName>
    <definedName name="_xlnm.Print_Area" localSheetId="1">REKAPITULACIJA!$A$1:$D$41</definedName>
    <definedName name="_xlnm.Print_Area" localSheetId="0">TROŠKOVNIK!$A$1:$G$332</definedName>
  </definedNames>
  <calcPr calcId="152511"/>
</workbook>
</file>

<file path=xl/calcChain.xml><?xml version="1.0" encoding="utf-8"?>
<calcChain xmlns="http://schemas.openxmlformats.org/spreadsheetml/2006/main">
  <c r="F40" i="182" l="1"/>
  <c r="E224" i="182" l="1"/>
  <c r="E141" i="182"/>
  <c r="E103" i="182"/>
  <c r="E86" i="182" s="1"/>
  <c r="E242" i="182"/>
  <c r="E237" i="182"/>
  <c r="E200" i="182"/>
  <c r="E146" i="182"/>
  <c r="E37" i="182"/>
  <c r="E91" i="182"/>
  <c r="E105" i="182"/>
  <c r="E104" i="182"/>
  <c r="E76" i="182"/>
  <c r="E71" i="182"/>
  <c r="E243" i="182"/>
  <c r="E232" i="182"/>
  <c r="E225" i="182"/>
  <c r="E226" i="182"/>
  <c r="E152" i="182"/>
  <c r="E199" i="182"/>
  <c r="E193" i="182"/>
  <c r="E135" i="182"/>
  <c r="E128" i="182"/>
  <c r="E56" i="182"/>
  <c r="E55" i="182"/>
  <c r="E40" i="182"/>
  <c r="E38" i="182"/>
  <c r="E28" i="182"/>
  <c r="E81" i="182" l="1"/>
</calcChain>
</file>

<file path=xl/comments1.xml><?xml version="1.0" encoding="utf-8"?>
<comments xmlns="http://schemas.openxmlformats.org/spreadsheetml/2006/main">
  <authors>
    <author>egotlibovic</author>
  </authors>
  <commentList>
    <comment ref="E128" authorId="0" shapeId="0">
      <text>
        <r>
          <rPr>
            <b/>
            <sz val="9"/>
            <color indexed="81"/>
            <rFont val="Tahoma"/>
            <family val="2"/>
            <charset val="238"/>
          </rPr>
          <t>egotlibovic:</t>
        </r>
        <r>
          <rPr>
            <sz val="9"/>
            <color indexed="81"/>
            <rFont val="Tahoma"/>
            <family val="2"/>
            <charset val="238"/>
          </rPr>
          <t xml:space="preserve">
lp drenaže iz situacije odvodnje (ceste, priključci, staze)</t>
        </r>
      </text>
    </comment>
    <comment ref="E135" authorId="0" shapeId="0">
      <text>
        <r>
          <rPr>
            <b/>
            <sz val="9"/>
            <color indexed="81"/>
            <rFont val="Tahoma"/>
            <family val="2"/>
            <charset val="238"/>
          </rPr>
          <t>egotlibovic:</t>
        </r>
        <r>
          <rPr>
            <sz val="9"/>
            <color indexed="81"/>
            <rFont val="Tahoma"/>
            <family val="2"/>
            <charset val="238"/>
          </rPr>
          <t xml:space="preserve">
lp drenaže iz situacije odvodnje (ceste, priključci, staze)</t>
        </r>
      </text>
    </comment>
    <comment ref="E141" authorId="0" shapeId="0">
      <text>
        <r>
          <rPr>
            <b/>
            <sz val="9"/>
            <color indexed="81"/>
            <rFont val="Tahoma"/>
            <family val="2"/>
            <charset val="238"/>
          </rPr>
          <t>egotlibovic:</t>
        </r>
        <r>
          <rPr>
            <sz val="9"/>
            <color indexed="81"/>
            <rFont val="Tahoma"/>
            <family val="2"/>
            <charset val="238"/>
          </rPr>
          <t xml:space="preserve">
lp drenaže iz situacije odvodnje (ceste, priključci, staze)</t>
        </r>
      </text>
    </comment>
    <comment ref="E146" authorId="0" shapeId="0">
      <text>
        <r>
          <rPr>
            <b/>
            <sz val="9"/>
            <color indexed="81"/>
            <rFont val="Tahoma"/>
            <family val="2"/>
            <charset val="238"/>
          </rPr>
          <t>egotlibovic:</t>
        </r>
        <r>
          <rPr>
            <sz val="9"/>
            <color indexed="81"/>
            <rFont val="Tahoma"/>
            <family val="2"/>
            <charset val="238"/>
          </rPr>
          <t xml:space="preserve">
okna+slivnici+kanalizacija V.Nazor + kanalizacija Hrvatske vode + slivničke veze * rezerva 10%</t>
        </r>
      </text>
    </comment>
    <comment ref="E152" authorId="0" shapeId="0">
      <text>
        <r>
          <rPr>
            <b/>
            <sz val="9"/>
            <color indexed="81"/>
            <rFont val="Tahoma"/>
            <family val="2"/>
            <charset val="238"/>
          </rPr>
          <t>egotlibovic:</t>
        </r>
        <r>
          <rPr>
            <sz val="9"/>
            <color indexed="81"/>
            <rFont val="Tahoma"/>
            <family val="2"/>
            <charset val="238"/>
          </rPr>
          <t xml:space="preserve">
(duljina slivničkih veza x širina rova x debljina sloja)+(kanalizacija x širina rova x debljina sloja)</t>
        </r>
      </text>
    </comment>
    <comment ref="E159" authorId="0" shapeId="0">
      <text>
        <r>
          <rPr>
            <b/>
            <sz val="9"/>
            <color indexed="81"/>
            <rFont val="Tahoma"/>
            <family val="2"/>
            <charset val="238"/>
          </rPr>
          <t>egotlibovic:</t>
        </r>
        <r>
          <rPr>
            <sz val="9"/>
            <color indexed="81"/>
            <rFont val="Tahoma"/>
            <family val="2"/>
            <charset val="238"/>
          </rPr>
          <t xml:space="preserve">
lp slivničkih veza iz situacije odvodnje</t>
        </r>
      </text>
    </comment>
    <comment ref="E161" authorId="0" shapeId="0">
      <text>
        <r>
          <rPr>
            <b/>
            <sz val="9"/>
            <color indexed="81"/>
            <rFont val="Tahoma"/>
            <family val="2"/>
            <charset val="238"/>
          </rPr>
          <t>egotlibovic:</t>
        </r>
        <r>
          <rPr>
            <sz val="9"/>
            <color indexed="81"/>
            <rFont val="Tahoma"/>
            <family val="2"/>
            <charset val="238"/>
          </rPr>
          <t xml:space="preserve">
kod Hrvatskih voda + kod priključka Ulice V. Nazora</t>
        </r>
      </text>
    </comment>
    <comment ref="E171" authorId="0" shapeId="0">
      <text>
        <r>
          <rPr>
            <b/>
            <sz val="9"/>
            <color indexed="81"/>
            <rFont val="Tahoma"/>
            <family val="2"/>
            <charset val="238"/>
          </rPr>
          <t>egotlibovic:</t>
        </r>
        <r>
          <rPr>
            <sz val="9"/>
            <color indexed="81"/>
            <rFont val="Tahoma"/>
            <family val="2"/>
            <charset val="238"/>
          </rPr>
          <t xml:space="preserve">
lp slivničkih veza iz situacije odvodnje</t>
        </r>
      </text>
    </comment>
    <comment ref="E172" authorId="0" shapeId="0">
      <text>
        <r>
          <rPr>
            <b/>
            <sz val="9"/>
            <color indexed="81"/>
            <rFont val="Tahoma"/>
            <family val="2"/>
            <charset val="238"/>
          </rPr>
          <t>egotlibovic:</t>
        </r>
        <r>
          <rPr>
            <sz val="9"/>
            <color indexed="81"/>
            <rFont val="Tahoma"/>
            <family val="2"/>
            <charset val="238"/>
          </rPr>
          <t xml:space="preserve">
ispred Hrvatskih voda i priključak V. Nazora</t>
        </r>
      </text>
    </comment>
    <comment ref="E178" authorId="0" shapeId="0">
      <text>
        <r>
          <rPr>
            <b/>
            <sz val="9"/>
            <color indexed="81"/>
            <rFont val="Tahoma"/>
            <family val="2"/>
            <charset val="238"/>
          </rPr>
          <t>egotlibovic:</t>
        </r>
        <r>
          <rPr>
            <sz val="9"/>
            <color indexed="81"/>
            <rFont val="Tahoma"/>
            <family val="2"/>
            <charset val="238"/>
          </rPr>
          <t xml:space="preserve">
zelena površina okno pred Hrvatskim vodama</t>
        </r>
      </text>
    </comment>
    <comment ref="E179" authorId="0" shapeId="0">
      <text>
        <r>
          <rPr>
            <b/>
            <sz val="9"/>
            <color indexed="81"/>
            <rFont val="Tahoma"/>
            <family val="2"/>
            <charset val="238"/>
          </rPr>
          <t>egotlibovic:</t>
        </r>
        <r>
          <rPr>
            <sz val="9"/>
            <color indexed="81"/>
            <rFont val="Tahoma"/>
            <family val="2"/>
            <charset val="238"/>
          </rPr>
          <t xml:space="preserve">
okno u kolniku priključak Ulice V. Nazora</t>
        </r>
      </text>
    </comment>
    <comment ref="E186" authorId="0" shapeId="0">
      <text>
        <r>
          <rPr>
            <b/>
            <sz val="9"/>
            <color indexed="81"/>
            <rFont val="Tahoma"/>
            <family val="2"/>
            <charset val="238"/>
          </rPr>
          <t>egotlibovic:</t>
        </r>
        <r>
          <rPr>
            <sz val="9"/>
            <color indexed="81"/>
            <rFont val="Tahoma"/>
            <family val="2"/>
            <charset val="238"/>
          </rPr>
          <t xml:space="preserve">
izljev rigolice iz situacije odvodnje</t>
        </r>
      </text>
    </comment>
    <comment ref="E187" authorId="0" shapeId="0">
      <text>
        <r>
          <rPr>
            <b/>
            <sz val="9"/>
            <color indexed="81"/>
            <rFont val="Tahoma"/>
            <family val="2"/>
            <charset val="238"/>
          </rPr>
          <t>egotlibovic:</t>
        </r>
        <r>
          <rPr>
            <sz val="9"/>
            <color indexed="81"/>
            <rFont val="Tahoma"/>
            <family val="2"/>
            <charset val="238"/>
          </rPr>
          <t xml:space="preserve">
slivnici cesta iz situacije odvodnje</t>
        </r>
      </text>
    </comment>
    <comment ref="E193" authorId="0" shapeId="0">
      <text>
        <r>
          <rPr>
            <b/>
            <sz val="9"/>
            <color indexed="81"/>
            <rFont val="Tahoma"/>
            <family val="2"/>
            <charset val="238"/>
          </rPr>
          <t>egotlibovic:</t>
        </r>
        <r>
          <rPr>
            <sz val="9"/>
            <color indexed="81"/>
            <rFont val="Tahoma"/>
            <family val="2"/>
            <charset val="238"/>
          </rPr>
          <t xml:space="preserve">
cijev ispred hrvatskih voda + slivničke veze(rezerva zbog dubine spajanja</t>
        </r>
      </text>
    </comment>
    <comment ref="E199" authorId="0" shapeId="0">
      <text>
        <r>
          <rPr>
            <b/>
            <sz val="9"/>
            <color indexed="81"/>
            <rFont val="Tahoma"/>
            <family val="2"/>
            <charset val="238"/>
          </rPr>
          <t>egotlibovic:</t>
        </r>
        <r>
          <rPr>
            <sz val="9"/>
            <color indexed="81"/>
            <rFont val="Tahoma"/>
            <family val="2"/>
            <charset val="238"/>
          </rPr>
          <t xml:space="preserve">
(cijev kod Hrv.voda 30cm iznad tjemena *10%)+(cijev kod V.Nazora cijeli rov*10%)+(slivničke veze cijeli rov * 25%)
</t>
        </r>
      </text>
    </comment>
    <comment ref="E200" authorId="0" shapeId="0">
      <text>
        <r>
          <rPr>
            <b/>
            <sz val="9"/>
            <color indexed="81"/>
            <rFont val="Tahoma"/>
            <family val="2"/>
            <charset val="238"/>
          </rPr>
          <t>egotlibovic:</t>
        </r>
        <r>
          <rPr>
            <sz val="9"/>
            <color indexed="81"/>
            <rFont val="Tahoma"/>
            <family val="2"/>
            <charset val="238"/>
          </rPr>
          <t xml:space="preserve">
cijev ispred hrvatskih voda + slivničke veze(rezerva zbog dubine spajanja</t>
        </r>
      </text>
    </comment>
    <comment ref="E207" authorId="0" shapeId="0">
      <text>
        <r>
          <rPr>
            <b/>
            <sz val="9"/>
            <color indexed="81"/>
            <rFont val="Tahoma"/>
            <family val="2"/>
            <charset val="238"/>
          </rPr>
          <t>egotlibovic:</t>
        </r>
        <r>
          <rPr>
            <sz val="9"/>
            <color indexed="81"/>
            <rFont val="Tahoma"/>
            <family val="2"/>
            <charset val="238"/>
          </rPr>
          <t xml:space="preserve">
(lp rubnjak lijevo + desno iz situacije namjene) + (22 slivnika u niši po 1,5m)</t>
        </r>
      </text>
    </comment>
    <comment ref="E208" authorId="0" shapeId="0">
      <text>
        <r>
          <rPr>
            <b/>
            <sz val="9"/>
            <color indexed="81"/>
            <rFont val="Tahoma"/>
            <family val="2"/>
            <charset val="238"/>
          </rPr>
          <t>egotlibovic:</t>
        </r>
        <r>
          <rPr>
            <sz val="9"/>
            <color indexed="81"/>
            <rFont val="Tahoma"/>
            <family val="2"/>
            <charset val="238"/>
          </rPr>
          <t xml:space="preserve">
lp rubnjak lepeze iz situacije namjene</t>
        </r>
      </text>
    </comment>
    <comment ref="E209" authorId="0" shapeId="0">
      <text>
        <r>
          <rPr>
            <b/>
            <sz val="9"/>
            <color indexed="81"/>
            <rFont val="Tahoma"/>
            <family val="2"/>
            <charset val="238"/>
          </rPr>
          <t>egotlibovic:</t>
        </r>
        <r>
          <rPr>
            <sz val="9"/>
            <color indexed="81"/>
            <rFont val="Tahoma"/>
            <family val="2"/>
            <charset val="238"/>
          </rPr>
          <t xml:space="preserve">
LP rubnjaka lijevo + desno situacija namjene
</t>
        </r>
      </text>
    </comment>
    <comment ref="E214" authorId="0" shapeId="0">
      <text>
        <r>
          <rPr>
            <b/>
            <sz val="9"/>
            <color indexed="81"/>
            <rFont val="Tahoma"/>
            <family val="2"/>
            <charset val="238"/>
          </rPr>
          <t>egotlibovic:</t>
        </r>
        <r>
          <rPr>
            <sz val="9"/>
            <color indexed="81"/>
            <rFont val="Tahoma"/>
            <family val="2"/>
            <charset val="238"/>
          </rPr>
          <t xml:space="preserve">
lp rigolica iz situacije namjene desno kod Vladimira Nazora</t>
        </r>
      </text>
    </comment>
    <comment ref="E224"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225" authorId="0" shapeId="0">
      <text>
        <r>
          <rPr>
            <b/>
            <sz val="9"/>
            <color indexed="81"/>
            <rFont val="Tahoma"/>
            <family val="2"/>
            <charset val="238"/>
          </rPr>
          <t>egotlibovic:</t>
        </r>
        <r>
          <rPr>
            <sz val="9"/>
            <color indexed="81"/>
            <rFont val="Tahoma"/>
            <family val="2"/>
            <charset val="238"/>
          </rPr>
          <t xml:space="preserve">
površina asfalta x debljina x koeficijent koji pokriva ispod rubnjaka</t>
        </r>
      </text>
    </comment>
    <comment ref="E226" authorId="0" shapeId="0">
      <text>
        <r>
          <rPr>
            <b/>
            <sz val="9"/>
            <color indexed="81"/>
            <rFont val="Tahoma"/>
            <family val="2"/>
            <charset val="238"/>
          </rPr>
          <t>egotlibovic:</t>
        </r>
        <r>
          <rPr>
            <sz val="9"/>
            <color indexed="81"/>
            <rFont val="Tahoma"/>
            <family val="2"/>
            <charset val="238"/>
          </rPr>
          <t xml:space="preserve">
površina asfalta x prosječna debljina x koeficijent koji pokriva ispod rubnjaka</t>
        </r>
      </text>
    </comment>
    <comment ref="E232" authorId="0" shapeId="0">
      <text>
        <r>
          <rPr>
            <b/>
            <sz val="9"/>
            <color indexed="81"/>
            <rFont val="Tahoma"/>
            <family val="2"/>
            <charset val="238"/>
          </rPr>
          <t>egotlibovic:</t>
        </r>
        <r>
          <rPr>
            <sz val="9"/>
            <color indexed="81"/>
            <rFont val="Tahoma"/>
            <family val="2"/>
            <charset val="238"/>
          </rPr>
          <t xml:space="preserve">
(količina asfalta na stazama + razdjelni rub kocka) x debljina</t>
        </r>
      </text>
    </comment>
    <comment ref="E242" authorId="0" shapeId="0">
      <text>
        <r>
          <rPr>
            <b/>
            <sz val="9"/>
            <color indexed="81"/>
            <rFont val="Tahoma"/>
            <family val="2"/>
            <charset val="238"/>
          </rPr>
          <t>egotlibovic:</t>
        </r>
        <r>
          <rPr>
            <sz val="9"/>
            <color indexed="81"/>
            <rFont val="Tahoma"/>
            <family val="2"/>
            <charset val="238"/>
          </rPr>
          <t xml:space="preserve">
površina srafure asfalta iz situacije namjene
</t>
        </r>
      </text>
    </comment>
    <comment ref="E243" authorId="0" shapeId="0">
      <text>
        <r>
          <rPr>
            <b/>
            <sz val="9"/>
            <color indexed="81"/>
            <rFont val="Tahoma"/>
            <family val="2"/>
            <charset val="238"/>
          </rPr>
          <t>egotlibovic:</t>
        </r>
        <r>
          <rPr>
            <sz val="9"/>
            <color indexed="81"/>
            <rFont val="Tahoma"/>
            <family val="2"/>
            <charset val="238"/>
          </rPr>
          <t xml:space="preserve">
površina srafure pj i bic staze lijevo + desno iz situacije namjene
</t>
        </r>
      </text>
    </comment>
  </commentList>
</comments>
</file>

<file path=xl/sharedStrings.xml><?xml version="1.0" encoding="utf-8"?>
<sst xmlns="http://schemas.openxmlformats.org/spreadsheetml/2006/main" count="548" uniqueCount="428">
  <si>
    <t>ZEMLJANI RADOVI</t>
  </si>
  <si>
    <t>PRIPREMNI RADOVI</t>
  </si>
  <si>
    <t>2-02</t>
  </si>
  <si>
    <t>2-09</t>
  </si>
  <si>
    <t>m'</t>
  </si>
  <si>
    <t>RUBNJACI</t>
  </si>
  <si>
    <t>2-08.4</t>
  </si>
  <si>
    <t xml:space="preserve">UREĐENJE SLABONOSIVOG TEMELJNOG TLA I POSTELJICE GEOTEKSTILOM </t>
  </si>
  <si>
    <t>2-15.1</t>
  </si>
  <si>
    <t>2-09.1</t>
  </si>
  <si>
    <t>OPIS RADA</t>
  </si>
  <si>
    <t>kom</t>
  </si>
  <si>
    <t>Naziv građevine:</t>
  </si>
  <si>
    <t>Investitor:</t>
  </si>
  <si>
    <t>2.1.</t>
  </si>
  <si>
    <t>2.3.</t>
  </si>
  <si>
    <t>2.2.</t>
  </si>
  <si>
    <t>Red. br.</t>
  </si>
  <si>
    <t>O.T.U.</t>
  </si>
  <si>
    <t xml:space="preserve"> Jed.mj.</t>
  </si>
  <si>
    <t>Količina</t>
  </si>
  <si>
    <t xml:space="preserve"> Jed.cij.</t>
  </si>
  <si>
    <t>Ukupno</t>
  </si>
  <si>
    <t>1.</t>
  </si>
  <si>
    <t>REVIZIJSKA OKNA (RO)</t>
  </si>
  <si>
    <t>NOSIVI SLOJEVI OD ZRNATOG KAMENOG MATERIJALA</t>
  </si>
  <si>
    <t>SLIVNICI (VODOLOVNA GRLA )</t>
  </si>
  <si>
    <t>IZRADA NASIPA</t>
  </si>
  <si>
    <t>1-03.5</t>
  </si>
  <si>
    <t>IZRADA PLITKIH DRENAŽA</t>
  </si>
  <si>
    <t>ODVODNJA</t>
  </si>
  <si>
    <t>1.4.</t>
  </si>
  <si>
    <t>UKUPNO:</t>
  </si>
  <si>
    <t>1-03.2</t>
  </si>
  <si>
    <t>KOLNIČKA KONSTRUKCIJA</t>
  </si>
  <si>
    <t>Obračun radova:</t>
  </si>
  <si>
    <t>3-02</t>
  </si>
  <si>
    <t>DRENAŽE</t>
  </si>
  <si>
    <t>3-02.2</t>
  </si>
  <si>
    <t>1.)</t>
  </si>
  <si>
    <t>2.)</t>
  </si>
  <si>
    <t>3.)</t>
  </si>
  <si>
    <t>4.)</t>
  </si>
  <si>
    <t>Ukupno  4. - KOLNIČKA KONSTRUKCIJA  ( Kn ) :</t>
  </si>
  <si>
    <t>Sveukupno  3. - ODVODNJA  ( Kn ) :</t>
  </si>
  <si>
    <t>Sveukupno  2. - ZEMLJANI RADOVI  ( Kn ) :</t>
  </si>
  <si>
    <t>Sveukupno  1. - PRIPREMNI RADOVI  ( Kn ) :</t>
  </si>
  <si>
    <t>NAPOMENA</t>
  </si>
  <si>
    <t>1.2.</t>
  </si>
  <si>
    <t>5-01</t>
  </si>
  <si>
    <t>2-08.1</t>
  </si>
  <si>
    <t>UREĐENJE TEMELJNOG TLA MEHANIČKIM ZBIJANJEM</t>
  </si>
  <si>
    <t>Zbijanje temeljnog tla u zemljanim materijalima odgovarajućim sredstvima za zbijanje sa traženim stupnjem zbijenosti u odnosu na standardni Proctor-ov postupak Sz≥97%, odnosno modul stišljivosti Ms≥20MN/m2.</t>
  </si>
  <si>
    <r>
      <t>m</t>
    </r>
    <r>
      <rPr>
        <vertAlign val="superscript"/>
        <sz val="8"/>
        <rFont val="Arial"/>
        <family val="2"/>
        <charset val="238"/>
      </rPr>
      <t>2</t>
    </r>
  </si>
  <si>
    <r>
      <t>m</t>
    </r>
    <r>
      <rPr>
        <vertAlign val="superscript"/>
        <sz val="8"/>
        <rFont val="Arial"/>
        <family val="2"/>
        <charset val="238"/>
      </rPr>
      <t>3</t>
    </r>
  </si>
  <si>
    <r>
      <t>m</t>
    </r>
    <r>
      <rPr>
        <vertAlign val="superscript"/>
        <sz val="8"/>
        <rFont val="Arial CE"/>
        <charset val="238"/>
      </rPr>
      <t>2</t>
    </r>
  </si>
  <si>
    <t>GLAVNI PROJEKT</t>
  </si>
  <si>
    <t>1.4.1.</t>
  </si>
  <si>
    <t>2.4.</t>
  </si>
  <si>
    <t>2.5.</t>
  </si>
  <si>
    <t>2.6.</t>
  </si>
  <si>
    <t>3.1.</t>
  </si>
  <si>
    <t>3.2.</t>
  </si>
  <si>
    <t>3.3.</t>
  </si>
  <si>
    <t>4.1.1.</t>
  </si>
  <si>
    <t>4.2.</t>
  </si>
  <si>
    <t>4.2.1.</t>
  </si>
  <si>
    <t>4.3.</t>
  </si>
  <si>
    <t>4.3.1.</t>
  </si>
  <si>
    <t>Građevina:</t>
  </si>
  <si>
    <t xml:space="preserve">Broj projekta:        </t>
  </si>
  <si>
    <t xml:space="preserve">Datum izrade:          </t>
  </si>
  <si>
    <t>REKAPITULACIJA - PROMETNE POVRŠINE:</t>
  </si>
  <si>
    <t>2.</t>
  </si>
  <si>
    <t>3.</t>
  </si>
  <si>
    <t>4.</t>
  </si>
  <si>
    <t>SVEUKUPNO S PDV-om:</t>
  </si>
  <si>
    <t>A.  Obračun se vrši prema dimenzijama iz projekta. Iskazane količine u troškovniku proizlaze iz dimenzija prikazanih u nacrtima i prilozima.</t>
  </si>
  <si>
    <t>1.2.1.</t>
  </si>
  <si>
    <t>1-03</t>
  </si>
  <si>
    <t>ČIŠĆENJE I PRIPREMA TERENA</t>
  </si>
  <si>
    <t>1-03.1</t>
  </si>
  <si>
    <t>UKLANJANJE GRMLJA I DRVEĆA</t>
  </si>
  <si>
    <t>2-01</t>
  </si>
  <si>
    <t>ISKOP HUMUSA</t>
  </si>
  <si>
    <t>Iskop humusa</t>
  </si>
  <si>
    <t>ISKOPI U MATERIJALU "C" KATEGORIJE</t>
  </si>
  <si>
    <t>IZRADA NASIPA OD ZEMLJANIH MATERIJALA</t>
  </si>
  <si>
    <t>3-04.3</t>
  </si>
  <si>
    <t>2.1.1.</t>
  </si>
  <si>
    <t>2.2.1.</t>
  </si>
  <si>
    <t>2.3.1.</t>
  </si>
  <si>
    <t>2.4.1.</t>
  </si>
  <si>
    <t>2.5.1.</t>
  </si>
  <si>
    <t>2.6.1.</t>
  </si>
  <si>
    <t>3.2.1.</t>
  </si>
  <si>
    <t>3.3.1.</t>
  </si>
  <si>
    <t>3.1.1.</t>
  </si>
  <si>
    <t>4.1.</t>
  </si>
  <si>
    <t>HUMUZIRANJE, PLANIRANJE I ZATRAVLJENJE POVRŠINA</t>
  </si>
  <si>
    <t>UKLANJANJE ILI PREMJEŠTANJE POSTOJEĆIH KOMUNALNIH INSTALACIJA</t>
  </si>
  <si>
    <t>1-03.4</t>
  </si>
  <si>
    <t>ZAMJENA SLOJA SLABONOSIVOG TEMELJNOG TLA BOLJIM MATERIJALOM</t>
  </si>
  <si>
    <t>Rad uključuje iskop sloja slabog materijala u temeljnom tlu s odvozom na odlagalište, te njegovu zamjenu izradom zbijenog nasipnog sloja od drobljenog kamena. Stavka uključuje nabavu, dobavu, prijevoz i ugradnju zamjenskog materijala (kamena). Predviđena debjina zamjene je cca. 25cm ili prema zahtjevu Nadzornog inženjera. Izvođač radova dužan je osigurati sva potrebna ispitivanja radi uvida u kakvoću izvedene zamjene. Primjenu tog materijala odobrava Nadzorni Inženjer.</t>
  </si>
  <si>
    <t>ISKOP ROVA ZA KANALIZACIJU</t>
  </si>
  <si>
    <t>3-04.1</t>
  </si>
  <si>
    <t>3-04.2</t>
  </si>
  <si>
    <t>3.04.2.1</t>
  </si>
  <si>
    <t>IZRADA PODLOŽNOG SLOJA PIJESKA</t>
  </si>
  <si>
    <t>IZRADA PODLOŽNOG SLOJA KANALIZACIJSKIH CIJEVI</t>
  </si>
  <si>
    <t>UGRADNJA ODVODNIH CIJEVI OBORINSKE KANALIZACIJE I SLIVNIČKIH VEZA</t>
  </si>
  <si>
    <t>3-04.6</t>
  </si>
  <si>
    <t>ZATRPAVANJE ROVA KANALIZACIJE</t>
  </si>
  <si>
    <t xml:space="preserve">Zatrpavanje rova zemljanim materijalom </t>
  </si>
  <si>
    <t>MODULARNA REVIZIJSKA OKNA (PEHD)</t>
  </si>
  <si>
    <t>3.-04.7</t>
  </si>
  <si>
    <t>BETONSKI RUBNJACI</t>
  </si>
  <si>
    <t>3-04-7.1</t>
  </si>
  <si>
    <t>NOSIVI SLOJEVI (AC base)</t>
  </si>
  <si>
    <t>13108-1</t>
  </si>
  <si>
    <t>HABAJUĆI SLOJEVI (AC surf)</t>
  </si>
  <si>
    <t>PDV 25%:</t>
  </si>
  <si>
    <t>1.1.</t>
  </si>
  <si>
    <t>1.1.1.</t>
  </si>
  <si>
    <t>1.2.2.</t>
  </si>
  <si>
    <t>1.2.3.</t>
  </si>
  <si>
    <t>1.4.2.</t>
  </si>
  <si>
    <t>2.7.</t>
  </si>
  <si>
    <t>2.7.1.</t>
  </si>
  <si>
    <t>3.4.</t>
  </si>
  <si>
    <t>3.4.1.</t>
  </si>
  <si>
    <t>3.5.</t>
  </si>
  <si>
    <t>3.5.1.</t>
  </si>
  <si>
    <t>3.6.</t>
  </si>
  <si>
    <t>3.6.1.</t>
  </si>
  <si>
    <t>3.7.</t>
  </si>
  <si>
    <t>3.7.1.</t>
  </si>
  <si>
    <t>3.8.</t>
  </si>
  <si>
    <t>3.8.1.</t>
  </si>
  <si>
    <t>4.1.2.</t>
  </si>
  <si>
    <t>4.1.3.</t>
  </si>
  <si>
    <t>4.5.</t>
  </si>
  <si>
    <t>4.5.1.</t>
  </si>
  <si>
    <t>4.5.2.</t>
  </si>
  <si>
    <t>5-02</t>
  </si>
  <si>
    <t>NOSIVI SLOJ OD ZRNATOG KAMENOG MATERIJALA STABILIZIRANOG HIDRAULIČNIM VEZIVOM</t>
  </si>
  <si>
    <t>Rad se mjeri u kubičnim metrima.</t>
  </si>
  <si>
    <t>Zatrpavanje rova pijeskom  (oko cijevi i min. 30 cm iznad cijevi)</t>
  </si>
  <si>
    <t>1.1.2.</t>
  </si>
  <si>
    <t>1.1.3.</t>
  </si>
  <si>
    <t>Rušenja, iskop, utovar, prijevoz na deponiju, deponiranje i uređenje deponije postojeće kolničke konstrukcije, rubnjaka, betonskih kanalica, postojećih rigola, elemenata koje se ne mogu demontirati (npr. zidane nadstrešnice i sl.). Stavka obuhvaća i strojno zasijecanje asfalta na mjestima uklapanja, pri izvedbi prokopa i sl.</t>
  </si>
  <si>
    <t>Uklanjanje i krčenje grmlja i šiblja obračunava se po  kvadratnom metru očišćene zarasle površine: Ø&lt;10cm</t>
  </si>
  <si>
    <t>Uklanjanje drveća i panjeva obračunava se po komadu, uzimajući u obzir debljinu (profil) stabla (mjereno na visini 1m od zemlje): Ø10-Ø30cm</t>
  </si>
  <si>
    <t>Uklanjanje drveća i panjeva obračunava se po komadu, uzimajući u obzir debljinu (profil) stabla (mjereno na visini 1m od zemlje): Ø&gt;30cm</t>
  </si>
  <si>
    <t>2-08.2</t>
  </si>
  <si>
    <t xml:space="preserve">Planiranje i poravnjanje eventualnih neravnina na temeljnom tlu i nabava, dobava i polaganje geotekstila kvalitete i klasifikacije prema OTU.
Geotekstil tip 300g/m².
Rad obuhvaća polaganje geotekstila na pripremljeno temeljno tlo s preklapanjem i šivanjem.
Preklapanje treba izvesti u smjeru nasipanja materijala. </t>
  </si>
  <si>
    <t>2-10.1</t>
  </si>
  <si>
    <t>2.7.2.</t>
  </si>
  <si>
    <t>2.7.3.</t>
  </si>
  <si>
    <t>Izrada podložnog sloja od pijeska debljine 10 cm. Podložni sloj izvesti na cijeloj širini dna rova koji mora biti isplaniran i sabijen prema nagibima, mjerama i zahtjevima iz projekta. Stavkom je obuhvaćena izrada posteljice s potrebnom sanacijom dna iskopa, nabava pijeska za podložni sloj i ostalog pomoćnog materijala (podlošci, jahači, drugi umeci i sl.), utovar, prijevoz i prijenos, istovar, ugradnja, razastiranje i zbijanje, te sav pomoćni pribor, materijal i rad koji se koristi za osiguranje položaja cijevi. Izvedba, kontrola kakvoće i obračun prema OTU 3-04.2 i 3-04.2.1.</t>
  </si>
  <si>
    <t>Polaganje kanalizacijskih vodonepropusnih cijevi na pripremljenu podlogu u projektiranom nagibu sa spajanjem prema detaljima iz projekta ili uputama proizvođača. Stavka obuhvaća nabavu cijevi, fazonskih komada i spojnih sredstava, prijevozi i prenosi, istovar uz kanalizacijski rov, privremeno skladištenje i razvoz duž rova, spuštanje u rov i ugradnja prema uvjetima iz projekta, te sav rad, dodatni materijal i pribor potreban za potpunu propisanu ugradnju i spajanje cijevi međusobno, kao i na revizijska okna, postojeći kanalizacijski cjevovod i slivnike, uključivo s ispitivanjem vodonepropusnosti. Izvedba, kontrola kakvoće i obračun prema OTU 3-04.3</t>
  </si>
  <si>
    <t>3-04.4</t>
  </si>
  <si>
    <t>Stavka obukvaća izradu AB vijenca (dimenzija 1,5m x 1,5m x 0,18m) i AB ploče (dimenzija 1,2m x 1,2m x 0,12m) nosača samonivelirajućih poklopaca revizijskih okana betonom C30/37, XC2, dmax=16mm. Uključena su i potrebna poravnanja na projektiranu kotu, neophodna oplata te sav ostali potreban materijal i rad. Stavka uključuje i potreban iskop, utovar, odvoz viška materijala na deponiju, uređenje deponije, nabavu, transport i ugradnju vlažnog pijeska za ugradnju između okna i jame, te nabijanje pijeska u slojevima u svemu prema uputama proizvođača okna. Vrsta sabijanja za pijesak prema Proctoru - visoko: veće od 95%.</t>
  </si>
  <si>
    <t xml:space="preserve">Vodonepropusnost između modula okna osigurava se profiliranom gumenom brtvom, a za okna čija je ukupna visina iznad 3.50 m spojevi modula se tvornički zavare do visine ugradbe konusnog završetka. </t>
  </si>
  <si>
    <t>Radovi se mjere i obračunavaju po komadima ugrađenog i preuzetog revizijskog okna.</t>
  </si>
  <si>
    <t>UGRADNJA POKLOPACA NA REVIZIJSKA OKNA</t>
  </si>
  <si>
    <t>3-04.4.4</t>
  </si>
  <si>
    <t>3.6.2.</t>
  </si>
  <si>
    <t>Poklopci nosivosti 250 kN</t>
  </si>
  <si>
    <t>Poklopci nosivosti 400 kN</t>
  </si>
  <si>
    <t>3-04.5</t>
  </si>
  <si>
    <t>3.7.2.</t>
  </si>
  <si>
    <t>5.)</t>
  </si>
  <si>
    <t>6.)</t>
  </si>
  <si>
    <t>OSTALI RADOVI</t>
  </si>
  <si>
    <t>6.1.</t>
  </si>
  <si>
    <t>Ukupno  5. - OSTALI RADOVI  ( Kn ) :</t>
  </si>
  <si>
    <t>5.1.</t>
  </si>
  <si>
    <t>5.1.1.</t>
  </si>
  <si>
    <t>5.2.</t>
  </si>
  <si>
    <t>UREĐENJE PROČELJA</t>
  </si>
  <si>
    <t>Završna obrada kulirom</t>
  </si>
  <si>
    <t>Završna obrada žbukanjem</t>
  </si>
  <si>
    <t>5.2.1.</t>
  </si>
  <si>
    <t>5.3.</t>
  </si>
  <si>
    <t>5.3.1.</t>
  </si>
  <si>
    <t>UKLANJANJE UMJETNIH OBJEKATA, POSTOJEĆIH KONSTRUKCIJA, PROMETNIH ZNAKOVA, REKLAMNIH PLOČA I SLIČNO</t>
  </si>
  <si>
    <t>OPREMA CESTE</t>
  </si>
  <si>
    <t>9-01</t>
  </si>
  <si>
    <t>Sve postojeće prometne znakove koji zadovoljavaju uvjete iz važećih zakona, pravilnika, te normi vezanih uz prometne znakove, a u pogledu retrorefleksije, veličine znakova i sl., te čija je očuvanost na zadovoljavajućoj razini, potrebno je propisno ugraditi na za to predviđeno mjesto prema detaljima iz projekta.</t>
  </si>
  <si>
    <t>PROMETNI ZNAKOVI (OKOMITA SIGNALIZACIJA)</t>
  </si>
  <si>
    <t>Ovaj rad obuhvaća nabavu i postavljanje svih vrsta prometnih znakova u svemu prema projektu prometne opreme ceste. 
Prometni znakovi svojom vrstom, značenjem, oblikom, bojom, veličinom i načinom postavljanja trebaju biti u skladu s Pravilnikom o prometnim znakovima, signalizaciji i opremi na cestama (N.N. 33/05, 64/05, 155/05 i 14/11), te hrvatskim normama.</t>
  </si>
  <si>
    <t>Prometni znakovi pričvršćuju se na stupove koji su izrađeni od Fe cijevi i zaštićeni protiv korozije postupkom vrućeg cinčanja.
Pri postavljanju prometni znak treba zakrenuti za 3-5° u odnosu na os prometnice da se izbjegne intenzivna refleksija i smanji kontrast oznaka, znaka i pozadine koja je osvijetljena. Klasa retrorefleksije sukladno Pravilniku. Na isti se stup ne smije postaviti više od dva prometna znaka. Na istom stupu ukoliko je više prometnih znakova klasa retrorefleksije mora biti ona veća (II ili III). Stupovi znakova postavljaju se u betonske temelje minimalne kakvoće betona C 20/25, oblika zarubljene piramide čije su stranice donjeg kvadrata 30 cm i gornjeg 20 cm.</t>
  </si>
  <si>
    <t xml:space="preserve">Obračun radova:
Postavljanje prometnih znakova obračunava se po komadu postavljenog znaka zajedno sa stupom i temeljem. </t>
  </si>
  <si>
    <t>PROMETNI ZNAKOVI IZRIČITIH NAREDBI</t>
  </si>
  <si>
    <t>Znak  B02, osmerokut; 60 cm</t>
  </si>
  <si>
    <t>PROMETNI ZNAKOVI OBAVIJESTI</t>
  </si>
  <si>
    <t>9-01.2</t>
  </si>
  <si>
    <t>9-01.3</t>
  </si>
  <si>
    <t>9-01.4</t>
  </si>
  <si>
    <t>PRIVREMENA REGULACIJA PROMETA</t>
  </si>
  <si>
    <t>Projekt privremene regulacije prometa</t>
  </si>
  <si>
    <t xml:space="preserve">Izvedbeni projekt prometne signalizacije - Prometni elaborat (sukladno čl. 61. st. 1. Zakona o cestama (Narodne novine br. 84/2011) </t>
  </si>
  <si>
    <t>9-02</t>
  </si>
  <si>
    <t>OZNAKE NA KOLNIKU</t>
  </si>
  <si>
    <t>9-02.1</t>
  </si>
  <si>
    <t>UZDUŽNE OZNAKE NA KOLNIKU</t>
  </si>
  <si>
    <t>Pod uzdužnim oznakama na kolniku razumijevaju se crte obilježene paralelno s osi kolnika, a služe za detaljno utvrđivanje načina upotrebe kolničke površine.</t>
  </si>
  <si>
    <t>9-02.2</t>
  </si>
  <si>
    <t>POPREČNE OZNAKE NA KOLNIKU</t>
  </si>
  <si>
    <t>9-02.3</t>
  </si>
  <si>
    <t>OSTALE OZNAKE NA KOLNIKU</t>
  </si>
  <si>
    <t>Za oznake na kolniku mora biti upotrijebljen materijal ili boja koji bitno ne smanjuju hvatljivost kolnika. Oznake na kolniku ne smiju biti više od 0,6 cm iznad razine kolnika, a ako su kao oznake na kolniku upotrijebljene kovinske glave, one ne smiju biti više od 1,5 cm iznad razine kolnika.</t>
  </si>
  <si>
    <t>Znak C02, 60x60 cm</t>
  </si>
  <si>
    <t>Crta zaustavljanja – isprekidana bijela; hladna plastika</t>
  </si>
  <si>
    <t>Pješački prijelaz; bijela; hladna plastika</t>
  </si>
  <si>
    <t>5.</t>
  </si>
  <si>
    <t>6.</t>
  </si>
  <si>
    <t>Uklanjanje, izmještanje i zaštita postojećih komunalnih i drugih instalacija. Rad obuhvaća sav rad i materijal potreban za dovođenje instalacija u ispravno stanje; odnosno utovar i odvoz do 10km za instalacije koje se uklanjaju.</t>
  </si>
  <si>
    <t xml:space="preserve">Zatrpavanje i blindiranje postojećih slivnika i njihovih veza prema sekundarnoj odvodnji. 
Rad obuhvaća demontiranje rešetke, blindiranje slivničkog ispusta, djelomično razbijanje, vađenje, utovar i odvoz na deponiju do 10km, te zatrpavanje rova pijeskom do kote posteljice. </t>
  </si>
  <si>
    <t>LOKACIJA I ZAŠTITA KOMUNALNIH INSTALACIJA I OSTALIH PRIKLJUČAKA</t>
  </si>
  <si>
    <t>B.  U svim stavkama koje uključuju odvoz viška materijala na odlagalište, jedinične cijene moraju uključivati sve  troškove deponiranja, uključujući utovar, istovar, razastiranje i planiranje. Izvođač radova je dužan u potpunosti osigurati prijevoz na samom gradilištu i na javnim prometnim površinama. Jediničnom je cijenom obuhvaćen i pronalazak odlagališta (uz odobrenje nadzornog inženjera), projekt uređenja odlagališta sa svim potrebnim suglasnostima kao i samo uređenje odlagališta.</t>
  </si>
  <si>
    <r>
      <t>Prilagođavanje postojećih poklopaca novoj niveleti komunalnih i ostalih instalacija. Ova stavka obuhvaća slijedeće radove: Uklanjanje postojećih poklopaca sa okvirom, popravak oštećenih dijelova okna, betoniranje i ugradnju postojećeg poklopca sa okvirom na kotu određenu projektom. U stavci predvidjeti i izvedbu pokrovne AB ploče dimenzija cca 100x100cm, tj. oplatu, armaturu (180kg/m</t>
    </r>
    <r>
      <rPr>
        <sz val="8"/>
        <rFont val="Arial"/>
        <family val="2"/>
        <charset val="238"/>
      </rPr>
      <t>³</t>
    </r>
    <r>
      <rPr>
        <sz val="8"/>
        <rFont val="Arial CE"/>
        <family val="2"/>
        <charset val="238"/>
      </rPr>
      <t xml:space="preserve">), beton C25/30 prosječne debljine 20cm.                </t>
    </r>
  </si>
  <si>
    <t xml:space="preserve">Rad obuhvaća površinski iskop humusa u debljini sloja od 20cm, te prijevoz viška materijala na stalno ili privremeno odlagalište koje osigurava i održava izvođač radova. Tijekom iskopa humusa treba voditi računa o tome da bude omogućena poprečna i uzdužna odovodnja. Površine na kojima je nakon iskopa humusa predviđena izrada nasipa, potrebno je odmah urediti i sabiti, te izraditi prvi sloj nasipa. U završnoj fazi radova otkopanim materijalom vrši se humuziranje zelenih površina.
Humus se iskopava strojno, buldozerima, bagerima ili univerzalnim strojevima. </t>
  </si>
  <si>
    <t>Rad obuhvaća nabavu, prijevoz, nasipavanje, razastiranje, prema potrebi i vlaženje ili sušenje, te planiranje zemljanog materijala u nasipu prema dimenzijama i nagibima iz projekta, kao i zbijanje prema zahtjevima iz OTU. Nasip se radi u slojevima orijentacijske debljine 30-50cm. Za nasip je moguće koristiti i dio zemljanog materijala dobivenog iskopom (s gradilišne deponije) ili iz pozajmišta koje je dužan pronaći izvođač radova (uz suglasnost nadzornog inženjera). Rad uključuje i istovar materijala iz prijevoznog sredstva. Zbijanje nasipa u zemljanim materijalima treba izvršiti tako, da se postigne stupanj zbijenosti u odnosu na standardni Proctor-ov postupak Sz≥100%, odnosno modul stišljivosti Ms≥25MN/m².</t>
  </si>
  <si>
    <t>Po kubičnom metru stvarno izvedenog nasipa</t>
  </si>
  <si>
    <t>IZRADA POSTELJICE OD ZEMLJANIH MATERIJALA</t>
  </si>
  <si>
    <t xml:space="preserve">Grubo i fino strojno planiranje, te zbijanje glatkim valjcima ili valjcima s kotačima na pneumaticima.
Zbijanje posteljice uzemljanim materijalima treba izvršiti tako, da se postigne stupanj zbijenosti u odnosu na standardni Proctor-ov postupak Sz≥80-100%, odnosno modul stišljivosti Ms≥25-35MN/m². </t>
  </si>
  <si>
    <t>Ceste i priključci (Sz≥100%, Ms≥35MN/m²)</t>
  </si>
  <si>
    <t>Kolni prilazi (Sz≥100%, Ms≥35MN/m²)</t>
  </si>
  <si>
    <r>
      <t>Valjanje, planiranje i humuziranje zelenih površina na zahvatu: između ceste i pješačkih staza, razdjelnom otoku, uz cestovne rubnjake i sl. prema grafičkim prilozima. Stavka obuhvaća nabavu, dobavu i planiranje humusom u slojevima debljine 20 cm prema projektu i zasijavanje travom (hidrosjetva). Razastrti sloj humusa je potrebno uvaljati laganim valjkom. U slučaju suhog i vrućeg vremena potrebno je vlažiti zasijane površine. Po fino uređenom humusnom sloju sije se trava. Vrsta i mješavina trave odabire se u ovisnosti o ekološkim uvjetima zbog sigurnosti rasta vegetacije. Količina sjemena iznosi oko 5,1-8,0 g/m</t>
    </r>
    <r>
      <rPr>
        <sz val="8"/>
        <rFont val="Arial"/>
        <family val="2"/>
        <charset val="238"/>
      </rPr>
      <t>²</t>
    </r>
    <r>
      <rPr>
        <sz val="8"/>
        <rFont val="Arial CE"/>
        <charset val="238"/>
      </rPr>
      <t>, a gnojiva oko 80 g/m². 
Nakon izrade humusnog sloja i travnate vegetacije, površine se moraju njegovati do konačnog rasta, a ako je potrebno pokositi 1-2 puta.</t>
    </r>
  </si>
  <si>
    <t>Nabava, dobava, razastiranje i lagano zbijanje humusa debljine do 20cm</t>
  </si>
  <si>
    <t>Sijanje, grabljanje i njegovanje zasijanje površine</t>
  </si>
  <si>
    <t>Izrada plitkih drenaža od perforiranih drenažnih PVC cijevi na podlozi od betona klase C 12/15. Izrada plitkih drenaža u već iskopanim rovovima, dna ispod granice smrzavanja i isplaniranog na zadani nagib iz projekta, od perforiranih drenažnih PVC cijevi, na podlozi od gline ili betona, sa ugradnjom filterskog sloja od šljunka ili tucanika granulacije 8-63 mm promjera zrna i zatrpavanje rova, te utovarom i odvozom viška materijala. U cijenu je uključeno i poravnanje dna iskopanog rova, nabava, prijevoz i prijenos materijala za izradu podloge, filterskog materijala i drenažnih cijevi i spojeva odnosno ispusta, po potrebi privremeno skladištenje materijala, rad na izradi podloge, postavljanju i spajanju drenažnih cijevi u projektiranom nagibu, izrada predviđenih vodolovnih grla ili ispusta u okolni teren, izrada filterskog sloja s pažljivim zbijanjem i čišćenje nakon dovršetka radova. Izvedba, kontrola kakvoće i obračun prema OTU 3-02.2.</t>
  </si>
  <si>
    <t>Drenažna cijev DN 160mm</t>
  </si>
  <si>
    <t>Revizijsko okno DN 800mm</t>
  </si>
  <si>
    <t>Ugradnja poklopaca na revizijska okna DN 800mm, nosivost poklopca 400kN u cesti, parkiralištu i kolnim prilazima i 250kN u zelenoj površini . Poklopci su izrađeni od lijevanog željeza. Stavkom je obuhvaćena nabava poklopca i okvira, po potrebi skladištenje, prijevoz i prijenos, te ugradnja poklopca na pripremljeno ležište prema projektu. Izvedba, kontrola kakvoće i obračun prema OTU 3-04.4.4.</t>
  </si>
  <si>
    <t>Slivnici s okvirom dimenzija 400x400mm i rešetkom konkavnog oblika nosivosti 400 kN</t>
  </si>
  <si>
    <t>Slivnici s okvirom dimenzija 400x400mm i ravom rešetkom nosivosti 400 kN</t>
  </si>
  <si>
    <t>Zatrpavanje rova kanalizacije pijeskom ili zemljom iz iskopa. Pijesak se koristi za zatrpavanje rova do razine posteljice kako bi se osigurala bočna stabilnost ruba kolničke konstrukcije. Ostatak rova u zelenom pojasu se ispunjava zemljom iz iskopa. 
Zatrpavanje kanalizacijskog rova smije započeti nakon što izvođač radova predoči dokaze uporabljivosti materijala i elemenata, potvrdu ovlaštenog tijela o vodonepropusnosti i kada nadzorni inženjer preuzme cijevi. Rad obuhvaća dobavu pijeska, razastiranje i planiranje materijala u slojevima, sabijanje laganim sredstvima za sabijanje tla ili ručno nabijačima. Traženi modul stišljivosti Ms i stupanj zbijenosti Sz za kanalizaciju u cesti vrijedi OTU-2-09</t>
  </si>
  <si>
    <t>Nabava, dobava i ugradnja rubnjaka od predgotovljenih betonskih elemenata klase C 35/45 u podložni sloj betona klase C 16/20. Postavljanje rubnjaka prema detaljima iz projekta. Stavka obuhvaća izradu podloge, nabavu i dopremu predgotovljenih elemenata i betona, privremeno skladištenje, prijevoz i prijenos, pripremu podloge, rad na ugradnji s obradom spojnica i njegu, te sav potreban rad, opremu i materijal. Izvedba, kontola kakvoće i obračun prema OTU 3-04.7.1.</t>
  </si>
  <si>
    <t>3.9.1.</t>
  </si>
  <si>
    <t>3.9.</t>
  </si>
  <si>
    <t>Ugradnja rubnjaka dimenzija 18x24x100 cm</t>
  </si>
  <si>
    <t>Ugradnja rubnjaka dimenzija 18x24x30 cm (mjesta malih radijusa)</t>
  </si>
  <si>
    <t>Ugradnja rubnjaka dimenzija 8x20x100 cm</t>
  </si>
  <si>
    <t>Izrada donjeg nosivog sloja od mehanički zbijene drobljene kamene mješavine 0/63 mm na mjestima nove kolničke konstrukcije. Stavkom je obuhvaćena nabava, doprema i ugradnja (strojno razastiranje, planiranje i zbijanje do traženog modula stišljivosti ili stupnja zbijenosti) na uređenu i preuzetu podlogu. Izvedba, kontrola kakvoće i obračun prema OTU 5-01.</t>
  </si>
  <si>
    <t>Rad se mjeri i obračunava u kubičnim metrima ugrađenog materijala u zbijenom stanju za svaku debljinu sloja.</t>
  </si>
  <si>
    <t>Izrada nosivog sloja od cementom stabiliziranog prirodnog kamenog materijala, tip A (krupnoća zrna od 8 do 31,5 mm), tlačne čvrstoće nakon 28 dana od 3,0 do 6,0 MN/m². Stavkom je obuhvaćena nabava prethodno proizvedene stabilizacijske mješavine, doprema i ugradnja (strojno razastiranje, planiranje i zbijanje do traženog stupnja zbijenosti).   Izvedba, kontrola kakvoće i obračun prema OTU 5-02.</t>
  </si>
  <si>
    <t>4.4.</t>
  </si>
  <si>
    <t>Strojna izrada asfaltnog nosivog  sloja (AC base),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ugradnja (razastiranje i zbijanje). Izvedba, kontrola kakvoće i obračun prema HRN EN 13108-1 za srednje i teško prometno opterećenje. U cijenu izvedbe habajućeg sloja uključeno je čišćenje podloge te nabava, prijevoz i prskanje bitumenskom emulzijom prije izvedbe samog sloja u količini od 0.30 kg/m².</t>
  </si>
  <si>
    <t>Strojna izrada asfaltnog habajućeg sloja (AC surf),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ugradba (razastiranje i zbijanje). Izvedba, kontrola kakvoće i obračun prema HRN EN 13108-1 za srednje i teško prometno opterećenje. U cijenu izvedbe habajućeg sloja uključeno je čišćenje podloge te nabava, prijevoz i prskanje bitumenskom emulzijom prije izvedbe samog sloja u količini od 0.30 kg/m².</t>
  </si>
  <si>
    <t>4.4.1.</t>
  </si>
  <si>
    <r>
      <t>Dobava, transport i postavljanje modularnih revizijskih kanalizacijskih okana, uključivo raznošenje i spuštanje u rov te potrebni spojni i brtveni materijal. Kanalizacijska okna i spojevi moraju udovoljiti Europskim normama EN 476, EN ISO 9989 i EN ISO 9967. Okno sa sastoji od dna okna s kinetom (standardne nivelete pada od 2 %), tijela okna koje je s vanjske strane poprečno orebreno radi dodatne čvrstoće i bolje stabilnosti, te konusnog završetka s poklopcem</t>
    </r>
    <r>
      <rPr>
        <sz val="8"/>
        <color rgb="FFFF0000"/>
        <rFont val="Arial CE"/>
        <charset val="238"/>
      </rPr>
      <t xml:space="preserve">. </t>
    </r>
    <r>
      <rPr>
        <sz val="8"/>
        <rFont val="Arial CE"/>
        <charset val="238"/>
      </rPr>
      <t xml:space="preserve">S unutrašnje strane postavljene su penjalice i to 3 kom/m. Okno se postavlja na zbijenu pješčanu posteljicu min 97 % po Proctoru koje je uključeno u cijenu. Spoj okna i kanalizacijske cijevi s jedne strane vrši se kroz ulazno brtvilo, a s druge strane na naglavak kanalizacijske cijevi. </t>
    </r>
  </si>
  <si>
    <t>Prilagođavanje oluka na novu visinu pješačkih staza.</t>
  </si>
  <si>
    <t>Obnova stalnih točaka geodetske osnove.
Stavka obuhvaća sve potrebne radove za provedbu obnove sukladno zakonskoj regulativi u svemu prema naputcima područnog katastarskog ureda.</t>
  </si>
  <si>
    <t>3.10.</t>
  </si>
  <si>
    <t>3.10.1.</t>
  </si>
  <si>
    <t>BETONSKA SEGMENTNA RIGOLICA</t>
  </si>
  <si>
    <t>3-04.9</t>
  </si>
  <si>
    <t xml:space="preserve">Rad se mjeri po dužnom metru ugrađene rigolice </t>
  </si>
  <si>
    <t>3-05.3.4</t>
  </si>
  <si>
    <t>HIDROIZOLACIJA</t>
  </si>
  <si>
    <t>Izrada jednoslojne vertikalne hidroizolacije na spoju pješačke staze i fasade objekta pomoću bitumenskih traka debljine 3mm prema projektu, a u skladu s uputama proizvođača.
Hidroizolacija se sastoji od temeljnog sloja hladnog bitumenskog prednamaza, brtvenog sloja od bitumenske trake s uloškom od staklenog voala zavarene na temeljni sloj (tip kao B&amp;H Barutekt V40 ili jednakovrijedan), te zaštite hidroizolacije čepičastom folijom.
Prije postavljanja hidroizolacije površinu je potrebno dovesti do ravnosti koju zahtjeva odabrani tip hidroizolacije prema deklariranim uvjetima proizvođača te nožici iskopa uz objekt izvesti "holker" od cementnog morta.
U cijenu su uključeni dobava, doprema i priprema svih potrebnih gradiva i bitumenskih traka, čišćenje i priprema kontaktne podloge, nanošenje temeljnog sloja, postavljanje hidroizolacijske trake te njezina zaštita.
Nakon ugradnje asfaltnog zastora na pješačkoj stazi rešku između staze i objekta potrebno je zaliti bitumenskom masom.</t>
  </si>
  <si>
    <t>Po kvadratnom metru izvedene hidroizolacije</t>
  </si>
  <si>
    <t>TAKTILNO POLJE UPOZORENJA - BETONSKA GALANTERIJA</t>
  </si>
  <si>
    <t>Rad se mjeri i obračunava po kvadratnom metru ugrađenog taktilnog polja.</t>
  </si>
  <si>
    <t xml:space="preserve">Zajednička oznaka projekta:        </t>
  </si>
  <si>
    <t xml:space="preserve">Vrsta projekta:             </t>
  </si>
  <si>
    <t xml:space="preserve">Vađenje, demontiranje i izmještanje prometnih znakova, reklamnih ploča, čeličnih odbojnika, ograda i druge prometne opreme na cesti treba obaviti tako da se svi sastavni dijelovi sačuvaju neoštećeni i da ih je moguće opet upotrijebiti. Izvođač je dužan održavati gradilište za vrijeme izvođenja radova (održavanje zelenila, vertikalne, horizontalne i ostale signalizacije, privremene ragulacije i svega ostalog što je u funkciji sigurnog odvijanje prometa). </t>
  </si>
  <si>
    <t>Rušenje asfaltnih, betonskih i šljunčanih kolnih prilaza i parkirališta u prosječnoj debljini od 35cm. Stavkom je obuhvaćeno rušenje čeonih zidova i cijevi kolnih prilaza.</t>
  </si>
  <si>
    <t xml:space="preserve">Rušenje armirano-betonskih, betonskih i kamenih elemenata (konstrukcija) u zoni zahvata (uljevi, zidovi, temelji, stubišta i sl.). </t>
  </si>
  <si>
    <t>Izrada armirano-betosnkih ploča za zaštitu postojećih instalacija u blizini posteljice. Ploča se izvodi od betona klase C30/37- XC2, armaturne mreža Q335. AB ploča dimenzija je 0,15m x 1,5m. U cijenu stavke ulaze svi potrebni radovi, materijali, oprema, doprema, istovar, utovar, njega betona, sve oplate i skele i slično, potrebni za potpuno dovršenje stavke.</t>
  </si>
  <si>
    <t>1.3.</t>
  </si>
  <si>
    <t>1.3.1.</t>
  </si>
  <si>
    <t>1.3.2.</t>
  </si>
  <si>
    <t xml:space="preserve">Iskopi na trasi koji su predviđeni projektom: iskopi u trasi za izvedbu cesta, kružnih tokova, parkirališta, autobusnih ugibališta, kolnih prilaza, pješačkih i biciklističkih staza, prilaznih puteva i sl. Iskop se obavlja prema visinskim kotama iz projekta, te propisanim nagibima kosina.
Rad uključuje i utovar iskopanog materijala u prijevozna sredstva, prijevoz do deponije, deponiranje i uređenje deponije. Mjesto deponije dužan je osigurati izvođač radova.
</t>
  </si>
  <si>
    <t>Po kubičnom metru iskopanog materijala mjereno u sraslom stanju</t>
  </si>
  <si>
    <t>Po kvadratnom metru stvarno uređenog temeljnog tla</t>
  </si>
  <si>
    <t>Po kubičnom metru ugrađenog i zbijenog zamjenskog materijala</t>
  </si>
  <si>
    <t>2.8.</t>
  </si>
  <si>
    <t>2.8.1.</t>
  </si>
  <si>
    <t>2.8.2.</t>
  </si>
  <si>
    <t>Rad se mjeri i obračunava po metru dužnom izvedenog drenažnog sustava prema projektu.</t>
  </si>
  <si>
    <t>Po kvadratnom metru stvarno izvedene površine.</t>
  </si>
  <si>
    <t>Po kvadratnom metru stvarno izvedene posteljice:</t>
  </si>
  <si>
    <t>Po kvadratnom metru ugrađenog geotekstila</t>
  </si>
  <si>
    <t>Obračun radova:
Po kubičnom metru stvarno iskopanog humusa, mjereno u sraslom stanju.</t>
  </si>
  <si>
    <t>Strojni iskop rova za kanalizaciju s razupiranjem u materijalu kategorije "C", prema nacrtima iz projekta. Cijenom su obuhvaćeni iskopi svih elemenata kanalizacijske mreže  i svi pomoćni radovi (razupiranje, oplate, crpljenje vode, vertikalni prijenosi, privremeno odlaganje, dodatni ručni iskopi i sl.), poravnanje dna, eventualna mjestimična sanacija dna iskopa, odlaganje, razastiranje i utovar u prijevozno sredstvo viška materijala s uređenjem i čišćenjem terena u pojasu rova. Izvedba, kontrola kakvoće i obračun prema OTU 2-05 I 3-04.1.</t>
  </si>
  <si>
    <t>Rad se mjeri i obračunava po kubičnom metru stvarno izvršenog iskopa u sraslom stanju.</t>
  </si>
  <si>
    <t>Rad se mjeri i obračunava po kubičnom metru stvarno izvršenog podložnog sloja.</t>
  </si>
  <si>
    <t>Rad se mjeri i obračunava po metru dužnom ugrađene kanalizacijske cijevi.</t>
  </si>
  <si>
    <t>MODULARNI POLIETILENSKI SLIVNICI PEHD</t>
  </si>
  <si>
    <t>Dobava, transport i postavljanje modularnih slivnika, uključivo raznošenje i spuštanje u rov te potrebni spojni i brtveni materijal. 
Slivnik se sastoji od tijela slivnika od PEHD cijevi duljine 2m sa zavarenim vodonepropusnim dnom, DN 500, prstenaste čvrstoće SN8 i armiranobetonskog distrubucijskog okvira. Armiranobetonski okvir dimenzija 1mx1mx0,2m se izvodi betonom C30/37, XC2, dmax=16mm. Uključena su i potrebna poravnanja na projektiranu kotu, neophodna oplata te sav ostali potreban materijal i rad.
Slivnik se postavlja u betonsku podlogu i oblogu betona klase C30/37 debljine 10cm ispod koje je zbijena podloga od šljunka debljine 10cm i zbijenosti min. 90% po Proctoru.
Priključak na revizijsko okno ili direktno na cijev kanalizacije izvodi se slivničkim vezama. Priključak se izvodi na visini od najmanje 1m mjereno do dna slivnika.
U rigolice se ugrađuju slivne rešetke konkavnog oblika s okvirom dimenzija 400x400mm, a sve ostale su isključivo ravne slivne rešetke s okvirom dimenzija 400x400mm, nosivosti 400kN. 
Ovom stavkom obuhvaćen je sav potreban materijal i rad 
do popunog dovršenja slivnika. Izvedba, kontrola kakvoće i obračun prema OTU 3-04.5.</t>
  </si>
  <si>
    <t>Izrada nosivog sloja kamena debljine 30 cm. Sloj se izvodi u novoj kolničkoj konstrukciji kolnih prilaza.</t>
  </si>
  <si>
    <t>Obračun radova po kvadratnom metru ugrađenog nosivog sloja.</t>
  </si>
  <si>
    <t>Obračun radova po kvadratnom metru urađenog habajućeg sloja.</t>
  </si>
  <si>
    <t>Izrada taktilnog polja upozorenja užljebljene i čepaste strukture od betonskih ploča. Taktilna polja se postavljaju prema projektu, a u skladu s važećim Pravilnikom o osiguranju pristupačnosti građevina osobama s invaliditetom i smanjene pokretljivosti, te važećim hrvatskim normama koje reguliraju to područje. Stavka obuhvaća nabavu, prijevoz i ugradnju taktilnog polja.</t>
  </si>
  <si>
    <t>Betonske ploče upozorenja dimenzija 40x40x5cm (užljebljena struktura)</t>
  </si>
  <si>
    <t>Betonske ploče upozorenja dimenzija 20x20x8cm (čepasta struktura)</t>
  </si>
  <si>
    <t>Uređenje pročelja objekata i ograda nakon spuštanja nivelete staze u visini do 15cm. 
Ovom stavkom obuhvaćeno je uklanjanje viška materijala, priprema podloge te izvedba završne obrade, odnosno sav potreban materijal i rad do potpunog dovršenja uklapanja pročelja objekta ili ograde na postojeću završnu obradu.
Obračun radova po dužnom metru uklopljenog pročelja ili ograde.</t>
  </si>
  <si>
    <t>Prometni znakovi obavijesti su oblika kruga, kvadrata ili pravokutnika, a postavljaju na stupove kružna presjeka. 
Rad obuhvaća nabavu, prijevoz i postavljanje prometnoga znaka sa stupovima i temeljima ili nosačima za stup semafora. Obračunava se prema broju postavljenih znakova određenih dimenzija, uključujući stupove, sva oprema i pribor za pričvršćivanje prometnih znakova i temelje s nosivom konstrukcijom.</t>
  </si>
  <si>
    <t>Ovaj rad obuhvaća izradu oznaka na kolniku (sav rad djelatnika i strojeva i sav materijal) za reguliranje prometa koje su definirane u Pravilniku o prometnim znakovima, signalizaciji i opremi na cestama (N.N. 33/05, 64/05, 155/05 i 14/11), HR normama i ovim O.T.U.
Oznake na kolniku dijele se na:
• uzdužne oznake na kolniku
• poprečne oznake na kolniku
• ostale oznake na kolniku
Boje i dimenzije oznaka određene su Pravilnikom i pripadajućim normama. U cijenu je potrebno uključiti i tzv "markiranje".</t>
  </si>
  <si>
    <t>Zamjena poklopaca postojećih okana različitih komunalnih i ostalih instalacija na trasi kolnika, poklopcima nosivosti nazivnog opterećenja 400kN na kotu određenu projektom. Stavka se odnosi na poklopce smještene u zelenoj površini prema postojećem stanju. Ova stavka obuhvaća slijedeće radove: Uklanjanje postojećih poklopaca sa okvirom, popravak oštećenih dijelova okna, betoniranje i ugradnju novog poklopca na kotu određenu projektom. U stavci predvidjeti i izvedbu pokrovne AB ploče dimenzija cca.100x100cm, tj. oplatu, armaturu (180kg/m³), beton C25/30 prosječne debljine 20cm.                
Poklopac (HRN EN 124) od lijevanog željeza, okrugli, sa elementima za zakračunavanje. Na betonski okvir postaviti dosjed od lijevanog željeza sa uloškom protiv lupanja.</t>
  </si>
  <si>
    <t>Ovaj rad obuhvaća sječenje stabala svih dimenzija, odsijecanje granja, rezanje stabala i debelih grana na dužine pogodne za prijevoz, vađenje korijenja, šiblja te starih panjeva i panjeva novo posiječenih stabala, uključujući utovar i odvoz šiblja, granja, trupaca i panjeva na odlagalište koje se nalazi na udaljenosti do 10 km. Udubine od izvađenih panjeva na temeljnom tlu treba ispuniti istim materijalom kakav je na okolnom temeljnom tlu, te izvesti zbijanje do propisane zbijenosti.</t>
  </si>
  <si>
    <t>Prije početka radova izvođač radova je dužan u suradnji s nadzornim inženjerom sačiniti popis turističke signalizacije i reklama, kako bi se temeljem istog od vlasnika turističke signalizacije i reklama moglo zatražiti privremeno uklanjanje ili izmještanje (o trošku vlasnika) za vrijeme izvođenja radova. Postojeći turistički znakovi se zadržavaju.</t>
  </si>
  <si>
    <t>Rušenje postojeće konstrukcije pješačkih staza od asfalta, betona i kamene obloge u prosječnoj debljini od 25cm; uključujući i rubove staze (rubnjaci, klinker opeka i sl.) koji su u sastavu pješačke staze neovisno o završnom sloju staze.</t>
  </si>
  <si>
    <t>Vađenje i demontiranje prometnih znakova na jednom stupu.</t>
  </si>
  <si>
    <t>Vađenje i demontiranje prometnih znakova na dva stupa.</t>
  </si>
  <si>
    <t>Rad se mjeri i obračunava po komadu ugrađenog poklopca.</t>
  </si>
  <si>
    <t xml:space="preserve">Rad se mjeri i obračunava po komadu propisno ugrađenog i preuzetog slivnika s rešetkom. </t>
  </si>
  <si>
    <t>Rad se mjeri i obračunava po kubičnom metru ugrađenog materijala.</t>
  </si>
  <si>
    <t>Rad se mjeri u metrima dužnim postavljenih rubnjaka prema detaljima iz projekta, uključivo s izvedbom podloge.</t>
  </si>
  <si>
    <t>Ugradnja tipskih betonskih rigolica dimenzija 40x12x50cm, u sloj podložnog betona klase C 16/20 debljine 10 cm. Stavkom je obuhvaćena izrada, planiranje i zbijanje podloge, nabava i ugradnja podložnog materijala i rigolice, prijevoz i prijenos, privremeno skladištenje, obrada spojnica, postavljanje i uklanjanje potrebne oplate,  te sav potrebni rad, opremu i materijal. Izvedba, kontrola kakvoće i obračun prema OTU 3-04.9.</t>
  </si>
  <si>
    <t xml:space="preserve">Radovi ne mogu započeti bez privremene regulacije prometa za vrijeme izvođenja radova. Izvođač je dužan osigurati projekte privremene regulacije prometa, te pri sastavljanju ponude obići buduće gradilište, te ukalkulirati u ponudu prometne znakove privremene regulacije prometa u potrebnom broju, obliku i s tehničkim obilježjima u skladu sa napredovanjem radova i zahtjevima zakonom nadležnih institucija, te ishođenje svih potrebnih suglasnosti.
Radovi se posebno ne obračunavaju i ne naplaćuju, već ih treba uključiti u cijenu horizontalne i vertikalne prometne signalizacije predviđene ovim troškovnikom.
Prometni znakovi privremene regulacije prometa su oblika trokuta, kruga ili pravokutnika, a postavljaju na stupove kružna presjeka obojeni crvenom i bijelom bojom (d=25 cm). Rad obuhvaća nabavu, prijevoz, postavljanje i premještanje prometnih znakova sa stupovima i temeljima ili nogarima za K21, a osim postavljanja obvezna je i kontrola zbog eventulanog rušenja ili oštećenja, kao i kontrola napajanja za svjetleće prometne znakove i mobilne semafore. 
Nakon završetka svih radova znakovi privremene regulacije prometa moraju se ukloniti, a ostaju u vlasništvu Izvođača.  </t>
  </si>
  <si>
    <t>Prometni znakovi izričitih naredbi su kružnog oblika (iznimno osmerokut ili istostraničan trokut) i postavljaju se na stupove kružna presjeka. Dimenzije znakova određene su Pravilnikom o prometnim znakovima, signalizaciji i opremi na cestama (N.N. 33/05, 64/05, 155/05 i 14/11) i HR normama.
Rad obuhvaća nabavu, prijevoz i postavljanje prometnoga znaka sa stupom i temeljem. Obračunava se prema broju postavljenih znakova određenih dimenzija, uključujući stupove, sva oprema i pribor za pričvršćivanje prometnih znakova i temelje s nosivom konstrukcijom.</t>
  </si>
  <si>
    <t>Radovi ne mogu započeti bez privremene regulacije prometa za vrijeme izvođenja radova. Prometni znakovi privremene regulacije prometa su oblika trokuta, kruga ili pravokutnika, a postavljaju na stupove kružna presjeka obojeni crvenom i bijelom bojom (d=25 cm). 
Osim postavljanja obvezna je i kontrola zbog eventulanog rušenja ili oštećenja, kao i kontrola napajanja za svjetleće prometne znakove i mobilne semafore. Obzirom na opseg i sigurnost sudionika u prometu i djelatnika ukoliko se ne može primjeniti predviđena tipska privremena regulacija prometa, izvođač radova dužan je naručiti projekt privremene regulacije prometa za svako odstupanje od tipske regulacije, a sukladno dinamici i ishoditi sva potrebna odobrenja.</t>
  </si>
  <si>
    <t>Prometni znakovi privremene regulacije se nakon završetka jedne grupe radova postavljaju prema projektu privremene regulacije prometa za slijedeću grupu radova. Moguće je prometne znakove koristiti više puta za cijelo vrijeme izvođenja radova. Nakon završetka radova znakovi privremene regulacije prometa ostaju u vlasništvu Izvođača.</t>
  </si>
  <si>
    <t>Izrada nosivog sloja kamena debljine min.25 cm. Sloj se izvodi u novoj kolničkoj konstrukciji pješačkih i biciklističkih staza.</t>
  </si>
  <si>
    <t>BETONSKA OBLOGA CIJEVI</t>
  </si>
  <si>
    <t>Izrada zaštitne betonske obloge cijevi u blizini posteljice od betona klase C25/30, debljine 8cm. Zaštitnu oblogu izvesti prije zatrpavanja kanalizacijskog rova pijeskom. Stavka obuhvaća sav potrebni rad, opremu i materijal, kao i nabavu, dopremu i ugradnju betona.</t>
  </si>
  <si>
    <t>Rad se mjeri i obračunava po kubičnom metru izvedene obloge cijevi.</t>
  </si>
  <si>
    <t>Zaštitna betonska obloga kanalizacijskih cijevi</t>
  </si>
  <si>
    <t>3.9.2.</t>
  </si>
  <si>
    <t>3.11.</t>
  </si>
  <si>
    <t>3.11.1.</t>
  </si>
  <si>
    <t>5.4.</t>
  </si>
  <si>
    <t>PROJEKTANTSKI NADZOR</t>
  </si>
  <si>
    <t>Projektantski nadzor obuhvaća dolazak projektanta na teren, obilazak gradilišta, razradu i pojašnjanje projektiranih rješenja, te dopunu ili prilagodbu pojedinih tehničkih rješenja zbog nepredviđenih okolnosti na terenu. Stavkom su obuhvaćeni troškovi prijevoza, te sav potreban rad i materijal.</t>
  </si>
  <si>
    <t>Rad se obračunava po broju izlazaka projektanta na teren</t>
  </si>
  <si>
    <t xml:space="preserve">REKONSTRUKCIJA ULICE PETEFI ŠANDORA U KNEŽEVIM VINOGRADIMA
</t>
  </si>
  <si>
    <t xml:space="preserve">C. U zoni zahvata gdje je projektom naznačeno postojanje instalacija izvođač radova je obvezan u prisustvu nadzornog inženjera, a po potrebi i predstavnika vlasnika instalacija, izvršiti iskapanja radi utvrđivanja stvarnog položaja i dubine i postojećih instalacija i energetskih kabela uključivo i zatrpavanje rova po utvrđivanju položaja instalacija. Navedeni radovi moraju biti uključeni u  jedinične cijene stavaka troškovnika i neće se posebno obračunavati. </t>
  </si>
  <si>
    <t xml:space="preserve">D. Prije početka radova izvođač radova je dužan, u suradnji s nadzornim inženjerom, sačiniti popis turističke signalizacije i reklama, kako bi se temeljem istog od vlasnika turistčke signalizacije i reklama moglo zatražiti privremeno uklanjanje ili izmještanje (o trošku vlasnika) za vrijeme izvođenja radova. </t>
  </si>
  <si>
    <t xml:space="preserve">E. Izvođač radova je dužan održavati gradilište za vrijeme izvođenja radova (održavanje zelenila, vertikalne i horizontalne signalizacije, turističke signalizacije, privremene regulacije i svega ostalog što je u funkciji sigurnog odvijanje prometa). </t>
  </si>
  <si>
    <t>F. Izvođač radova  je dužan pri sastavljanju ponude obići buduće gradilište te za jedinične mjere ponuditi cijene koje obuhvaćaju potpun i konačan opis rada.</t>
  </si>
  <si>
    <t>Rušenje postojeće kolničke konstrukcije u prosječnoj debljini od 40cm; uključujući sva strojna zasijecanja postojećeg asfalta pri iskopu. Stavkom je obuhvaćeno i rušenje rubnih elemenata kolnika.</t>
  </si>
  <si>
    <t>Vađenje i demontiranje predputokaza za raskrižje.</t>
  </si>
  <si>
    <t>Rušenje postojećih propusta kod zacijevljenja odvodnih jaraka. Stavka obuhvaća rušenje postojeće konstruckije, uklanjanje cijevi, betoniranih površina, te sav materijal i rad do potpunog uklanjanja postojećeg propusta.</t>
  </si>
  <si>
    <t>Zaštita i/ili izmještanje postojeće ek infrastrukture na području predmetnog zahvata nakon što se utvrdi točan položaj instalacija. Točan položaj instalacija potrebno je odrediti prije započinjanja radova na izvođenju predmetnog zahvata. Zaštitu infrastrukture izvesti sukladno zahtjevu nadležne tvrtke koja upravlja predmetnom infrastrukturom. Rad obuhvaća sav potreban rad, materijal, izradu potrebnih elaborata i ishođenje suglanosti.</t>
  </si>
  <si>
    <t>Zaštita i/ili izmještanje postojećeg vodovoda na području predmetnog zahvata nakon što se utvrdi točan položaj instalacija. Točan položaj instalacija potrebno je odrediti prije započinjanja radova na izvođenju predmetnog zahvata. Zaštitu vodovoda, izmještanje vodovoda i priključaka, izvesti sukladno zahtjevu nadležne tvrtke koja upravlja predmetnom infrastrukturom. Rad obuhvaća sav potreban rad, materijal, izradu potrebnih elaborata i ishođenje suglanosti.</t>
  </si>
  <si>
    <t>Zaštita i/ili izmještanje postojećeg plinovoda na području predmetnog zahvata nakon što se utvrdi točan položaj instalacija. Točan položaj instalacija potrebno je odrediti prije započinjanja radova na izvođenju predmetnog zahvata. Zaštitu plinovoda, izmještanje plinovoda i priključaka, izvesti sukladno zahtjevu nadležne tvrtke koja upravlja predmetnom infrastrukturom. Rad obuhvaća sav potreban rad, materijal, izradu potrebnih elaborata i ishođenje suglanosti.</t>
  </si>
  <si>
    <t>Zaštita i/ili izmještanje postojećeg nn mreže sa betonskim stupovima i rasvjetnim tijelima na području predmetnog zahvata.  Izmještanje nn mreže i priključaka, te betonskih stupova s rasvjetnim tijelima  izvesti sukladno zahtjevu nadležne tvrtke koja upravlja predmetnom infrastrukturom. Rad obuhvaća sav potreban rad, materijal, izradu potrebnih elaborata i ishođenje suglanosti.</t>
  </si>
  <si>
    <t>IZRADA PROCIJEDNICA</t>
  </si>
  <si>
    <t>3-01.1.1</t>
  </si>
  <si>
    <t>JARAK BEZ OBLOGE</t>
  </si>
  <si>
    <t xml:space="preserve">Strojni iskop jarka s uređenjem dna i pokosa jarka prema projektu, te profiliranje dna i uređenje pokosa postojećih jaraka. Rad obuhvaća iskop jarka, utovar, prijevoz na deponiju, deponiranje i uređenje deponije koju osigurava Izvođač radova. 
</t>
  </si>
  <si>
    <t>Rad se mjeri i obračunava po kubičnom metru iskopanog jarka.</t>
  </si>
  <si>
    <t>Profiliranje i uređenje postojećih jaraka</t>
  </si>
  <si>
    <r>
      <t>m</t>
    </r>
    <r>
      <rPr>
        <sz val="8"/>
        <rFont val="Calibri"/>
        <family val="2"/>
        <charset val="238"/>
      </rPr>
      <t>³</t>
    </r>
  </si>
  <si>
    <t>3-02.1</t>
  </si>
  <si>
    <t>Rad obuhvaća nabavu, dobavu i ugradnju zrnatog kamenog materijala granulacije 30/60mm za izvedbu tankog sloja kao produžetka donjeg nosivog sloja kolničke konstrukcije u širini bankina, obostrano ili samo u širini niže bankine, na isplaniranu podlogu u širini od 1.50m, debljini 0.20m na svakih 15.0m trase. Materijal se ugrađuje i sabija laganim sredstvima za sabijanje do modula stišljivosti koji iznosi Ms≥35MN/m2. U stavku je uključen i iskop zemlje bankine i kasnije zatrpavanje za potrebe izvedbe procjednica, te utovar i odvoz viška materijala na deponiju koju je dužan osigurati izvođač radova.</t>
  </si>
  <si>
    <t>Po kubičnom metru izvedene procijednice.</t>
  </si>
  <si>
    <t>Rad se mjeri i obračunava po metru dužnom izvedene procijednice  prema projektu.</t>
  </si>
  <si>
    <t>3.6.3.</t>
  </si>
  <si>
    <t>PEHD SN8 korugirane cijevi Ø 160 mm - slivničke veze</t>
  </si>
  <si>
    <t>PEHD SN8 korugirane cijevi Ø 400 mm - kanalizacija</t>
  </si>
  <si>
    <t>PEHD SN8 korugirane cijevi Ø 315 mm - kanalizacija</t>
  </si>
  <si>
    <t>3.8.2.</t>
  </si>
  <si>
    <t>3.11.2.</t>
  </si>
  <si>
    <t>3.12.</t>
  </si>
  <si>
    <t>3.12.1.</t>
  </si>
  <si>
    <t>3.12.2.</t>
  </si>
  <si>
    <t>3.12.3.</t>
  </si>
  <si>
    <t>3.13.</t>
  </si>
  <si>
    <t>3.13.1.</t>
  </si>
  <si>
    <t>Revizijsko vodolovno okno DN 800mm</t>
  </si>
  <si>
    <t>Nosivi sloj od cementom stabiliziranog šljunka ispod novoprojektiranih pješačkih površina i kolnih prilaza, debljine sloja od 12 cm</t>
  </si>
  <si>
    <t>4.4.2.</t>
  </si>
  <si>
    <t>Izrada habajućeg sloja od asfaltbetona AC 11 surf 50/70 AG2 M2-E debljine 4 cm na cesti, parkiralištima i priključcima</t>
  </si>
  <si>
    <t>Izrada habajućeg sloja od asfaltbetona AC 8 surf 50/70 AG2 M2-E debljine 4 cm na pješačkim i biciklističkim stazama</t>
  </si>
  <si>
    <t>SANACIJA POTPORNOG ZIDA</t>
  </si>
  <si>
    <t>Rad se mjeri u kubičnim metrima izvedenog zida.</t>
  </si>
  <si>
    <t>Sanacija/nadogradnja postojećeg potpornog zida kod denivelacije terena. 
Stavka uključuje ocjenu stanja postojećeg zida, te izradu svih potrebnih radova.</t>
  </si>
  <si>
    <t>6.2.</t>
  </si>
  <si>
    <t>6.2.1.</t>
  </si>
  <si>
    <t>6.3.</t>
  </si>
  <si>
    <t>6.3.1.</t>
  </si>
  <si>
    <t>6.3.2.</t>
  </si>
  <si>
    <t>6.4.</t>
  </si>
  <si>
    <t>6.4.1.</t>
  </si>
  <si>
    <t>6.4.2.</t>
  </si>
  <si>
    <t>6.5.</t>
  </si>
  <si>
    <t>6.5.1.</t>
  </si>
  <si>
    <t>6.6.</t>
  </si>
  <si>
    <t>6.6.1.</t>
  </si>
  <si>
    <t>Ukupno  6. - OPREMA CESTE  ( Kn ) :</t>
  </si>
  <si>
    <t>6.1.2.</t>
  </si>
  <si>
    <t>Znak  B39, Ø 60 cm</t>
  </si>
  <si>
    <t>6.4.3.</t>
  </si>
  <si>
    <t>Pješačke staze  (Sz≥80%, Ms≥25MN/m²)</t>
  </si>
  <si>
    <t>2.9.</t>
  </si>
  <si>
    <t>2-16.1</t>
  </si>
  <si>
    <t>IZRADA BANKINA OD ZRNATOG KAMENOG MATERIJALA</t>
  </si>
  <si>
    <t>Nabava, dobava, razastiranje, planiranje i zbijanje  sloja nesortiranog zrnatog kamenog materijala bankine širine 100 cm, debljine 15cm u zbijenom stanju. Stavka obuhvaća nabavu, dobavu i prijevoz materijala, te potrebno razastiranje, ravnanje i zbijanje.</t>
  </si>
  <si>
    <t>Po dužnom metru izvedene bankine</t>
  </si>
  <si>
    <t>Bankina š=100 cm</t>
  </si>
  <si>
    <t xml:space="preserve">                         OPĆINA KNEŽEVI VINOGRADI
                         Hrvatske Republike 3
                         31 309 Kneževi Vinogardi</t>
  </si>
  <si>
    <r>
      <t>REKONSTRUKCIJA ULICE PETEFI ŠANDORA U KNEŽEVIM VINOGRADIMA</t>
    </r>
    <r>
      <rPr>
        <sz val="11"/>
        <rFont val="Arial"/>
        <family val="2"/>
        <charset val="238"/>
      </rPr>
      <t/>
    </r>
  </si>
  <si>
    <t>126/2014</t>
  </si>
  <si>
    <t>2.9.1.</t>
  </si>
  <si>
    <t>6.1.1.</t>
  </si>
  <si>
    <t>Izrada nosivog sloja kamena debljine min.35 cm. Sloj se izvodi u novoj kolničkoj konstrukciji ceste i priključaka.</t>
  </si>
  <si>
    <t>Izrada nosivog sloja od AC 16 base 50/70 AG6 M2-E debljine 7 cm na cesti</t>
  </si>
  <si>
    <t>Puna crta (razdjelna); š=12 cm; bijela</t>
  </si>
  <si>
    <t>Isprekidana crta 1+1 (razdjelna); š=12 cm; bijela</t>
  </si>
  <si>
    <t>Isprekidana crta 5+5 (razdjelna); š=12 cm; bijela</t>
  </si>
  <si>
    <t>Izmještanje turističke signalizacije (vađenje, demontiranje, deponiranje i ponovno postavljanje; na 2 stupa do 5 znakova) na istoj lokaciji pomiče se od ruba sukladno Pravilniku.</t>
  </si>
  <si>
    <t>5.4.1.</t>
  </si>
  <si>
    <t>prosinac 2014. godine</t>
  </si>
  <si>
    <t>5.4.2.</t>
  </si>
  <si>
    <t>5.5.</t>
  </si>
  <si>
    <t>5.5.1</t>
  </si>
  <si>
    <t>komplet</t>
  </si>
  <si>
    <t>REKONSTRUKCIJA OBORINSKE ODVODNJE UZ DC D212 I ULICI 1. MAJA</t>
  </si>
  <si>
    <t xml:space="preserve">Rekonstrukcija postojećeg sustava oborinske odvodnje obuhvaća sve potrebne radove na cjevovodima i kanalima, kako bi sustav odvodnje bio funkcionalan nakon spoja projektirane oborinske kanalizacije. Potrebne radove odredit će nadzorni inženjer u dogovoru s projektantom po uvidu u stvarno stanje na terenu.
</t>
  </si>
  <si>
    <t>po kompletu izvršenih radova</t>
  </si>
  <si>
    <t>1.2.4.</t>
  </si>
  <si>
    <t>1.2.5.</t>
  </si>
  <si>
    <t>1.2.6.</t>
  </si>
  <si>
    <t>1.2.7.</t>
  </si>
  <si>
    <t>1.2.8.</t>
  </si>
  <si>
    <t>1.2.9.</t>
  </si>
  <si>
    <t>1.4.3.</t>
  </si>
  <si>
    <t>1.4.4.</t>
  </si>
  <si>
    <t>1.4.5.</t>
  </si>
  <si>
    <t>1.4.6.</t>
  </si>
  <si>
    <t>1.4.7.</t>
  </si>
  <si>
    <t>1.4.8.</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</si>
</sst>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k_n_-;\-* #,##0.00\ _k_n_-;_-* &quot;-&quot;??\ _k_n_-;_-@_-"/>
    <numFmt numFmtId="164" formatCode="_(* #,##0.00_);_(* \(#,##0.00\);_(* &quot;-&quot;??_);_(@_)"/>
    <numFmt numFmtId="165" formatCode="#,##0.00;#,##0.00;&quot;&quot;"/>
    <numFmt numFmtId="166" formatCode="#,##0.00;[Red]#,##0.00"/>
    <numFmt numFmtId="167" formatCode="#,##0.00\ &quot;kn&quot;"/>
    <numFmt numFmtId="168" formatCode="#,##0.00_ ;\-#,##0.00,"/>
    <numFmt numFmtId="169" formatCode="#,##0.0\ &quot;kn&quot;"/>
    <numFmt numFmtId="170" formatCode="\$#,##0\ ;&quot;($&quot;#,##0\)"/>
  </numFmts>
  <fonts count="77">
    <font>
      <sz val="12"/>
      <name val="HRHelvetica"/>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2"/>
      <name val="HRHelvetica"/>
    </font>
    <font>
      <sz val="8"/>
      <name val="Arial"/>
      <family val="2"/>
    </font>
    <font>
      <sz val="8"/>
      <name val="Arial CE"/>
      <family val="2"/>
      <charset val="238"/>
    </font>
    <font>
      <sz val="8"/>
      <name val="Arial"/>
      <family val="2"/>
      <charset val="238"/>
    </font>
    <font>
      <sz val="8"/>
      <name val="HRHelvetica"/>
    </font>
    <font>
      <sz val="8"/>
      <name val="Arial CE"/>
      <charset val="238"/>
    </font>
    <font>
      <sz val="7"/>
      <name val="Arial"/>
      <family val="2"/>
      <charset val="238"/>
    </font>
    <font>
      <b/>
      <sz val="7"/>
      <name val="Arial"/>
      <family val="2"/>
      <charset val="238"/>
    </font>
    <font>
      <b/>
      <sz val="8"/>
      <name val="Arial"/>
      <family val="2"/>
      <charset val="238"/>
    </font>
    <font>
      <sz val="10"/>
      <name val="Arial"/>
      <family val="2"/>
      <charset val="238"/>
    </font>
    <font>
      <vertAlign val="superscript"/>
      <sz val="8"/>
      <name val="Arial CE"/>
      <charset val="238"/>
    </font>
    <font>
      <u/>
      <sz val="8"/>
      <name val="Arial CE"/>
      <charset val="238"/>
    </font>
    <font>
      <sz val="8"/>
      <color indexed="16"/>
      <name val="Arial"/>
      <family val="2"/>
      <charset val="238"/>
    </font>
    <font>
      <sz val="8"/>
      <color indexed="10"/>
      <name val="Arial"/>
      <family val="2"/>
      <charset val="238"/>
    </font>
    <font>
      <vertAlign val="superscript"/>
      <sz val="8"/>
      <name val="Arial"/>
      <family val="2"/>
      <charset val="238"/>
    </font>
    <font>
      <b/>
      <sz val="18"/>
      <color indexed="62"/>
      <name val="Cambria"/>
      <family val="2"/>
      <charset val="238"/>
    </font>
    <font>
      <sz val="11"/>
      <color indexed="8"/>
      <name val="Rockwell"/>
      <family val="2"/>
      <charset val="238"/>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sz val="12"/>
      <name val="Helvetica-Narrow"/>
      <family val="2"/>
    </font>
    <font>
      <sz val="11"/>
      <color indexed="26"/>
      <name val="Rockwell"/>
      <family val="2"/>
      <charset val="238"/>
    </font>
    <font>
      <b/>
      <sz val="11"/>
      <color indexed="26"/>
      <name val="Rockwell"/>
      <family val="2"/>
      <charset val="238"/>
    </font>
    <font>
      <sz val="10"/>
      <name val="Arial CE"/>
      <charset val="238"/>
    </font>
    <font>
      <b/>
      <sz val="10"/>
      <name val="Arial"/>
      <family val="2"/>
      <charset val="238"/>
    </font>
    <font>
      <sz val="10"/>
      <name val="Helv"/>
    </font>
    <font>
      <sz val="9"/>
      <name val="Arial"/>
      <family val="2"/>
    </font>
    <font>
      <b/>
      <sz val="8"/>
      <color indexed="57"/>
      <name val="Arial"/>
      <family val="2"/>
    </font>
    <font>
      <b/>
      <sz val="8"/>
      <name val="Arial CE"/>
      <charset val="238"/>
    </font>
    <font>
      <sz val="11"/>
      <color theme="1"/>
      <name val="Calibri"/>
      <family val="2"/>
      <charset val="238"/>
      <scheme val="minor"/>
    </font>
    <font>
      <sz val="11"/>
      <color indexed="8"/>
      <name val="Calibri"/>
      <family val="2"/>
      <charset val="238"/>
    </font>
    <font>
      <sz val="11"/>
      <color indexed="31"/>
      <name val="Calibri"/>
      <family val="2"/>
      <charset val="238"/>
    </font>
    <font>
      <sz val="11"/>
      <color indexed="17"/>
      <name val="Calibri"/>
      <family val="2"/>
      <charset val="238"/>
    </font>
    <font>
      <b/>
      <sz val="11"/>
      <color indexed="63"/>
      <name val="Calibri"/>
      <family val="2"/>
      <charset val="238"/>
    </font>
    <font>
      <b/>
      <sz val="11"/>
      <color indexed="10"/>
      <name val="Calibri"/>
      <family val="2"/>
      <charset val="238"/>
    </font>
    <font>
      <sz val="11"/>
      <color indexed="2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sz val="11"/>
      <color indexed="10"/>
      <name val="Calibri"/>
      <family val="2"/>
      <charset val="238"/>
    </font>
    <font>
      <b/>
      <sz val="11"/>
      <color indexed="31"/>
      <name val="Calibri"/>
      <family val="2"/>
      <charset val="238"/>
    </font>
    <font>
      <i/>
      <sz val="11"/>
      <color indexed="23"/>
      <name val="Calibri"/>
      <family val="2"/>
      <charset val="238"/>
    </font>
    <font>
      <b/>
      <sz val="11"/>
      <color indexed="8"/>
      <name val="Calibri"/>
      <family val="2"/>
      <charset val="238"/>
    </font>
    <font>
      <sz val="11"/>
      <color indexed="62"/>
      <name val="Calibri"/>
      <family val="2"/>
      <charset val="238"/>
    </font>
    <font>
      <sz val="12"/>
      <name val="Arial"/>
      <family val="2"/>
      <charset val="238"/>
    </font>
    <font>
      <b/>
      <sz val="11"/>
      <name val="Arial"/>
      <family val="2"/>
      <charset val="238"/>
    </font>
    <font>
      <b/>
      <u/>
      <sz val="14"/>
      <name val="Arial"/>
      <family val="2"/>
      <charset val="238"/>
    </font>
    <font>
      <sz val="14"/>
      <name val="Arial"/>
      <family val="2"/>
      <charset val="238"/>
    </font>
    <font>
      <b/>
      <u/>
      <sz val="10"/>
      <name val="Arial"/>
      <family val="2"/>
      <charset val="238"/>
    </font>
    <font>
      <sz val="8"/>
      <color rgb="FFFF0000"/>
      <name val="Arial CE"/>
      <charset val="238"/>
    </font>
    <font>
      <sz val="10"/>
      <name val="Arial"/>
      <family val="2"/>
    </font>
    <font>
      <b/>
      <sz val="10"/>
      <name val="Arial"/>
      <family val="2"/>
    </font>
    <font>
      <sz val="10"/>
      <name val="Arial CE"/>
      <family val="2"/>
      <charset val="238"/>
    </font>
    <font>
      <sz val="11"/>
      <name val="Arial"/>
      <family val="2"/>
      <charset val="238"/>
    </font>
    <font>
      <sz val="9"/>
      <color indexed="81"/>
      <name val="Tahoma"/>
      <family val="2"/>
      <charset val="238"/>
    </font>
    <font>
      <b/>
      <sz val="9"/>
      <color indexed="81"/>
      <name val="Tahoma"/>
      <family val="2"/>
      <charset val="238"/>
    </font>
    <font>
      <sz val="11"/>
      <color indexed="8"/>
      <name val="Arial1"/>
      <charset val="238"/>
    </font>
    <font>
      <sz val="10"/>
      <name val="Arial"/>
      <family val="2"/>
      <charset val="1"/>
    </font>
    <font>
      <sz val="18"/>
      <color indexed="24"/>
      <name val="Times New Roman"/>
      <family val="1"/>
      <charset val="238"/>
    </font>
    <font>
      <sz val="8"/>
      <color indexed="24"/>
      <name val="Times New Roman"/>
      <family val="1"/>
      <charset val="238"/>
    </font>
    <font>
      <sz val="12"/>
      <color indexed="24"/>
      <name val="Times New Roman"/>
      <family val="1"/>
      <charset val="238"/>
    </font>
    <font>
      <sz val="8"/>
      <name val="Calibri"/>
      <family val="2"/>
      <charset val="238"/>
    </font>
  </fonts>
  <fills count="27">
    <fill>
      <patternFill patternType="none"/>
    </fill>
    <fill>
      <patternFill patternType="gray125"/>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9"/>
      </patternFill>
    </fill>
    <fill>
      <patternFill patternType="solid">
        <fgColor indexed="43"/>
      </patternFill>
    </fill>
    <fill>
      <patternFill patternType="solid">
        <fgColor indexed="53"/>
      </patternFill>
    </fill>
    <fill>
      <patternFill patternType="solid">
        <fgColor indexed="46"/>
      </patternFill>
    </fill>
    <fill>
      <patternFill patternType="solid">
        <fgColor indexed="55"/>
      </patternFill>
    </fill>
    <fill>
      <patternFill patternType="solid">
        <fgColor indexed="50"/>
      </patternFill>
    </fill>
    <fill>
      <patternFill patternType="solid">
        <fgColor indexed="45"/>
        <bgColor indexed="64"/>
      </patternFill>
    </fill>
    <fill>
      <patternFill patternType="solid">
        <fgColor indexed="27"/>
        <bgColor indexed="41"/>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indexed="44"/>
      </patternFill>
    </fill>
    <fill>
      <patternFill patternType="solid">
        <fgColor indexed="45"/>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theme="4" tint="0.79998168889431442"/>
        <bgColor indexed="64"/>
      </patternFill>
    </fill>
    <fill>
      <patternFill patternType="solid">
        <fgColor theme="7" tint="0.79998168889431442"/>
        <bgColor indexed="64"/>
      </patternFill>
    </fill>
  </fills>
  <borders count="33">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bottom style="thick">
        <color indexed="50"/>
      </bottom>
      <diagonal/>
    </border>
    <border>
      <left/>
      <right/>
      <top style="thin">
        <color indexed="50"/>
      </top>
      <bottom style="double">
        <color indexed="50"/>
      </bottom>
      <diagonal/>
    </border>
    <border>
      <left/>
      <right/>
      <top style="hair">
        <color indexed="8"/>
      </top>
      <bottom style="hair">
        <color indexed="8"/>
      </bottom>
      <diagonal/>
    </border>
    <border>
      <left/>
      <right/>
      <top style="medium">
        <color indexed="64"/>
      </top>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hair">
        <color indexed="64"/>
      </bottom>
      <diagonal/>
    </border>
    <border>
      <left/>
      <right/>
      <top style="hair">
        <color indexed="8"/>
      </top>
      <bottom style="hair">
        <color indexed="8"/>
      </bottom>
      <diagonal/>
    </border>
    <border>
      <left/>
      <right/>
      <top/>
      <bottom style="thick">
        <color indexed="56"/>
      </bottom>
      <diagonal/>
    </border>
    <border>
      <left/>
      <right/>
      <top style="thin">
        <color indexed="56"/>
      </top>
      <bottom style="double">
        <color indexed="56"/>
      </bottom>
      <diagonal/>
    </border>
    <border>
      <left/>
      <right/>
      <top style="double">
        <color indexed="8"/>
      </top>
      <bottom/>
      <diagonal/>
    </border>
  </borders>
  <cellStyleXfs count="53826">
    <xf numFmtId="0" fontId="0" fillId="0" borderId="0"/>
    <xf numFmtId="0" fontId="20" fillId="4"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4" borderId="0" applyNumberFormat="0" applyBorder="0" applyAlignment="0" applyProtection="0"/>
    <xf numFmtId="0" fontId="20" fillId="3" borderId="0" applyNumberFormat="0" applyBorder="0" applyAlignment="0" applyProtection="0"/>
    <xf numFmtId="0" fontId="20" fillId="6"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4" borderId="0" applyNumberFormat="0" applyBorder="0" applyAlignment="0" applyProtection="0"/>
    <xf numFmtId="0" fontId="20" fillId="3" borderId="0" applyNumberFormat="0" applyBorder="0" applyAlignment="0" applyProtection="0"/>
    <xf numFmtId="0" fontId="20" fillId="2" borderId="0" applyNumberFormat="0" applyBorder="0" applyAlignment="0" applyProtection="0"/>
    <xf numFmtId="0" fontId="2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 borderId="0" applyNumberFormat="0" applyBorder="0" applyAlignment="0" applyProtection="0"/>
    <xf numFmtId="0" fontId="35" fillId="7" borderId="0" applyNumberFormat="0" applyBorder="0" applyAlignment="0" applyProtection="0"/>
    <xf numFmtId="0" fontId="35" fillId="2" borderId="0" applyNumberFormat="0" applyBorder="0" applyAlignment="0" applyProtection="0"/>
    <xf numFmtId="0" fontId="4" fillId="3" borderId="1" applyNumberFormat="0" applyFont="0" applyAlignment="0" applyProtection="0"/>
    <xf numFmtId="0" fontId="26" fillId="5"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2" borderId="0" applyNumberFormat="0" applyBorder="0" applyAlignment="0" applyProtection="0"/>
    <xf numFmtId="0" fontId="29" fillId="6" borderId="6" applyNumberFormat="0" applyAlignment="0" applyProtection="0"/>
    <xf numFmtId="0" fontId="30" fillId="6" borderId="2" applyNumberFormat="0" applyAlignment="0" applyProtection="0"/>
    <xf numFmtId="0" fontId="27" fillId="9" borderId="0" applyNumberFormat="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0" applyNumberFormat="0" applyFill="0" applyBorder="0" applyAlignment="0" applyProtection="0"/>
    <xf numFmtId="0" fontId="19" fillId="0" borderId="0" applyNumberFormat="0" applyFill="0" applyBorder="0" applyAlignment="0" applyProtection="0"/>
    <xf numFmtId="0" fontId="21" fillId="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0" fontId="4" fillId="0" borderId="0"/>
    <xf numFmtId="0" fontId="34" fillId="0" borderId="0"/>
    <xf numFmtId="0" fontId="34" fillId="0" borderId="0"/>
    <xf numFmtId="0" fontId="37" fillId="0" borderId="0"/>
    <xf numFmtId="0" fontId="31" fillId="0" borderId="7" applyNumberFormat="0" applyFill="0" applyAlignment="0" applyProtection="0"/>
    <xf numFmtId="0" fontId="36" fillId="10" borderId="3" applyNumberFormat="0" applyAlignment="0" applyProtection="0"/>
    <xf numFmtId="0" fontId="5" fillId="12" borderId="0" applyNumberFormat="0" applyFont="0" applyBorder="0" applyAlignment="0" applyProtection="0"/>
    <xf numFmtId="0" fontId="39" fillId="0" borderId="0"/>
    <xf numFmtId="0" fontId="32" fillId="0" borderId="0" applyNumberFormat="0" applyFill="0" applyBorder="0" applyAlignment="0" applyProtection="0"/>
    <xf numFmtId="0" fontId="31" fillId="0" borderId="0" applyNumberFormat="0" applyFill="0" applyBorder="0" applyAlignment="0" applyProtection="0"/>
    <xf numFmtId="0" fontId="33" fillId="0" borderId="9" applyNumberFormat="0" applyFill="0" applyAlignment="0" applyProtection="0"/>
    <xf numFmtId="168" fontId="38" fillId="13" borderId="10">
      <alignment vertical="center"/>
    </xf>
    <xf numFmtId="168" fontId="38" fillId="13" borderId="10">
      <alignment vertical="center"/>
    </xf>
    <xf numFmtId="168" fontId="38" fillId="13" borderId="10">
      <alignment vertical="center"/>
    </xf>
    <xf numFmtId="0" fontId="28" fillId="7" borderId="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lignment horizontal="justify"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8" fillId="13" borderId="29">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18" borderId="0" applyNumberFormat="0" applyBorder="0" applyAlignment="0" applyProtection="0"/>
    <xf numFmtId="0" fontId="44" fillId="2"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3" borderId="0" applyNumberFormat="0" applyBorder="0" applyAlignment="0" applyProtection="0"/>
    <xf numFmtId="0" fontId="44" fillId="2" borderId="0" applyNumberFormat="0" applyBorder="0" applyAlignment="0" applyProtection="0"/>
    <xf numFmtId="0" fontId="44" fillId="7" borderId="0" applyNumberFormat="0" applyBorder="0" applyAlignment="0" applyProtection="0"/>
    <xf numFmtId="0" fontId="44" fillId="19" borderId="0" applyNumberFormat="0" applyBorder="0" applyAlignment="0" applyProtection="0"/>
    <xf numFmtId="0" fontId="44" fillId="5" borderId="0" applyNumberFormat="0" applyBorder="0" applyAlignment="0" applyProtection="0"/>
    <xf numFmtId="0" fontId="44" fillId="3" borderId="0" applyNumberFormat="0" applyBorder="0" applyAlignment="0" applyProtection="0"/>
    <xf numFmtId="0" fontId="44" fillId="5" borderId="0" applyNumberFormat="0" applyBorder="0" applyAlignment="0" applyProtection="0"/>
    <xf numFmtId="0" fontId="45" fillId="5" borderId="0" applyNumberFormat="0" applyBorder="0" applyAlignment="0" applyProtection="0"/>
    <xf numFmtId="0" fontId="45" fillId="8" borderId="0" applyNumberFormat="0" applyBorder="0" applyAlignment="0" applyProtection="0"/>
    <xf numFmtId="0" fontId="45" fillId="20" borderId="0" applyNumberFormat="0" applyBorder="0" applyAlignment="0" applyProtection="0"/>
    <xf numFmtId="0" fontId="45" fillId="19" borderId="0" applyNumberFormat="0" applyBorder="0" applyAlignment="0" applyProtection="0"/>
    <xf numFmtId="0" fontId="45" fillId="5" borderId="0" applyNumberFormat="0" applyBorder="0" applyAlignment="0" applyProtection="0"/>
    <xf numFmtId="0" fontId="45" fillId="2" borderId="0" applyNumberFormat="0" applyBorder="0" applyAlignment="0" applyProtection="0"/>
    <xf numFmtId="0" fontId="4" fillId="3" borderId="1" applyNumberFormat="0" applyFont="0" applyAlignment="0" applyProtection="0"/>
    <xf numFmtId="0" fontId="46" fillId="5" borderId="0" applyNumberFormat="0" applyBorder="0" applyAlignment="0" applyProtection="0"/>
    <xf numFmtId="0" fontId="45" fillId="21" borderId="0" applyNumberFormat="0" applyBorder="0" applyAlignment="0" applyProtection="0"/>
    <xf numFmtId="0" fontId="45" fillId="8"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7" fillId="6" borderId="6" applyNumberFormat="0" applyAlignment="0" applyProtection="0"/>
    <xf numFmtId="0" fontId="48" fillId="6" borderId="2" applyNumberFormat="0" applyAlignment="0" applyProtection="0"/>
    <xf numFmtId="0" fontId="49" fillId="9" borderId="0" applyNumberFormat="0" applyBorder="0" applyAlignment="0" applyProtection="0"/>
    <xf numFmtId="0" fontId="19" fillId="0" borderId="0" applyNumberFormat="0" applyFill="0" applyBorder="0" applyAlignment="0" applyProtection="0"/>
    <xf numFmtId="0" fontId="50" fillId="0" borderId="30"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0" applyNumberFormat="0" applyBorder="0" applyAlignment="0" applyProtection="0"/>
    <xf numFmtId="0" fontId="54" fillId="0" borderId="7" applyNumberFormat="0" applyFill="0" applyAlignment="0" applyProtection="0"/>
    <xf numFmtId="0" fontId="55" fillId="10" borderId="3" applyNumberFormat="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57" fillId="0" borderId="31" applyNumberFormat="0" applyFill="0" applyAlignment="0" applyProtection="0"/>
    <xf numFmtId="0" fontId="58" fillId="7" borderId="2" applyNumberFormat="0" applyAlignment="0" applyProtection="0"/>
    <xf numFmtId="16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lignment horizontal="justify" vertical="center" wrapText="1"/>
    </xf>
    <xf numFmtId="0" fontId="2" fillId="0" borderId="0"/>
    <xf numFmtId="0" fontId="13" fillId="0" borderId="0"/>
    <xf numFmtId="164" fontId="13" fillId="0" borderId="0" applyFont="0" applyFill="0" applyBorder="0" applyAlignment="0" applyProtection="0"/>
    <xf numFmtId="0" fontId="13" fillId="0" borderId="0"/>
    <xf numFmtId="0" fontId="7" fillId="0" borderId="0">
      <alignment horizontal="justify" vertical="center" wrapText="1"/>
    </xf>
    <xf numFmtId="0" fontId="13" fillId="0" borderId="0"/>
    <xf numFmtId="0" fontId="4" fillId="0" borderId="0"/>
    <xf numFmtId="0" fontId="2" fillId="0" borderId="0"/>
    <xf numFmtId="0" fontId="13" fillId="0" borderId="0"/>
    <xf numFmtId="0" fontId="7" fillId="0" borderId="0">
      <alignment horizontal="justify"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3" fillId="0" borderId="0"/>
    <xf numFmtId="3" fontId="72" fillId="0" borderId="0" applyFill="0" applyBorder="0" applyAlignment="0" applyProtection="0"/>
    <xf numFmtId="170" fontId="72" fillId="0" borderId="0" applyFill="0" applyBorder="0" applyAlignment="0" applyProtection="0"/>
    <xf numFmtId="0" fontId="72" fillId="0" borderId="0" applyFill="0" applyBorder="0" applyAlignment="0" applyProtection="0"/>
    <xf numFmtId="2" fontId="72" fillId="0" borderId="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0"/>
    <xf numFmtId="0" fontId="44" fillId="0" borderId="0"/>
    <xf numFmtId="0" fontId="13" fillId="0" borderId="0"/>
    <xf numFmtId="0" fontId="7" fillId="12" borderId="0"/>
    <xf numFmtId="0" fontId="72" fillId="0" borderId="32" applyNumberFormat="0" applyFill="0" applyAlignment="0" applyProtection="0"/>
    <xf numFmtId="43" fontId="13" fillId="0" borderId="0" applyFont="0" applyFill="0" applyBorder="0" applyAlignment="0" applyProtection="0"/>
    <xf numFmtId="43" fontId="13" fillId="0" borderId="0" applyFont="0" applyFill="0" applyBorder="0" applyAlignment="0" applyProtection="0"/>
  </cellStyleXfs>
  <cellXfs count="313">
    <xf numFmtId="0" fontId="0" fillId="0" borderId="0" xfId="0"/>
    <xf numFmtId="0" fontId="7" fillId="0" borderId="0" xfId="0" applyFont="1"/>
    <xf numFmtId="0" fontId="7" fillId="0" borderId="0" xfId="0" applyFont="1" applyBorder="1"/>
    <xf numFmtId="0" fontId="7" fillId="0" borderId="0" xfId="0" applyFont="1" applyBorder="1" applyAlignment="1">
      <alignment vertical="center" wrapText="1"/>
    </xf>
    <xf numFmtId="4" fontId="9" fillId="0" borderId="0" xfId="0" applyNumberFormat="1"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Border="1" applyAlignment="1">
      <alignment horizontal="justify" vertical="top" wrapText="1"/>
    </xf>
    <xf numFmtId="0" fontId="10" fillId="0" borderId="0" xfId="0" applyFont="1" applyFill="1"/>
    <xf numFmtId="49" fontId="10" fillId="0" borderId="0" xfId="0" applyNumberFormat="1" applyFont="1" applyFill="1" applyAlignment="1">
      <alignment horizontal="center" vertical="top"/>
    </xf>
    <xf numFmtId="0" fontId="10" fillId="0" borderId="0" xfId="0" applyFont="1" applyFill="1" applyAlignment="1">
      <alignment vertical="center" wrapText="1"/>
    </xf>
    <xf numFmtId="0" fontId="10" fillId="0" borderId="0" xfId="0" applyFont="1" applyFill="1" applyAlignment="1">
      <alignment horizontal="center" vertical="center"/>
    </xf>
    <xf numFmtId="4" fontId="10" fillId="0" borderId="0" xfId="0" applyNumberFormat="1" applyFont="1" applyFill="1" applyAlignment="1">
      <alignment horizontal="center" vertical="center"/>
    </xf>
    <xf numFmtId="4" fontId="10" fillId="0" borderId="0" xfId="0" applyNumberFormat="1" applyFont="1" applyFill="1" applyAlignment="1">
      <alignment horizontal="center"/>
    </xf>
    <xf numFmtId="4" fontId="10" fillId="0" borderId="0" xfId="0" applyNumberFormat="1" applyFont="1" applyFill="1"/>
    <xf numFmtId="0" fontId="12" fillId="0" borderId="0" xfId="0" applyFont="1"/>
    <xf numFmtId="49" fontId="7" fillId="0" borderId="0" xfId="0" applyNumberFormat="1" applyFont="1" applyBorder="1" applyAlignment="1">
      <alignment horizontal="center" vertical="center"/>
    </xf>
    <xf numFmtId="0" fontId="7" fillId="0" borderId="0" xfId="0" applyFont="1" applyBorder="1" applyAlignment="1">
      <alignment horizontal="left" vertical="center" wrapText="1"/>
    </xf>
    <xf numFmtId="0" fontId="7" fillId="0" borderId="0" xfId="0" applyFont="1" applyBorder="1" applyAlignment="1">
      <alignment horizontal="center" vertical="center"/>
    </xf>
    <xf numFmtId="4" fontId="7" fillId="0" borderId="0" xfId="0" applyNumberFormat="1" applyFont="1" applyBorder="1" applyAlignment="1">
      <alignment horizontal="center" vertical="center"/>
    </xf>
    <xf numFmtId="4" fontId="7" fillId="0" borderId="0" xfId="0" applyNumberFormat="1" applyFont="1" applyBorder="1" applyAlignment="1">
      <alignment horizontal="center"/>
    </xf>
    <xf numFmtId="4" fontId="7" fillId="0" borderId="0" xfId="0" applyNumberFormat="1" applyFont="1" applyFill="1" applyBorder="1"/>
    <xf numFmtId="0" fontId="7" fillId="0" borderId="0" xfId="0" applyFont="1" applyFill="1" applyBorder="1" applyAlignment="1">
      <alignment horizontal="justify" vertical="top" wrapText="1"/>
    </xf>
    <xf numFmtId="0" fontId="7" fillId="0" borderId="0" xfId="0" applyFont="1" applyBorder="1" applyAlignment="1">
      <alignment horizontal="center"/>
    </xf>
    <xf numFmtId="4" fontId="7" fillId="0" borderId="0" xfId="0" applyNumberFormat="1" applyFont="1" applyBorder="1" applyAlignment="1">
      <alignment horizontal="right"/>
    </xf>
    <xf numFmtId="0" fontId="7" fillId="0" borderId="0" xfId="0" applyFont="1" applyAlignment="1">
      <alignment vertical="center" wrapText="1"/>
    </xf>
    <xf numFmtId="4" fontId="7" fillId="0" borderId="0" xfId="0" applyNumberFormat="1" applyFont="1" applyFill="1" applyBorder="1" applyAlignment="1">
      <alignment horizontal="center"/>
    </xf>
    <xf numFmtId="0" fontId="7" fillId="0" borderId="0" xfId="0" applyFont="1" applyBorder="1" applyAlignment="1">
      <alignment horizontal="justify" vertical="top" wrapText="1"/>
    </xf>
    <xf numFmtId="0" fontId="12" fillId="0" borderId="0" xfId="0" applyFont="1" applyBorder="1"/>
    <xf numFmtId="4" fontId="12" fillId="0" borderId="0" xfId="0" applyNumberFormat="1" applyFont="1" applyFill="1" applyBorder="1" applyAlignment="1">
      <alignment horizontal="center"/>
    </xf>
    <xf numFmtId="49" fontId="7" fillId="0" borderId="0" xfId="0" applyNumberFormat="1" applyFont="1" applyBorder="1" applyAlignment="1">
      <alignment horizontal="center" vertical="top"/>
    </xf>
    <xf numFmtId="0" fontId="12" fillId="0" borderId="0" xfId="0" applyFont="1" applyFill="1" applyBorder="1" applyAlignment="1">
      <alignment horizontal="center"/>
    </xf>
    <xf numFmtId="4" fontId="7" fillId="0" borderId="0" xfId="0" applyNumberFormat="1" applyFont="1" applyBorder="1"/>
    <xf numFmtId="49" fontId="7" fillId="0" borderId="0" xfId="0" applyNumberFormat="1" applyFont="1" applyAlignment="1">
      <alignment horizontal="center" vertical="top"/>
    </xf>
    <xf numFmtId="0" fontId="7" fillId="0" borderId="0" xfId="0" applyFont="1" applyAlignment="1">
      <alignment horizontal="center" vertical="center"/>
    </xf>
    <xf numFmtId="4" fontId="7" fillId="0" borderId="0" xfId="0" applyNumberFormat="1" applyFont="1" applyAlignment="1">
      <alignment horizontal="center" vertical="center"/>
    </xf>
    <xf numFmtId="4" fontId="7" fillId="0" borderId="0" xfId="0" applyNumberFormat="1" applyFont="1" applyAlignment="1">
      <alignment horizontal="center"/>
    </xf>
    <xf numFmtId="4" fontId="7" fillId="0" borderId="0" xfId="0" applyNumberFormat="1" applyFont="1"/>
    <xf numFmtId="0" fontId="12" fillId="0" borderId="0" xfId="0" applyFont="1" applyFill="1" applyBorder="1" applyAlignment="1">
      <alignment horizontal="justify" vertical="top" wrapText="1"/>
    </xf>
    <xf numFmtId="49" fontId="12" fillId="0" borderId="0" xfId="0" applyNumberFormat="1" applyFont="1" applyFill="1" applyBorder="1" applyAlignment="1">
      <alignment horizontal="center" vertical="top"/>
    </xf>
    <xf numFmtId="165" fontId="9" fillId="0" borderId="0" xfId="0" applyNumberFormat="1" applyFont="1" applyFill="1" applyBorder="1" applyAlignment="1">
      <alignment horizontal="right"/>
    </xf>
    <xf numFmtId="0" fontId="9" fillId="0" borderId="0" xfId="0" applyFont="1" applyBorder="1" applyAlignment="1">
      <alignment horizontal="justify" vertical="top" wrapText="1"/>
    </xf>
    <xf numFmtId="0" fontId="9" fillId="0" borderId="0" xfId="0" applyFont="1" applyFill="1" applyBorder="1" applyAlignment="1">
      <alignment vertical="center" wrapText="1"/>
    </xf>
    <xf numFmtId="0" fontId="5" fillId="0" borderId="0" xfId="0" applyFont="1" applyBorder="1" applyAlignment="1">
      <alignment horizontal="center" vertical="center"/>
    </xf>
    <xf numFmtId="4" fontId="5" fillId="0" borderId="0" xfId="0" applyNumberFormat="1" applyFont="1" applyBorder="1" applyAlignment="1">
      <alignment horizontal="center" vertical="center"/>
    </xf>
    <xf numFmtId="0" fontId="5" fillId="0" borderId="0" xfId="0" applyFont="1" applyBorder="1" applyAlignment="1">
      <alignment horizontal="center"/>
    </xf>
    <xf numFmtId="49" fontId="5" fillId="0" borderId="0" xfId="0" applyNumberFormat="1" applyFont="1" applyBorder="1" applyAlignment="1">
      <alignment horizontal="center" vertical="top"/>
    </xf>
    <xf numFmtId="4" fontId="5" fillId="0" borderId="0" xfId="0" applyNumberFormat="1" applyFont="1" applyBorder="1" applyAlignment="1">
      <alignment horizontal="center"/>
    </xf>
    <xf numFmtId="4" fontId="5" fillId="0" borderId="0" xfId="0" applyNumberFormat="1" applyFont="1" applyBorder="1" applyAlignment="1">
      <alignment horizontal="right"/>
    </xf>
    <xf numFmtId="49" fontId="5" fillId="0" borderId="0" xfId="0" applyNumberFormat="1" applyFont="1" applyAlignment="1">
      <alignment horizontal="center" vertical="top"/>
    </xf>
    <xf numFmtId="0" fontId="9" fillId="0" borderId="0" xfId="0" applyFont="1" applyBorder="1" applyAlignment="1">
      <alignment horizontal="center"/>
    </xf>
    <xf numFmtId="4" fontId="9" fillId="0" borderId="0" xfId="0" applyNumberFormat="1" applyFont="1" applyBorder="1" applyAlignment="1">
      <alignment horizontal="center"/>
    </xf>
    <xf numFmtId="4" fontId="9" fillId="0" borderId="0" xfId="0" applyNumberFormat="1" applyFont="1" applyBorder="1" applyAlignment="1">
      <alignment horizontal="right"/>
    </xf>
    <xf numFmtId="4" fontId="12" fillId="0" borderId="0" xfId="0" applyNumberFormat="1" applyFont="1" applyFill="1" applyBorder="1" applyAlignment="1">
      <alignment horizontal="right"/>
    </xf>
    <xf numFmtId="49" fontId="11" fillId="0" borderId="11" xfId="0" applyNumberFormat="1"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49" fontId="5" fillId="0" borderId="12" xfId="0" applyNumberFormat="1" applyFont="1" applyBorder="1" applyAlignment="1">
      <alignment horizontal="center" vertical="top"/>
    </xf>
    <xf numFmtId="0" fontId="5" fillId="0" borderId="12" xfId="0" applyFont="1" applyBorder="1" applyAlignment="1">
      <alignment vertical="center" wrapText="1"/>
    </xf>
    <xf numFmtId="0" fontId="5" fillId="0" borderId="12" xfId="0" applyFont="1" applyFill="1" applyBorder="1" applyAlignment="1">
      <alignment horizontal="center"/>
    </xf>
    <xf numFmtId="4" fontId="7" fillId="0" borderId="12" xfId="0" applyNumberFormat="1" applyFont="1" applyFill="1" applyBorder="1" applyAlignment="1">
      <alignment horizontal="center"/>
    </xf>
    <xf numFmtId="4" fontId="7" fillId="0" borderId="12" xfId="0" applyNumberFormat="1" applyFont="1" applyBorder="1" applyAlignment="1">
      <alignment horizontal="center"/>
    </xf>
    <xf numFmtId="4" fontId="7" fillId="0" borderId="12" xfId="0" applyNumberFormat="1" applyFont="1" applyBorder="1" applyAlignment="1">
      <alignment horizontal="right"/>
    </xf>
    <xf numFmtId="0" fontId="10" fillId="0" borderId="0" xfId="0" applyFont="1" applyFill="1" applyBorder="1" applyAlignment="1">
      <alignment horizontal="center"/>
    </xf>
    <xf numFmtId="49" fontId="15" fillId="0" borderId="0" xfId="0" applyNumberFormat="1" applyFont="1" applyFill="1" applyBorder="1" applyAlignment="1">
      <alignment horizontal="center" vertical="top"/>
    </xf>
    <xf numFmtId="0" fontId="16" fillId="0" borderId="0" xfId="0" applyFont="1" applyAlignment="1">
      <alignment horizontal="justify" vertical="top" wrapText="1"/>
    </xf>
    <xf numFmtId="4" fontId="7" fillId="15" borderId="0" xfId="0" applyNumberFormat="1" applyFont="1" applyFill="1" applyBorder="1"/>
    <xf numFmtId="4" fontId="12" fillId="15" borderId="13" xfId="0" applyNumberFormat="1" applyFont="1" applyFill="1" applyBorder="1" applyAlignment="1">
      <alignment horizontal="right"/>
    </xf>
    <xf numFmtId="4" fontId="7" fillId="14" borderId="0" xfId="0" applyNumberFormat="1" applyFont="1" applyFill="1" applyBorder="1"/>
    <xf numFmtId="0" fontId="7" fillId="14" borderId="0" xfId="0" applyFont="1" applyFill="1" applyBorder="1"/>
    <xf numFmtId="4" fontId="11" fillId="16" borderId="25" xfId="0" applyNumberFormat="1" applyFont="1" applyFill="1" applyBorder="1" applyAlignment="1">
      <alignment horizontal="center" vertical="center" wrapText="1"/>
    </xf>
    <xf numFmtId="0" fontId="11" fillId="15" borderId="26" xfId="0" applyFont="1" applyFill="1" applyBorder="1" applyAlignment="1">
      <alignment horizontal="center" vertical="center" wrapText="1"/>
    </xf>
    <xf numFmtId="49" fontId="11" fillId="14" borderId="27" xfId="0" applyNumberFormat="1" applyFont="1" applyFill="1" applyBorder="1" applyAlignment="1">
      <alignment horizontal="center" vertical="center" textRotation="90" wrapText="1"/>
    </xf>
    <xf numFmtId="49" fontId="12" fillId="14" borderId="26" xfId="0" applyNumberFormat="1" applyFont="1" applyFill="1" applyBorder="1" applyAlignment="1">
      <alignment horizontal="center" vertical="center" textRotation="90" wrapText="1"/>
    </xf>
    <xf numFmtId="0" fontId="12" fillId="14" borderId="26" xfId="0" applyFont="1" applyFill="1" applyBorder="1" applyAlignment="1">
      <alignment horizontal="center" vertical="center" wrapText="1"/>
    </xf>
    <xf numFmtId="0" fontId="7" fillId="16" borderId="0" xfId="0" applyFont="1" applyFill="1" applyBorder="1"/>
    <xf numFmtId="4" fontId="7" fillId="16" borderId="0" xfId="0" applyNumberFormat="1" applyFont="1" applyFill="1" applyBorder="1"/>
    <xf numFmtId="0" fontId="12" fillId="15" borderId="13" xfId="0" applyFont="1" applyFill="1" applyBorder="1" applyAlignment="1">
      <alignment horizontal="justify" vertical="top" wrapText="1"/>
    </xf>
    <xf numFmtId="49" fontId="12" fillId="15" borderId="13" xfId="0" applyNumberFormat="1" applyFont="1" applyFill="1" applyBorder="1" applyAlignment="1">
      <alignment horizontal="center" vertical="top"/>
    </xf>
    <xf numFmtId="0" fontId="12" fillId="15" borderId="13" xfId="0" applyFont="1" applyFill="1" applyBorder="1" applyAlignment="1">
      <alignment horizontal="center"/>
    </xf>
    <xf numFmtId="4" fontId="12" fillId="15" borderId="13" xfId="0" applyNumberFormat="1" applyFont="1" applyFill="1" applyBorder="1" applyAlignment="1">
      <alignment horizontal="center"/>
    </xf>
    <xf numFmtId="0" fontId="12" fillId="15" borderId="0" xfId="0" applyFont="1" applyFill="1" applyBorder="1"/>
    <xf numFmtId="49" fontId="12" fillId="16" borderId="13" xfId="0" applyNumberFormat="1" applyFont="1" applyFill="1" applyBorder="1" applyAlignment="1">
      <alignment horizontal="center" vertical="top"/>
    </xf>
    <xf numFmtId="0" fontId="12" fillId="16" borderId="13" xfId="0" applyFont="1" applyFill="1" applyBorder="1" applyAlignment="1">
      <alignment horizontal="justify" vertical="top" wrapText="1"/>
    </xf>
    <xf numFmtId="0" fontId="12" fillId="16" borderId="13" xfId="0" applyFont="1" applyFill="1" applyBorder="1" applyAlignment="1">
      <alignment horizontal="center"/>
    </xf>
    <xf numFmtId="4" fontId="12" fillId="16" borderId="13" xfId="0" applyNumberFormat="1" applyFont="1" applyFill="1" applyBorder="1" applyAlignment="1">
      <alignment horizontal="center"/>
    </xf>
    <xf numFmtId="4" fontId="12" fillId="16" borderId="13" xfId="0" applyNumberFormat="1" applyFont="1" applyFill="1" applyBorder="1" applyAlignment="1">
      <alignment horizontal="right"/>
    </xf>
    <xf numFmtId="0" fontId="12" fillId="16" borderId="0" xfId="0" applyFont="1" applyFill="1" applyBorder="1" applyAlignment="1">
      <alignment vertical="center"/>
    </xf>
    <xf numFmtId="4" fontId="7" fillId="16" borderId="0" xfId="0" applyNumberFormat="1" applyFont="1" applyFill="1" applyBorder="1" applyAlignment="1">
      <alignment vertical="center"/>
    </xf>
    <xf numFmtId="0" fontId="5" fillId="14" borderId="0" xfId="0" applyFont="1" applyFill="1" applyBorder="1"/>
    <xf numFmtId="49" fontId="12" fillId="16" borderId="13" xfId="0" applyNumberFormat="1" applyFont="1" applyFill="1" applyBorder="1" applyAlignment="1">
      <alignment horizontal="center" vertical="center"/>
    </xf>
    <xf numFmtId="0" fontId="12" fillId="16" borderId="13" xfId="0" applyFont="1" applyFill="1" applyBorder="1" applyAlignment="1">
      <alignment horizontal="center" vertical="center"/>
    </xf>
    <xf numFmtId="4" fontId="12" fillId="16" borderId="13" xfId="0" applyNumberFormat="1" applyFont="1" applyFill="1" applyBorder="1" applyAlignment="1">
      <alignment horizontal="center" vertical="center"/>
    </xf>
    <xf numFmtId="4" fontId="12" fillId="16" borderId="13" xfId="0" applyNumberFormat="1" applyFont="1" applyFill="1" applyBorder="1" applyAlignment="1">
      <alignment vertical="center"/>
    </xf>
    <xf numFmtId="0" fontId="5" fillId="17" borderId="0" xfId="0" applyFont="1" applyFill="1" applyBorder="1" applyAlignment="1">
      <alignment horizontal="center"/>
    </xf>
    <xf numFmtId="2" fontId="5" fillId="17" borderId="0" xfId="0" applyNumberFormat="1" applyFont="1" applyFill="1" applyBorder="1" applyAlignment="1">
      <alignment horizontal="right"/>
    </xf>
    <xf numFmtId="167" fontId="5" fillId="17" borderId="0" xfId="0" applyNumberFormat="1" applyFont="1" applyFill="1" applyBorder="1" applyAlignment="1">
      <alignment horizontal="right"/>
    </xf>
    <xf numFmtId="0" fontId="5" fillId="17" borderId="0" xfId="0" applyFont="1" applyFill="1" applyBorder="1" applyAlignment="1">
      <alignment vertical="top"/>
    </xf>
    <xf numFmtId="9" fontId="5" fillId="17" borderId="0" xfId="0" applyNumberFormat="1" applyFont="1" applyFill="1" applyBorder="1" applyAlignment="1">
      <alignment horizontal="center" vertical="center"/>
    </xf>
    <xf numFmtId="0" fontId="5" fillId="17" borderId="0" xfId="0" applyFont="1" applyFill="1" applyBorder="1"/>
    <xf numFmtId="169" fontId="5" fillId="17" borderId="0" xfId="0" applyNumberFormat="1" applyFont="1" applyFill="1" applyBorder="1" applyAlignment="1">
      <alignment horizontal="right"/>
    </xf>
    <xf numFmtId="0" fontId="5" fillId="17" borderId="0" xfId="0" applyFont="1" applyFill="1" applyBorder="1" applyAlignment="1"/>
    <xf numFmtId="49" fontId="5" fillId="17" borderId="0" xfId="0" applyNumberFormat="1" applyFont="1" applyFill="1" applyBorder="1" applyAlignment="1">
      <alignment horizontal="center" vertical="center"/>
    </xf>
    <xf numFmtId="0" fontId="5" fillId="0" borderId="0" xfId="0" applyFont="1" applyBorder="1"/>
    <xf numFmtId="0" fontId="5" fillId="0" borderId="0" xfId="0" applyFont="1" applyBorder="1" applyAlignment="1">
      <alignment horizontal="right"/>
    </xf>
    <xf numFmtId="49" fontId="5" fillId="17" borderId="0" xfId="0" applyNumberFormat="1" applyFont="1" applyFill="1" applyBorder="1" applyAlignment="1">
      <alignment horizontal="center"/>
    </xf>
    <xf numFmtId="0" fontId="5" fillId="17" borderId="0" xfId="0" applyFont="1" applyFill="1" applyBorder="1" applyAlignment="1">
      <alignment wrapText="1"/>
    </xf>
    <xf numFmtId="0" fontId="41" fillId="17" borderId="0" xfId="0" applyFont="1" applyFill="1" applyBorder="1" applyAlignment="1">
      <alignment horizontal="center" vertical="top"/>
    </xf>
    <xf numFmtId="10" fontId="5" fillId="17" borderId="0" xfId="0" applyNumberFormat="1" applyFont="1" applyFill="1" applyBorder="1" applyAlignment="1">
      <alignment vertical="top"/>
    </xf>
    <xf numFmtId="0" fontId="41" fillId="17" borderId="0" xfId="0" applyFont="1" applyFill="1" applyBorder="1" applyAlignment="1">
      <alignment horizontal="center"/>
    </xf>
    <xf numFmtId="10" fontId="5" fillId="17" borderId="0" xfId="0" applyNumberFormat="1" applyFont="1" applyFill="1" applyBorder="1"/>
    <xf numFmtId="169" fontId="40" fillId="17" borderId="0" xfId="0" applyNumberFormat="1" applyFont="1" applyFill="1" applyBorder="1" applyAlignment="1">
      <alignment horizontal="right"/>
    </xf>
    <xf numFmtId="0" fontId="40" fillId="17" borderId="0" xfId="0" applyFont="1" applyFill="1" applyBorder="1"/>
    <xf numFmtId="169" fontId="40" fillId="17" borderId="0" xfId="0" applyNumberFormat="1" applyFont="1" applyFill="1" applyBorder="1" applyAlignment="1">
      <alignment horizontal="right" vertical="top"/>
    </xf>
    <xf numFmtId="0" fontId="40" fillId="17" borderId="0" xfId="0" applyFont="1" applyFill="1" applyBorder="1" applyAlignment="1">
      <alignment vertical="top"/>
    </xf>
    <xf numFmtId="0" fontId="41" fillId="14" borderId="0" xfId="0" applyFont="1" applyFill="1" applyBorder="1" applyAlignment="1">
      <alignment horizontal="center"/>
    </xf>
    <xf numFmtId="9" fontId="5" fillId="14" borderId="0" xfId="0" applyNumberFormat="1" applyFont="1" applyFill="1" applyBorder="1" applyAlignment="1">
      <alignment horizontal="center" vertical="center"/>
    </xf>
    <xf numFmtId="10" fontId="5" fillId="14" borderId="0" xfId="0" applyNumberFormat="1" applyFont="1" applyFill="1" applyBorder="1"/>
    <xf numFmtId="169" fontId="40" fillId="14" borderId="0" xfId="0" applyNumberFormat="1" applyFont="1" applyFill="1" applyBorder="1" applyAlignment="1">
      <alignment horizontal="right"/>
    </xf>
    <xf numFmtId="0" fontId="40" fillId="14" borderId="0" xfId="0" applyFont="1" applyFill="1" applyBorder="1" applyAlignment="1"/>
    <xf numFmtId="0" fontId="7" fillId="17" borderId="0" xfId="0" applyFont="1" applyFill="1" applyBorder="1"/>
    <xf numFmtId="4" fontId="7" fillId="17" borderId="0" xfId="0" applyNumberFormat="1" applyFont="1" applyFill="1" applyBorder="1"/>
    <xf numFmtId="49" fontId="12" fillId="0" borderId="0" xfId="0" applyNumberFormat="1" applyFont="1" applyBorder="1" applyAlignment="1">
      <alignment horizontal="center" vertical="top"/>
    </xf>
    <xf numFmtId="49" fontId="5" fillId="17" borderId="28" xfId="333" applyNumberFormat="1" applyFont="1" applyFill="1" applyBorder="1" applyAlignment="1">
      <alignment horizontal="center"/>
    </xf>
    <xf numFmtId="0" fontId="6" fillId="17" borderId="28" xfId="333" applyFont="1" applyFill="1" applyBorder="1" applyAlignment="1">
      <alignment horizontal="justify" wrapText="1"/>
    </xf>
    <xf numFmtId="0" fontId="5" fillId="17" borderId="28" xfId="0" applyFont="1" applyFill="1" applyBorder="1" applyAlignment="1">
      <alignment horizontal="center"/>
    </xf>
    <xf numFmtId="166" fontId="5" fillId="17" borderId="28" xfId="333" applyNumberFormat="1" applyFont="1" applyFill="1" applyBorder="1" applyAlignment="1">
      <alignment horizontal="center"/>
    </xf>
    <xf numFmtId="167" fontId="5" fillId="17" borderId="28" xfId="333" applyNumberFormat="1" applyFont="1" applyFill="1" applyBorder="1" applyAlignment="1">
      <alignment horizontal="right"/>
    </xf>
    <xf numFmtId="49" fontId="5" fillId="17" borderId="0" xfId="333" applyNumberFormat="1" applyFont="1" applyFill="1" applyBorder="1" applyAlignment="1">
      <alignment horizontal="center"/>
    </xf>
    <xf numFmtId="0" fontId="6" fillId="17" borderId="0" xfId="333" applyFont="1" applyFill="1" applyBorder="1" applyAlignment="1">
      <alignment horizontal="justify" wrapText="1"/>
    </xf>
    <xf numFmtId="166" fontId="5" fillId="17" borderId="0" xfId="333" applyNumberFormat="1" applyFont="1" applyFill="1" applyBorder="1" applyAlignment="1">
      <alignment horizontal="center"/>
    </xf>
    <xf numFmtId="167" fontId="5" fillId="17" borderId="0" xfId="333" applyNumberFormat="1" applyFont="1" applyFill="1" applyBorder="1" applyAlignment="1">
      <alignment horizontal="right"/>
    </xf>
    <xf numFmtId="4" fontId="7" fillId="17" borderId="0" xfId="0" applyNumberFormat="1" applyFont="1" applyFill="1" applyBorder="1" applyAlignment="1">
      <alignment horizontal="center"/>
    </xf>
    <xf numFmtId="14" fontId="42" fillId="0" borderId="0" xfId="0" applyNumberFormat="1" applyFont="1" applyBorder="1" applyAlignment="1">
      <alignment vertical="center" wrapText="1"/>
    </xf>
    <xf numFmtId="14" fontId="12" fillId="0" borderId="0" xfId="0" applyNumberFormat="1" applyFont="1" applyBorder="1" applyAlignment="1">
      <alignment horizontal="justify" vertical="top" wrapText="1"/>
    </xf>
    <xf numFmtId="49" fontId="5" fillId="17" borderId="28" xfId="333" applyNumberFormat="1" applyFont="1" applyFill="1" applyBorder="1" applyAlignment="1">
      <alignment horizontal="center" vertical="top"/>
    </xf>
    <xf numFmtId="0" fontId="6" fillId="17" borderId="28" xfId="333" applyFont="1" applyFill="1" applyBorder="1" applyAlignment="1">
      <alignment horizontal="justify" vertical="top" wrapText="1"/>
    </xf>
    <xf numFmtId="49" fontId="7" fillId="0" borderId="0" xfId="0" applyNumberFormat="1" applyFont="1" applyBorder="1" applyAlignment="1">
      <alignment horizontal="center" vertical="top"/>
    </xf>
    <xf numFmtId="0" fontId="5" fillId="0" borderId="0" xfId="0" applyFont="1" applyBorder="1" applyAlignment="1">
      <alignment horizontal="center"/>
    </xf>
    <xf numFmtId="0" fontId="5" fillId="0" borderId="0" xfId="0" applyFont="1" applyFill="1" applyBorder="1" applyAlignment="1">
      <alignment horizontal="center"/>
    </xf>
    <xf numFmtId="4" fontId="5" fillId="0" borderId="0" xfId="0" applyNumberFormat="1" applyFont="1" applyFill="1" applyBorder="1" applyAlignment="1">
      <alignment horizontal="center"/>
    </xf>
    <xf numFmtId="49" fontId="7" fillId="0" borderId="0" xfId="0" applyNumberFormat="1" applyFont="1" applyBorder="1" applyAlignment="1">
      <alignment horizontal="center" vertical="top"/>
    </xf>
    <xf numFmtId="0" fontId="7" fillId="0" borderId="0" xfId="0" applyFont="1" applyBorder="1" applyAlignment="1">
      <alignment horizontal="center"/>
    </xf>
    <xf numFmtId="4" fontId="7" fillId="0" borderId="0" xfId="0" applyNumberFormat="1" applyFont="1" applyFill="1" applyBorder="1" applyAlignment="1">
      <alignment horizontal="center"/>
    </xf>
    <xf numFmtId="4" fontId="7" fillId="0" borderId="0" xfId="0" applyNumberFormat="1" applyFont="1" applyBorder="1"/>
    <xf numFmtId="4" fontId="7" fillId="0" borderId="0" xfId="0" applyNumberFormat="1" applyFont="1" applyBorder="1" applyAlignment="1">
      <alignment horizontal="center"/>
    </xf>
    <xf numFmtId="4" fontId="10" fillId="0" borderId="0" xfId="0" applyNumberFormat="1" applyFont="1" applyFill="1" applyAlignment="1">
      <alignment wrapText="1"/>
    </xf>
    <xf numFmtId="49" fontId="5" fillId="17" borderId="0" xfId="333" applyNumberFormat="1" applyFont="1" applyFill="1" applyBorder="1" applyAlignment="1">
      <alignment horizontal="center" vertical="top"/>
    </xf>
    <xf numFmtId="0" fontId="5" fillId="17" borderId="0" xfId="0" applyFont="1" applyFill="1" applyBorder="1" applyAlignment="1">
      <alignment horizontal="center"/>
    </xf>
    <xf numFmtId="0" fontId="59" fillId="0" borderId="0" xfId="0" applyFont="1"/>
    <xf numFmtId="0" fontId="38" fillId="14" borderId="14" xfId="0" applyFont="1" applyFill="1" applyBorder="1" applyAlignment="1">
      <alignment horizontal="left" vertical="center"/>
    </xf>
    <xf numFmtId="0" fontId="38" fillId="14" borderId="0" xfId="0" applyFont="1" applyFill="1" applyBorder="1" applyAlignment="1">
      <alignment horizontal="left" vertical="center" wrapText="1"/>
    </xf>
    <xf numFmtId="0" fontId="59" fillId="14" borderId="0" xfId="0" applyFont="1" applyFill="1"/>
    <xf numFmtId="0" fontId="38" fillId="14" borderId="14" xfId="0" applyFont="1" applyFill="1" applyBorder="1" applyAlignment="1">
      <alignment horizontal="left" vertical="center" wrapText="1"/>
    </xf>
    <xf numFmtId="0" fontId="38" fillId="14" borderId="15" xfId="0" applyFont="1" applyFill="1" applyBorder="1" applyAlignment="1">
      <alignment horizontal="center" vertical="top" textRotation="90" wrapText="1"/>
    </xf>
    <xf numFmtId="0" fontId="38" fillId="14" borderId="16" xfId="0" applyFont="1" applyFill="1" applyBorder="1" applyAlignment="1">
      <alignment horizontal="left" vertical="center"/>
    </xf>
    <xf numFmtId="49" fontId="38" fillId="14" borderId="16" xfId="0" applyNumberFormat="1" applyFont="1" applyFill="1" applyBorder="1" applyAlignment="1">
      <alignment vertical="center"/>
    </xf>
    <xf numFmtId="167" fontId="38" fillId="14" borderId="17" xfId="0" applyNumberFormat="1" applyFont="1" applyFill="1" applyBorder="1" applyAlignment="1">
      <alignment horizontal="center" vertical="center"/>
    </xf>
    <xf numFmtId="0" fontId="38" fillId="14" borderId="18" xfId="0" applyFont="1" applyFill="1" applyBorder="1" applyAlignment="1">
      <alignment horizontal="center" vertical="top" textRotation="90" wrapText="1"/>
    </xf>
    <xf numFmtId="0" fontId="38" fillId="14" borderId="12" xfId="0" applyFont="1" applyFill="1" applyBorder="1" applyAlignment="1">
      <alignment horizontal="left" vertical="center"/>
    </xf>
    <xf numFmtId="0" fontId="38" fillId="14" borderId="12" xfId="0" applyFont="1" applyFill="1" applyBorder="1" applyAlignment="1">
      <alignment vertical="center"/>
    </xf>
    <xf numFmtId="0" fontId="38" fillId="14" borderId="19" xfId="0" applyFont="1" applyFill="1" applyBorder="1" applyAlignment="1">
      <alignment horizontal="center" vertical="top" textRotation="90" wrapText="1"/>
    </xf>
    <xf numFmtId="0" fontId="38" fillId="14" borderId="20" xfId="0" applyFont="1" applyFill="1" applyBorder="1" applyAlignment="1">
      <alignment horizontal="left" vertical="center"/>
    </xf>
    <xf numFmtId="0" fontId="38" fillId="14" borderId="20" xfId="0" applyFont="1" applyFill="1" applyBorder="1" applyAlignment="1">
      <alignment vertical="center"/>
    </xf>
    <xf numFmtId="167" fontId="38" fillId="14" borderId="21" xfId="0" applyNumberFormat="1" applyFont="1" applyFill="1" applyBorder="1" applyAlignment="1">
      <alignment horizontal="center" vertical="center"/>
    </xf>
    <xf numFmtId="0" fontId="38" fillId="0" borderId="0" xfId="0" applyFont="1" applyFill="1" applyBorder="1" applyAlignment="1">
      <alignment horizontal="center" vertical="top"/>
    </xf>
    <xf numFmtId="0" fontId="38" fillId="0" borderId="0" xfId="0" applyFont="1" applyFill="1" applyBorder="1" applyAlignment="1">
      <alignment horizontal="right" vertical="center" wrapText="1"/>
    </xf>
    <xf numFmtId="0" fontId="38" fillId="0" borderId="0" xfId="0" quotePrefix="1" applyFont="1" applyFill="1" applyBorder="1" applyAlignment="1">
      <alignment horizontal="right" vertical="center"/>
    </xf>
    <xf numFmtId="0" fontId="59" fillId="15" borderId="0" xfId="0" applyFont="1" applyFill="1"/>
    <xf numFmtId="0" fontId="38" fillId="0" borderId="0" xfId="0" applyFont="1" applyFill="1" applyBorder="1" applyAlignment="1">
      <alignment horizontal="center" vertical="top" textRotation="90" wrapText="1"/>
    </xf>
    <xf numFmtId="0" fontId="63" fillId="0" borderId="11" xfId="0" applyFont="1" applyFill="1" applyBorder="1" applyAlignment="1">
      <alignment horizontal="left" vertical="center"/>
    </xf>
    <xf numFmtId="0" fontId="38" fillId="0" borderId="0" xfId="0" applyFont="1" applyFill="1" applyBorder="1" applyAlignment="1">
      <alignment horizontal="center" vertical="center"/>
    </xf>
    <xf numFmtId="49" fontId="38" fillId="14" borderId="22" xfId="0" applyNumberFormat="1" applyFont="1" applyFill="1" applyBorder="1" applyAlignment="1">
      <alignment horizontal="center" vertical="center" wrapText="1"/>
    </xf>
    <xf numFmtId="0" fontId="38" fillId="14" borderId="13" xfId="0" applyFont="1" applyFill="1" applyBorder="1" applyAlignment="1">
      <alignment horizontal="left" vertical="center"/>
    </xf>
    <xf numFmtId="0" fontId="38" fillId="14" borderId="13" xfId="0" applyFont="1" applyFill="1" applyBorder="1" applyAlignment="1">
      <alignment horizontal="center" vertical="center"/>
    </xf>
    <xf numFmtId="167" fontId="38" fillId="14" borderId="23" xfId="0" applyNumberFormat="1" applyFont="1" applyFill="1" applyBorder="1" applyAlignment="1">
      <alignment horizontal="right" vertical="center"/>
    </xf>
    <xf numFmtId="49" fontId="38" fillId="0" borderId="0" xfId="0" applyNumberFormat="1" applyFont="1" applyFill="1" applyBorder="1" applyAlignment="1">
      <alignment horizontal="center" vertical="center" wrapText="1"/>
    </xf>
    <xf numFmtId="0" fontId="38" fillId="0" borderId="0" xfId="0" applyFont="1" applyFill="1" applyBorder="1" applyAlignment="1">
      <alignment horizontal="left" vertical="center"/>
    </xf>
    <xf numFmtId="49" fontId="38" fillId="0" borderId="13" xfId="0" applyNumberFormat="1" applyFont="1" applyFill="1" applyBorder="1" applyAlignment="1">
      <alignment horizontal="center" vertical="center" wrapText="1"/>
    </xf>
    <xf numFmtId="0" fontId="38" fillId="0" borderId="13" xfId="0" applyFont="1" applyFill="1" applyBorder="1" applyAlignment="1">
      <alignment horizontal="left" vertical="center"/>
    </xf>
    <xf numFmtId="0" fontId="38" fillId="0" borderId="13" xfId="0" applyFont="1" applyFill="1" applyBorder="1" applyAlignment="1">
      <alignment horizontal="center" vertical="center"/>
    </xf>
    <xf numFmtId="0" fontId="13" fillId="15" borderId="14" xfId="0" applyFont="1" applyFill="1" applyBorder="1" applyAlignment="1">
      <alignment horizontal="left" vertical="center"/>
    </xf>
    <xf numFmtId="0" fontId="38" fillId="15" borderId="24" xfId="0" applyFont="1" applyFill="1" applyBorder="1" applyAlignment="1">
      <alignment horizontal="left" vertical="center"/>
    </xf>
    <xf numFmtId="0" fontId="13" fillId="15" borderId="24" xfId="0" applyFont="1" applyFill="1" applyBorder="1" applyAlignment="1">
      <alignment horizontal="left" vertical="center"/>
    </xf>
    <xf numFmtId="167" fontId="38" fillId="15" borderId="25"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13" fillId="14" borderId="14" xfId="0" applyFont="1" applyFill="1" applyBorder="1" applyAlignment="1">
      <alignment horizontal="left" vertical="center"/>
    </xf>
    <xf numFmtId="0" fontId="38" fillId="14" borderId="24" xfId="0" applyFont="1" applyFill="1" applyBorder="1" applyAlignment="1">
      <alignment horizontal="left" vertical="center"/>
    </xf>
    <xf numFmtId="0" fontId="13" fillId="14" borderId="24" xfId="0" applyFont="1" applyFill="1" applyBorder="1" applyAlignment="1">
      <alignment horizontal="left" vertical="center"/>
    </xf>
    <xf numFmtId="167" fontId="38" fillId="14" borderId="25" xfId="0" applyNumberFormat="1" applyFont="1" applyFill="1" applyBorder="1" applyAlignment="1">
      <alignment horizontal="right" vertical="center"/>
    </xf>
    <xf numFmtId="0" fontId="13" fillId="16" borderId="14" xfId="0" applyFont="1" applyFill="1" applyBorder="1" applyAlignment="1">
      <alignment horizontal="left" vertical="center"/>
    </xf>
    <xf numFmtId="0" fontId="38" fillId="16" borderId="24" xfId="0" applyFont="1" applyFill="1" applyBorder="1" applyAlignment="1">
      <alignment horizontal="left" vertical="center"/>
    </xf>
    <xf numFmtId="0" fontId="13" fillId="16" borderId="24" xfId="0" applyFont="1" applyFill="1" applyBorder="1" applyAlignment="1">
      <alignment horizontal="left" vertical="center"/>
    </xf>
    <xf numFmtId="167" fontId="38" fillId="16" borderId="25" xfId="0" applyNumberFormat="1" applyFont="1" applyFill="1" applyBorder="1" applyAlignment="1">
      <alignment horizontal="right" vertical="center"/>
    </xf>
    <xf numFmtId="0" fontId="59" fillId="16" borderId="0" xfId="0" applyFont="1" applyFill="1"/>
    <xf numFmtId="0" fontId="13" fillId="0" borderId="0" xfId="0" applyFont="1" applyFill="1"/>
    <xf numFmtId="0" fontId="13" fillId="0" borderId="0" xfId="0" applyFont="1"/>
    <xf numFmtId="0" fontId="6" fillId="17" borderId="0" xfId="333" applyFont="1" applyFill="1" applyBorder="1" applyAlignment="1">
      <alignment horizontal="justify" vertical="top" wrapText="1"/>
    </xf>
    <xf numFmtId="49" fontId="7" fillId="17" borderId="0" xfId="0" applyNumberFormat="1" applyFont="1" applyFill="1" applyBorder="1" applyAlignment="1">
      <alignment horizontal="center" vertical="top" wrapText="1"/>
    </xf>
    <xf numFmtId="0" fontId="12" fillId="17" borderId="0" xfId="0" applyFont="1" applyFill="1" applyBorder="1" applyAlignment="1">
      <alignment horizontal="justify" vertical="top" wrapText="1"/>
    </xf>
    <xf numFmtId="0" fontId="7" fillId="17" borderId="0" xfId="0" applyFont="1" applyFill="1" applyBorder="1" applyAlignment="1">
      <alignment horizontal="center"/>
    </xf>
    <xf numFmtId="4" fontId="7" fillId="17" borderId="0" xfId="0" applyNumberFormat="1" applyFont="1" applyFill="1" applyBorder="1" applyAlignment="1">
      <alignment horizontal="right"/>
    </xf>
    <xf numFmtId="49" fontId="7" fillId="17" borderId="0" xfId="0" applyNumberFormat="1" applyFont="1" applyFill="1" applyAlignment="1">
      <alignment horizontal="center" vertical="top"/>
    </xf>
    <xf numFmtId="0" fontId="7" fillId="17" borderId="0" xfId="0" applyFont="1" applyFill="1" applyBorder="1" applyAlignment="1">
      <alignment horizontal="justify" vertical="top" wrapText="1"/>
    </xf>
    <xf numFmtId="49" fontId="7" fillId="17" borderId="0" xfId="0" applyNumberFormat="1" applyFont="1" applyFill="1" applyBorder="1" applyAlignment="1">
      <alignment horizontal="center" vertical="top"/>
    </xf>
    <xf numFmtId="0" fontId="7" fillId="17" borderId="0" xfId="0" applyNumberFormat="1" applyFont="1" applyFill="1" applyBorder="1" applyAlignment="1">
      <alignment horizontal="justify" vertical="top" wrapText="1"/>
    </xf>
    <xf numFmtId="4" fontId="10" fillId="0" borderId="0" xfId="0" applyNumberFormat="1" applyFont="1" applyFill="1" applyAlignment="1">
      <alignment horizontal="left" vertical="center"/>
    </xf>
    <xf numFmtId="4" fontId="7" fillId="0" borderId="0" xfId="0" applyNumberFormat="1" applyFont="1" applyAlignment="1">
      <alignment horizontal="left" vertical="center"/>
    </xf>
    <xf numFmtId="4" fontId="7" fillId="0" borderId="0" xfId="0" applyNumberFormat="1" applyFont="1" applyBorder="1" applyAlignment="1">
      <alignment horizontal="left" vertical="center"/>
    </xf>
    <xf numFmtId="4" fontId="7" fillId="16" borderId="0" xfId="0" applyNumberFormat="1" applyFont="1" applyFill="1" applyBorder="1" applyAlignment="1">
      <alignment horizontal="left" vertical="center"/>
    </xf>
    <xf numFmtId="0" fontId="5" fillId="0" borderId="0" xfId="0" applyFont="1" applyBorder="1" applyAlignment="1">
      <alignment horizontal="left" vertical="center"/>
    </xf>
    <xf numFmtId="9" fontId="5" fillId="17" borderId="0" xfId="0" applyNumberFormat="1" applyFont="1" applyFill="1" applyBorder="1" applyAlignment="1">
      <alignment horizontal="left" vertical="center"/>
    </xf>
    <xf numFmtId="4" fontId="7" fillId="17" borderId="0" xfId="0" applyNumberFormat="1" applyFont="1" applyFill="1" applyBorder="1" applyAlignment="1">
      <alignment horizontal="left" vertical="center"/>
    </xf>
    <xf numFmtId="4" fontId="7" fillId="15" borderId="0" xfId="0" applyNumberFormat="1" applyFont="1" applyFill="1" applyBorder="1" applyAlignment="1">
      <alignment horizontal="left" vertical="center"/>
    </xf>
    <xf numFmtId="0" fontId="5" fillId="17" borderId="0" xfId="0" applyFont="1" applyFill="1" applyBorder="1" applyAlignment="1">
      <alignment horizontal="left" vertical="center"/>
    </xf>
    <xf numFmtId="0" fontId="5" fillId="14" borderId="0" xfId="0" applyFont="1" applyFill="1" applyBorder="1" applyAlignment="1">
      <alignment horizontal="left" vertical="center"/>
    </xf>
    <xf numFmtId="0" fontId="40" fillId="17" borderId="0" xfId="0" applyFont="1" applyFill="1" applyBorder="1" applyAlignment="1">
      <alignment horizontal="left" vertical="center"/>
    </xf>
    <xf numFmtId="0" fontId="40" fillId="14" borderId="0" xfId="0" applyFont="1" applyFill="1" applyBorder="1" applyAlignment="1">
      <alignment horizontal="left" vertical="center"/>
    </xf>
    <xf numFmtId="4" fontId="12" fillId="0" borderId="0" xfId="0" applyNumberFormat="1" applyFont="1" applyBorder="1" applyAlignment="1">
      <alignment horizontal="left" vertical="center"/>
    </xf>
    <xf numFmtId="4" fontId="7" fillId="14" borderId="0" xfId="0" applyNumberFormat="1" applyFont="1" applyFill="1" applyBorder="1" applyAlignment="1">
      <alignment horizontal="left" vertical="center"/>
    </xf>
    <xf numFmtId="49" fontId="7" fillId="0" borderId="0" xfId="0" applyNumberFormat="1" applyFont="1" applyAlignment="1">
      <alignment horizontal="left" vertical="center"/>
    </xf>
    <xf numFmtId="0" fontId="7" fillId="0" borderId="0" xfId="0" applyFont="1" applyBorder="1" applyAlignment="1">
      <alignment horizontal="left" vertical="center"/>
    </xf>
    <xf numFmtId="4" fontId="7" fillId="0" borderId="0" xfId="0" applyNumberFormat="1" applyFont="1" applyFill="1" applyBorder="1" applyAlignment="1">
      <alignment horizontal="left" vertical="center"/>
    </xf>
    <xf numFmtId="0" fontId="5" fillId="0" borderId="0" xfId="0" applyFont="1" applyFill="1" applyBorder="1" applyAlignment="1">
      <alignment horizontal="left" vertical="center"/>
    </xf>
    <xf numFmtId="49" fontId="12" fillId="17" borderId="0" xfId="0" applyNumberFormat="1" applyFont="1" applyFill="1" applyBorder="1" applyAlignment="1">
      <alignment horizontal="center" vertical="top"/>
    </xf>
    <xf numFmtId="4" fontId="17" fillId="17" borderId="0" xfId="0" applyNumberFormat="1" applyFont="1" applyFill="1" applyBorder="1" applyAlignment="1">
      <alignment horizontal="center"/>
    </xf>
    <xf numFmtId="49" fontId="42" fillId="17" borderId="0" xfId="0" applyNumberFormat="1" applyFont="1" applyFill="1" applyBorder="1" applyAlignment="1">
      <alignment horizontal="center" vertical="top"/>
    </xf>
    <xf numFmtId="49" fontId="9" fillId="17" borderId="0" xfId="0" applyNumberFormat="1" applyFont="1" applyFill="1" applyBorder="1" applyAlignment="1">
      <alignment horizontal="center" vertical="top"/>
    </xf>
    <xf numFmtId="0" fontId="42" fillId="17" borderId="0" xfId="0" applyFont="1" applyFill="1" applyBorder="1" applyAlignment="1">
      <alignment vertical="center" wrapText="1"/>
    </xf>
    <xf numFmtId="0" fontId="9" fillId="17" borderId="0" xfId="0" applyFont="1" applyFill="1" applyBorder="1" applyAlignment="1">
      <alignment horizontal="center" vertical="center"/>
    </xf>
    <xf numFmtId="4" fontId="9" fillId="17" borderId="0" xfId="0" applyNumberFormat="1" applyFont="1" applyFill="1" applyBorder="1" applyAlignment="1">
      <alignment horizontal="center" vertical="center"/>
    </xf>
    <xf numFmtId="4" fontId="9" fillId="17" borderId="0" xfId="0" applyNumberFormat="1" applyFont="1" applyFill="1" applyBorder="1" applyAlignment="1">
      <alignment horizontal="center"/>
    </xf>
    <xf numFmtId="4" fontId="9" fillId="17" borderId="0" xfId="0" applyNumberFormat="1" applyFont="1" applyFill="1" applyBorder="1" applyAlignment="1">
      <alignment horizontal="right"/>
    </xf>
    <xf numFmtId="49" fontId="9" fillId="17" borderId="0" xfId="0" applyNumberFormat="1" applyFont="1" applyFill="1" applyAlignment="1">
      <alignment horizontal="center" vertical="top"/>
    </xf>
    <xf numFmtId="0" fontId="9" fillId="17" borderId="0" xfId="0" applyFont="1" applyFill="1" applyBorder="1" applyAlignment="1">
      <alignment horizontal="justify" vertical="top" wrapText="1"/>
    </xf>
    <xf numFmtId="0" fontId="9" fillId="17" borderId="0" xfId="0" applyFont="1" applyFill="1" applyBorder="1" applyAlignment="1">
      <alignment horizontal="center"/>
    </xf>
    <xf numFmtId="0" fontId="9" fillId="17" borderId="0" xfId="0" applyFont="1" applyFill="1" applyBorder="1" applyAlignment="1">
      <alignment horizontal="right"/>
    </xf>
    <xf numFmtId="0" fontId="9" fillId="17" borderId="0" xfId="0" applyFont="1" applyFill="1" applyBorder="1" applyAlignment="1">
      <alignment vertical="center" wrapText="1"/>
    </xf>
    <xf numFmtId="14" fontId="12" fillId="17" borderId="0" xfId="0" applyNumberFormat="1" applyFont="1" applyFill="1" applyBorder="1" applyAlignment="1">
      <alignment horizontal="justify" vertical="top" wrapText="1"/>
    </xf>
    <xf numFmtId="49" fontId="5" fillId="17" borderId="0" xfId="0" applyNumberFormat="1" applyFont="1" applyFill="1" applyBorder="1" applyAlignment="1">
      <alignment horizontal="center" vertical="top"/>
    </xf>
    <xf numFmtId="14" fontId="42" fillId="17" borderId="0" xfId="0" applyNumberFormat="1" applyFont="1" applyFill="1" applyBorder="1" applyAlignment="1">
      <alignment vertical="center" wrapText="1"/>
    </xf>
    <xf numFmtId="0" fontId="5" fillId="17" borderId="0" xfId="0" applyFont="1" applyFill="1" applyBorder="1" applyAlignment="1">
      <alignment horizontal="center" vertical="center"/>
    </xf>
    <xf numFmtId="4" fontId="5" fillId="17" borderId="0" xfId="0" applyNumberFormat="1" applyFont="1" applyFill="1" applyBorder="1" applyAlignment="1">
      <alignment horizontal="center" vertical="center"/>
    </xf>
    <xf numFmtId="4" fontId="5" fillId="17" borderId="0" xfId="0" applyNumberFormat="1" applyFont="1" applyFill="1" applyBorder="1" applyAlignment="1">
      <alignment horizontal="center"/>
    </xf>
    <xf numFmtId="4" fontId="5" fillId="17" borderId="0" xfId="0" applyNumberFormat="1" applyFont="1" applyFill="1" applyBorder="1" applyAlignment="1">
      <alignment horizontal="right"/>
    </xf>
    <xf numFmtId="49" fontId="5" fillId="17" borderId="0" xfId="0" applyNumberFormat="1" applyFont="1" applyFill="1" applyAlignment="1">
      <alignment horizontal="center" vertical="top"/>
    </xf>
    <xf numFmtId="0" fontId="5" fillId="17" borderId="0" xfId="0" applyFont="1" applyFill="1" applyBorder="1" applyAlignment="1">
      <alignment horizontal="right"/>
    </xf>
    <xf numFmtId="0" fontId="42" fillId="17" borderId="0" xfId="0" applyFont="1" applyFill="1" applyBorder="1" applyAlignment="1">
      <alignment horizontal="justify" vertical="top" wrapText="1"/>
    </xf>
    <xf numFmtId="0" fontId="13" fillId="0" borderId="0" xfId="0" applyFont="1" applyFill="1" applyBorder="1" applyAlignment="1">
      <alignment vertical="center"/>
    </xf>
    <xf numFmtId="49" fontId="65" fillId="0" borderId="0" xfId="0" applyNumberFormat="1" applyFont="1" applyFill="1" applyBorder="1" applyAlignment="1">
      <alignment horizontal="center"/>
    </xf>
    <xf numFmtId="0" fontId="67" fillId="0" borderId="0" xfId="0" applyFont="1" applyFill="1" applyBorder="1" applyAlignment="1">
      <alignment horizontal="justify" wrapText="1"/>
    </xf>
    <xf numFmtId="0" fontId="65" fillId="0" borderId="0" xfId="0" applyFont="1" applyFill="1" applyBorder="1" applyAlignment="1">
      <alignment horizontal="center"/>
    </xf>
    <xf numFmtId="4" fontId="66" fillId="0" borderId="0" xfId="0" applyNumberFormat="1" applyFont="1" applyFill="1" applyBorder="1" applyAlignment="1">
      <alignment horizontal="center"/>
    </xf>
    <xf numFmtId="4" fontId="65" fillId="0" borderId="0" xfId="0" applyNumberFormat="1" applyFont="1" applyFill="1" applyBorder="1" applyAlignment="1">
      <alignment horizontal="center"/>
    </xf>
    <xf numFmtId="167" fontId="65" fillId="0" borderId="0" xfId="0" applyNumberFormat="1" applyFont="1" applyFill="1" applyBorder="1" applyAlignment="1">
      <alignment horizontal="right"/>
    </xf>
    <xf numFmtId="0" fontId="7" fillId="17" borderId="0" xfId="0" applyFont="1" applyFill="1" applyBorder="1" applyAlignment="1">
      <alignment horizontal="center" vertical="center"/>
    </xf>
    <xf numFmtId="4" fontId="7" fillId="17" borderId="0" xfId="0" applyNumberFormat="1" applyFont="1" applyFill="1" applyBorder="1" applyAlignment="1">
      <alignment horizontal="center" vertical="center"/>
    </xf>
    <xf numFmtId="0" fontId="5" fillId="25" borderId="0" xfId="0" applyFont="1" applyFill="1" applyBorder="1"/>
    <xf numFmtId="0" fontId="5" fillId="25" borderId="0" xfId="0" applyFont="1" applyFill="1" applyBorder="1" applyAlignment="1">
      <alignment horizontal="left" vertical="center"/>
    </xf>
    <xf numFmtId="0" fontId="7" fillId="25" borderId="0" xfId="0" applyFont="1" applyFill="1" applyBorder="1"/>
    <xf numFmtId="4" fontId="7" fillId="25" borderId="0" xfId="0" applyNumberFormat="1" applyFont="1" applyFill="1" applyBorder="1" applyAlignment="1">
      <alignment horizontal="left" vertical="center"/>
    </xf>
    <xf numFmtId="4" fontId="7" fillId="25" borderId="0" xfId="0" applyNumberFormat="1" applyFont="1" applyFill="1" applyBorder="1"/>
    <xf numFmtId="49" fontId="12" fillId="17" borderId="0" xfId="0" applyNumberFormat="1" applyFont="1" applyFill="1" applyBorder="1" applyAlignment="1">
      <alignment horizontal="center"/>
    </xf>
    <xf numFmtId="49" fontId="5" fillId="17" borderId="0" xfId="0" applyNumberFormat="1" applyFont="1" applyFill="1" applyAlignment="1">
      <alignment horizontal="center"/>
    </xf>
    <xf numFmtId="49" fontId="5" fillId="17" borderId="0" xfId="0" applyNumberFormat="1" applyFont="1" applyFill="1" applyAlignment="1">
      <alignment horizontal="center" vertical="center"/>
    </xf>
    <xf numFmtId="0" fontId="6" fillId="17" borderId="0" xfId="0" applyNumberFormat="1" applyFont="1" applyFill="1" applyBorder="1" applyAlignment="1">
      <alignment horizontal="justify" vertical="center" wrapText="1"/>
    </xf>
    <xf numFmtId="0" fontId="6" fillId="17" borderId="0" xfId="0" applyFont="1" applyFill="1" applyBorder="1" applyAlignment="1">
      <alignment horizontal="justify" vertical="center" wrapText="1"/>
    </xf>
    <xf numFmtId="0" fontId="7" fillId="17" borderId="0" xfId="0" applyFont="1" applyFill="1" applyAlignment="1">
      <alignment horizontal="justify" vertical="top" wrapText="1"/>
    </xf>
    <xf numFmtId="0" fontId="7" fillId="17" borderId="0" xfId="0" applyFont="1" applyFill="1" applyBorder="1" applyAlignment="1">
      <alignment horizontal="right" vertical="center"/>
    </xf>
    <xf numFmtId="0" fontId="7" fillId="17" borderId="0" xfId="0" applyFont="1" applyFill="1" applyBorder="1" applyAlignment="1">
      <alignment horizontal="left" vertical="center"/>
    </xf>
    <xf numFmtId="0" fontId="5" fillId="26" borderId="0" xfId="0" applyFont="1" applyFill="1" applyBorder="1"/>
    <xf numFmtId="0" fontId="5" fillId="26" borderId="0" xfId="0" applyFont="1" applyFill="1" applyBorder="1" applyAlignment="1">
      <alignment horizontal="left" vertical="center"/>
    </xf>
    <xf numFmtId="0" fontId="7" fillId="26" borderId="0" xfId="0" applyFont="1" applyFill="1" applyBorder="1"/>
    <xf numFmtId="4" fontId="7" fillId="26" borderId="0" xfId="0" applyNumberFormat="1" applyFont="1" applyFill="1" applyBorder="1" applyAlignment="1">
      <alignment horizontal="left" vertical="center"/>
    </xf>
    <xf numFmtId="4" fontId="7" fillId="26" borderId="0" xfId="0" applyNumberFormat="1" applyFont="1" applyFill="1" applyBorder="1"/>
    <xf numFmtId="4" fontId="68" fillId="0" borderId="0" xfId="0" applyNumberFormat="1" applyFont="1" applyFill="1" applyBorder="1" applyAlignment="1">
      <alignment horizontal="left"/>
    </xf>
    <xf numFmtId="4" fontId="68" fillId="0" borderId="0" xfId="0" applyNumberFormat="1" applyFont="1" applyFill="1" applyBorder="1" applyAlignment="1">
      <alignment wrapText="1"/>
    </xf>
    <xf numFmtId="0" fontId="6" fillId="0" borderId="28" xfId="333" applyFont="1" applyFill="1" applyBorder="1" applyAlignment="1">
      <alignment horizontal="justify" vertical="top" wrapText="1"/>
    </xf>
    <xf numFmtId="49" fontId="5" fillId="0" borderId="28" xfId="333" applyNumberFormat="1" applyFont="1" applyFill="1" applyBorder="1" applyAlignment="1">
      <alignment horizontal="center"/>
    </xf>
    <xf numFmtId="167" fontId="5" fillId="0" borderId="28" xfId="333" applyNumberFormat="1" applyFont="1" applyFill="1" applyBorder="1" applyAlignment="1">
      <alignment horizontal="right"/>
    </xf>
    <xf numFmtId="166" fontId="5" fillId="0" borderId="28" xfId="333" applyNumberFormat="1" applyFont="1" applyFill="1" applyBorder="1" applyAlignment="1">
      <alignment horizontal="center"/>
    </xf>
    <xf numFmtId="49" fontId="5" fillId="0" borderId="28" xfId="333" applyNumberFormat="1" applyFont="1" applyFill="1" applyBorder="1" applyAlignment="1">
      <alignment horizontal="center" vertical="top"/>
    </xf>
    <xf numFmtId="0" fontId="5" fillId="17" borderId="0" xfId="0" applyFont="1" applyFill="1" applyBorder="1" applyAlignment="1">
      <alignment horizontal="center"/>
    </xf>
    <xf numFmtId="49" fontId="5" fillId="17" borderId="0" xfId="0" applyNumberFormat="1" applyFont="1" applyFill="1" applyBorder="1" applyAlignment="1">
      <alignment horizontal="center" vertical="center"/>
    </xf>
    <xf numFmtId="0" fontId="7" fillId="17" borderId="0" xfId="0" applyFont="1" applyFill="1" applyBorder="1"/>
    <xf numFmtId="4" fontId="7" fillId="17" borderId="0" xfId="0" applyNumberFormat="1" applyFont="1" applyFill="1" applyBorder="1"/>
    <xf numFmtId="0" fontId="5" fillId="17" borderId="28" xfId="0" applyFont="1" applyFill="1" applyBorder="1" applyAlignment="1">
      <alignment horizontal="center"/>
    </xf>
    <xf numFmtId="49" fontId="12" fillId="17" borderId="0" xfId="0" applyNumberFormat="1" applyFont="1" applyFill="1" applyBorder="1" applyAlignment="1">
      <alignment horizontal="center" vertical="top" wrapText="1"/>
    </xf>
    <xf numFmtId="4" fontId="7" fillId="17" borderId="0" xfId="0" applyNumberFormat="1" applyFont="1" applyFill="1" applyBorder="1" applyAlignment="1">
      <alignment horizontal="left" vertical="center"/>
    </xf>
    <xf numFmtId="0" fontId="42" fillId="17" borderId="0" xfId="0" applyFont="1" applyFill="1" applyBorder="1" applyAlignment="1">
      <alignment vertical="center" wrapText="1"/>
    </xf>
    <xf numFmtId="49" fontId="5" fillId="17" borderId="0" xfId="0" applyNumberFormat="1" applyFont="1" applyFill="1" applyBorder="1" applyAlignment="1">
      <alignment horizontal="center" vertical="top"/>
    </xf>
    <xf numFmtId="4" fontId="5" fillId="17" borderId="0" xfId="0" applyNumberFormat="1" applyFont="1" applyFill="1" applyBorder="1" applyAlignment="1">
      <alignment horizontal="center"/>
    </xf>
    <xf numFmtId="0" fontId="5" fillId="17" borderId="0" xfId="0" applyFont="1" applyFill="1" applyBorder="1" applyAlignment="1">
      <alignment horizontal="right"/>
    </xf>
    <xf numFmtId="0" fontId="5" fillId="25" borderId="0" xfId="0" applyFont="1" applyFill="1" applyBorder="1"/>
    <xf numFmtId="0" fontId="5" fillId="25" borderId="0" xfId="0" applyFont="1" applyFill="1" applyBorder="1" applyAlignment="1">
      <alignment horizontal="left" vertical="center"/>
    </xf>
    <xf numFmtId="0" fontId="7" fillId="25" borderId="0" xfId="0" applyFont="1" applyFill="1" applyBorder="1"/>
    <xf numFmtId="4" fontId="7" fillId="25" borderId="0" xfId="0" applyNumberFormat="1" applyFont="1" applyFill="1" applyBorder="1" applyAlignment="1">
      <alignment horizontal="left" vertical="center"/>
    </xf>
    <xf numFmtId="4" fontId="7" fillId="25" borderId="0" xfId="0" applyNumberFormat="1" applyFont="1" applyFill="1" applyBorder="1"/>
    <xf numFmtId="49" fontId="12" fillId="17" borderId="0" xfId="0" applyNumberFormat="1" applyFont="1" applyFill="1" applyBorder="1" applyAlignment="1">
      <alignment horizontal="center"/>
    </xf>
    <xf numFmtId="49" fontId="5" fillId="17" borderId="0" xfId="0" applyNumberFormat="1" applyFont="1" applyFill="1" applyAlignment="1">
      <alignment horizontal="center"/>
    </xf>
    <xf numFmtId="49" fontId="5" fillId="17" borderId="0" xfId="0" applyNumberFormat="1" applyFont="1" applyFill="1" applyAlignment="1">
      <alignment horizontal="center" vertical="center"/>
    </xf>
    <xf numFmtId="0" fontId="6" fillId="17" borderId="0" xfId="0" applyNumberFormat="1" applyFont="1" applyFill="1" applyBorder="1" applyAlignment="1">
      <alignment horizontal="justify" vertical="center" wrapText="1"/>
    </xf>
    <xf numFmtId="0" fontId="6" fillId="17" borderId="0" xfId="0" applyFont="1" applyFill="1" applyBorder="1" applyAlignment="1">
      <alignment horizontal="justify" vertical="center" wrapText="1"/>
    </xf>
    <xf numFmtId="0" fontId="5" fillId="0" borderId="28" xfId="0" applyFont="1" applyFill="1" applyBorder="1" applyAlignment="1">
      <alignment horizontal="center"/>
    </xf>
    <xf numFmtId="0" fontId="6" fillId="0" borderId="28" xfId="333" applyFont="1" applyFill="1" applyBorder="1" applyAlignment="1">
      <alignment horizontal="justify" wrapText="1"/>
    </xf>
    <xf numFmtId="0" fontId="5" fillId="0" borderId="0" xfId="0" applyFont="1" applyFill="1" applyBorder="1"/>
    <xf numFmtId="0" fontId="7" fillId="0" borderId="0" xfId="0" applyFont="1" applyFill="1" applyBorder="1"/>
    <xf numFmtId="4" fontId="68" fillId="0" borderId="0" xfId="0" applyNumberFormat="1" applyFont="1" applyFill="1" applyBorder="1" applyAlignment="1">
      <alignment horizontal="left" vertical="top" wrapText="1"/>
    </xf>
    <xf numFmtId="0" fontId="7" fillId="0" borderId="0" xfId="0" applyFont="1" applyBorder="1" applyAlignment="1">
      <alignment horizontal="center" vertical="top" wrapText="1"/>
    </xf>
    <xf numFmtId="0" fontId="38" fillId="14" borderId="24" xfId="0" applyFont="1" applyFill="1" applyBorder="1" applyAlignment="1">
      <alignment horizontal="left" vertical="center" wrapText="1"/>
    </xf>
    <xf numFmtId="0" fontId="59" fillId="14" borderId="25" xfId="0" applyFont="1" applyFill="1" applyBorder="1" applyAlignment="1">
      <alignment horizontal="left" vertical="center" wrapText="1"/>
    </xf>
    <xf numFmtId="0" fontId="60" fillId="14" borderId="24" xfId="0" applyFont="1" applyFill="1" applyBorder="1" applyAlignment="1">
      <alignment horizontal="left" vertical="center" wrapText="1"/>
    </xf>
    <xf numFmtId="0" fontId="61" fillId="15" borderId="14" xfId="0" applyFont="1" applyFill="1" applyBorder="1" applyAlignment="1">
      <alignment horizontal="center" vertical="center"/>
    </xf>
    <xf numFmtId="0" fontId="62" fillId="15" borderId="24" xfId="0" applyFont="1" applyFill="1" applyBorder="1" applyAlignment="1">
      <alignment horizontal="center"/>
    </xf>
    <xf numFmtId="0" fontId="59" fillId="15" borderId="25" xfId="0" applyFont="1" applyFill="1" applyBorder="1" applyAlignment="1">
      <alignment horizontal="center"/>
    </xf>
  </cellXfs>
  <cellStyles count="53826">
    <cellStyle name="20% - Accent1 2" xfId="8996"/>
    <cellStyle name="20% - Accent2 2" xfId="8997"/>
    <cellStyle name="20% - Accent3 2" xfId="8998"/>
    <cellStyle name="20% - Accent4 2" xfId="8999"/>
    <cellStyle name="20% - Accent5 2" xfId="9000"/>
    <cellStyle name="20% - Accent6 2" xfId="9001"/>
    <cellStyle name="20% - Isticanje1" xfId="1"/>
    <cellStyle name="20% - Isticanje2" xfId="2"/>
    <cellStyle name="20% - Isticanje3" xfId="3"/>
    <cellStyle name="20% - Isticanje4" xfId="4"/>
    <cellStyle name="20% - Isticanje5" xfId="5"/>
    <cellStyle name="20% - Isticanje6" xfId="6"/>
    <cellStyle name="40% - Accent1 2" xfId="9007"/>
    <cellStyle name="40% - Accent2 2" xfId="9002"/>
    <cellStyle name="40% - Accent3 2" xfId="9003"/>
    <cellStyle name="40% - Accent4 2" xfId="9004"/>
    <cellStyle name="40% - Accent5 2" xfId="9005"/>
    <cellStyle name="40% - Accent6 2" xfId="9006"/>
    <cellStyle name="40% - Isticanje2" xfId="7"/>
    <cellStyle name="40% - Isticanje3" xfId="8"/>
    <cellStyle name="40% - Isticanje4" xfId="9"/>
    <cellStyle name="40% - Isticanje5" xfId="10"/>
    <cellStyle name="40% - Isticanje6" xfId="11"/>
    <cellStyle name="40% - Naglasak1" xfId="12"/>
    <cellStyle name="60% - Accent1 2" xfId="9008"/>
    <cellStyle name="60% - Accent2 2" xfId="9009"/>
    <cellStyle name="60% - Accent3 2" xfId="9010"/>
    <cellStyle name="60% - Accent4 2" xfId="9011"/>
    <cellStyle name="60% - Accent5 2" xfId="9012"/>
    <cellStyle name="60% - Accent6 2" xfId="9013"/>
    <cellStyle name="60% - Isticanje1" xfId="13"/>
    <cellStyle name="60% - Isticanje2" xfId="14"/>
    <cellStyle name="60% - Isticanje3" xfId="15"/>
    <cellStyle name="60% - Isticanje4" xfId="16"/>
    <cellStyle name="60% - Isticanje5" xfId="17"/>
    <cellStyle name="60% - Isticanje6" xfId="18"/>
    <cellStyle name="Accent1 2" xfId="9016"/>
    <cellStyle name="Accent2 2" xfId="9017"/>
    <cellStyle name="Accent3 2" xfId="9018"/>
    <cellStyle name="Accent4 2" xfId="9019"/>
    <cellStyle name="Accent5 2" xfId="9020"/>
    <cellStyle name="Accent6 2" xfId="9021"/>
    <cellStyle name="Bad 2" xfId="9024"/>
    <cellStyle name="Bilješka" xfId="19"/>
    <cellStyle name="Calculation 2" xfId="9023"/>
    <cellStyle name="Check Cell 2" xfId="9032"/>
    <cellStyle name="Comma 2" xfId="9037"/>
    <cellStyle name="Comma 3" xfId="9162"/>
    <cellStyle name="Comma 4" xfId="27562"/>
    <cellStyle name="Comma0" xfId="53813"/>
    <cellStyle name="Currency0" xfId="53814"/>
    <cellStyle name="Date" xfId="53815"/>
    <cellStyle name="Dobro" xfId="20"/>
    <cellStyle name="Explanatory Text 2" xfId="9033"/>
    <cellStyle name="Fixed" xfId="53816"/>
    <cellStyle name="Good 2" xfId="9015"/>
    <cellStyle name="Heading 1 2" xfId="9026"/>
    <cellStyle name="Heading 1 2 2" xfId="53817"/>
    <cellStyle name="Heading 2 2" xfId="9027"/>
    <cellStyle name="Heading 2 2 2" xfId="53818"/>
    <cellStyle name="Heading 3 2" xfId="9028"/>
    <cellStyle name="Heading 4 2" xfId="9029"/>
    <cellStyle name="Input 2" xfId="9036"/>
    <cellStyle name="Isticanje1" xfId="21"/>
    <cellStyle name="Isticanje2" xfId="22"/>
    <cellStyle name="Isticanje3" xfId="23"/>
    <cellStyle name="Isticanje4" xfId="24"/>
    <cellStyle name="Isticanje5" xfId="25"/>
    <cellStyle name="Isticanje6" xfId="26"/>
    <cellStyle name="Izlaz" xfId="27"/>
    <cellStyle name="Izračun" xfId="28"/>
    <cellStyle name="Linked Cell 2" xfId="9031"/>
    <cellStyle name="Loše" xfId="29"/>
    <cellStyle name="Naslov" xfId="30"/>
    <cellStyle name="Naslov 1" xfId="31"/>
    <cellStyle name="Naslov 2" xfId="32"/>
    <cellStyle name="Naslov 3" xfId="33"/>
    <cellStyle name="Naslov 4" xfId="34"/>
    <cellStyle name="Naslov_Troškovnik_Kotlina" xfId="35"/>
    <cellStyle name="Neutral 2" xfId="9030"/>
    <cellStyle name="Neutralno" xfId="36"/>
    <cellStyle name="Normal 10" xfId="37"/>
    <cellStyle name="Normal 11" xfId="38"/>
    <cellStyle name="Normal 12" xfId="39"/>
    <cellStyle name="Normal 13" xfId="40"/>
    <cellStyle name="Normal 14" xfId="41"/>
    <cellStyle name="Normal 15" xfId="42"/>
    <cellStyle name="Normal 16" xfId="43"/>
    <cellStyle name="Normal 17" xfId="44"/>
    <cellStyle name="Normal 18" xfId="45"/>
    <cellStyle name="Normal 19" xfId="46"/>
    <cellStyle name="Normal 2" xfId="47"/>
    <cellStyle name="Normal 2 10" xfId="48"/>
    <cellStyle name="Normal 2 11" xfId="49"/>
    <cellStyle name="Normal 2 12" xfId="50"/>
    <cellStyle name="Normal 2 13" xfId="51"/>
    <cellStyle name="Normal 2 14" xfId="52"/>
    <cellStyle name="Normal 2 15" xfId="53"/>
    <cellStyle name="Normal 2 16" xfId="54"/>
    <cellStyle name="Normal 2 17" xfId="55"/>
    <cellStyle name="Normal 2 18" xfId="56"/>
    <cellStyle name="Normal 2 19" xfId="57"/>
    <cellStyle name="Normal 2 2" xfId="58"/>
    <cellStyle name="Normal 2 2 2" xfId="9163"/>
    <cellStyle name="Normal 2 20" xfId="59"/>
    <cellStyle name="Normal 2 20 10" xfId="355"/>
    <cellStyle name="Normal 2 20 10 2" xfId="9682"/>
    <cellStyle name="Normal 2 20 10 2 2" xfId="20746"/>
    <cellStyle name="Normal 2 20 10 2 2 2" xfId="46995"/>
    <cellStyle name="Normal 2 20 10 2 3" xfId="35932"/>
    <cellStyle name="Normal 2 20 10 3" xfId="13285"/>
    <cellStyle name="Normal 2 20 10 3 2" xfId="24349"/>
    <cellStyle name="Normal 2 20 10 3 2 2" xfId="50598"/>
    <cellStyle name="Normal 2 20 10 3 3" xfId="39535"/>
    <cellStyle name="Normal 2 20 10 4" xfId="17021"/>
    <cellStyle name="Normal 2 20 10 4 2" xfId="43271"/>
    <cellStyle name="Normal 2 20 10 5" xfId="5880"/>
    <cellStyle name="Normal 2 20 10 5 2" xfId="32208"/>
    <cellStyle name="Normal 2 20 10 6" xfId="27806"/>
    <cellStyle name="Normal 2 20 11" xfId="356"/>
    <cellStyle name="Normal 2 20 11 2" xfId="9558"/>
    <cellStyle name="Normal 2 20 11 2 2" xfId="20622"/>
    <cellStyle name="Normal 2 20 11 2 2 2" xfId="46871"/>
    <cellStyle name="Normal 2 20 11 2 3" xfId="35808"/>
    <cellStyle name="Normal 2 20 11 3" xfId="13161"/>
    <cellStyle name="Normal 2 20 11 3 2" xfId="24225"/>
    <cellStyle name="Normal 2 20 11 3 2 2" xfId="50474"/>
    <cellStyle name="Normal 2 20 11 3 3" xfId="39411"/>
    <cellStyle name="Normal 2 20 11 4" xfId="16897"/>
    <cellStyle name="Normal 2 20 11 4 2" xfId="43147"/>
    <cellStyle name="Normal 2 20 11 5" xfId="5755"/>
    <cellStyle name="Normal 2 20 11 5 2" xfId="32084"/>
    <cellStyle name="Normal 2 20 11 6" xfId="27807"/>
    <cellStyle name="Normal 2 20 12" xfId="357"/>
    <cellStyle name="Normal 2 20 12 2" xfId="9913"/>
    <cellStyle name="Normal 2 20 12 2 2" xfId="20977"/>
    <cellStyle name="Normal 2 20 12 2 2 2" xfId="47226"/>
    <cellStyle name="Normal 2 20 12 2 3" xfId="36163"/>
    <cellStyle name="Normal 2 20 12 3" xfId="13516"/>
    <cellStyle name="Normal 2 20 12 3 2" xfId="24580"/>
    <cellStyle name="Normal 2 20 12 3 2 2" xfId="50829"/>
    <cellStyle name="Normal 2 20 12 3 3" xfId="39766"/>
    <cellStyle name="Normal 2 20 12 4" xfId="17252"/>
    <cellStyle name="Normal 2 20 12 4 2" xfId="43502"/>
    <cellStyle name="Normal 2 20 12 5" xfId="6113"/>
    <cellStyle name="Normal 2 20 12 5 2" xfId="32439"/>
    <cellStyle name="Normal 2 20 12 6" xfId="27808"/>
    <cellStyle name="Normal 2 20 13" xfId="358"/>
    <cellStyle name="Normal 2 20 13 2" xfId="9562"/>
    <cellStyle name="Normal 2 20 13 2 2" xfId="20626"/>
    <cellStyle name="Normal 2 20 13 2 2 2" xfId="46875"/>
    <cellStyle name="Normal 2 20 13 2 3" xfId="35812"/>
    <cellStyle name="Normal 2 20 13 3" xfId="13165"/>
    <cellStyle name="Normal 2 20 13 3 2" xfId="24229"/>
    <cellStyle name="Normal 2 20 13 3 2 2" xfId="50478"/>
    <cellStyle name="Normal 2 20 13 3 3" xfId="39415"/>
    <cellStyle name="Normal 2 20 13 4" xfId="16901"/>
    <cellStyle name="Normal 2 20 13 4 2" xfId="43151"/>
    <cellStyle name="Normal 2 20 13 5" xfId="5759"/>
    <cellStyle name="Normal 2 20 13 5 2" xfId="32088"/>
    <cellStyle name="Normal 2 20 13 6" xfId="27809"/>
    <cellStyle name="Normal 2 20 14" xfId="359"/>
    <cellStyle name="Normal 2 20 14 2" xfId="9802"/>
    <cellStyle name="Normal 2 20 14 2 2" xfId="20866"/>
    <cellStyle name="Normal 2 20 14 2 2 2" xfId="47115"/>
    <cellStyle name="Normal 2 20 14 2 3" xfId="36052"/>
    <cellStyle name="Normal 2 20 14 3" xfId="13405"/>
    <cellStyle name="Normal 2 20 14 3 2" xfId="24469"/>
    <cellStyle name="Normal 2 20 14 3 2 2" xfId="50718"/>
    <cellStyle name="Normal 2 20 14 3 3" xfId="39655"/>
    <cellStyle name="Normal 2 20 14 4" xfId="17141"/>
    <cellStyle name="Normal 2 20 14 4 2" xfId="43391"/>
    <cellStyle name="Normal 2 20 14 5" xfId="6001"/>
    <cellStyle name="Normal 2 20 14 5 2" xfId="32328"/>
    <cellStyle name="Normal 2 20 14 6" xfId="27810"/>
    <cellStyle name="Normal 2 20 15" xfId="360"/>
    <cellStyle name="Normal 2 20 15 2" xfId="9542"/>
    <cellStyle name="Normal 2 20 15 2 2" xfId="20606"/>
    <cellStyle name="Normal 2 20 15 2 2 2" xfId="46855"/>
    <cellStyle name="Normal 2 20 15 2 3" xfId="35792"/>
    <cellStyle name="Normal 2 20 15 3" xfId="13145"/>
    <cellStyle name="Normal 2 20 15 3 2" xfId="24209"/>
    <cellStyle name="Normal 2 20 15 3 2 2" xfId="50458"/>
    <cellStyle name="Normal 2 20 15 3 3" xfId="39395"/>
    <cellStyle name="Normal 2 20 15 4" xfId="16881"/>
    <cellStyle name="Normal 2 20 15 4 2" xfId="43131"/>
    <cellStyle name="Normal 2 20 15 5" xfId="5739"/>
    <cellStyle name="Normal 2 20 15 5 2" xfId="32068"/>
    <cellStyle name="Normal 2 20 15 6" xfId="27811"/>
    <cellStyle name="Normal 2 20 16" xfId="361"/>
    <cellStyle name="Normal 2 20 16 2" xfId="10382"/>
    <cellStyle name="Normal 2 20 16 2 2" xfId="21446"/>
    <cellStyle name="Normal 2 20 16 2 2 2" xfId="47695"/>
    <cellStyle name="Normal 2 20 16 2 3" xfId="36632"/>
    <cellStyle name="Normal 2 20 16 3" xfId="13985"/>
    <cellStyle name="Normal 2 20 16 3 2" xfId="25049"/>
    <cellStyle name="Normal 2 20 16 3 2 2" xfId="51298"/>
    <cellStyle name="Normal 2 20 16 3 3" xfId="40235"/>
    <cellStyle name="Normal 2 20 16 4" xfId="17721"/>
    <cellStyle name="Normal 2 20 16 4 2" xfId="43971"/>
    <cellStyle name="Normal 2 20 16 5" xfId="6586"/>
    <cellStyle name="Normal 2 20 16 5 2" xfId="32908"/>
    <cellStyle name="Normal 2 20 16 6" xfId="27812"/>
    <cellStyle name="Normal 2 20 17" xfId="362"/>
    <cellStyle name="Normal 2 20 17 2" xfId="10497"/>
    <cellStyle name="Normal 2 20 17 2 2" xfId="21561"/>
    <cellStyle name="Normal 2 20 17 2 2 2" xfId="47810"/>
    <cellStyle name="Normal 2 20 17 2 3" xfId="36747"/>
    <cellStyle name="Normal 2 20 17 3" xfId="14100"/>
    <cellStyle name="Normal 2 20 17 3 2" xfId="25164"/>
    <cellStyle name="Normal 2 20 17 3 2 2" xfId="51413"/>
    <cellStyle name="Normal 2 20 17 3 3" xfId="40350"/>
    <cellStyle name="Normal 2 20 17 4" xfId="17836"/>
    <cellStyle name="Normal 2 20 17 4 2" xfId="44086"/>
    <cellStyle name="Normal 2 20 17 5" xfId="6702"/>
    <cellStyle name="Normal 2 20 17 5 2" xfId="33023"/>
    <cellStyle name="Normal 2 20 17 6" xfId="27813"/>
    <cellStyle name="Normal 2 20 18" xfId="363"/>
    <cellStyle name="Normal 2 20 18 2" xfId="10669"/>
    <cellStyle name="Normal 2 20 18 2 2" xfId="21733"/>
    <cellStyle name="Normal 2 20 18 2 2 2" xfId="47982"/>
    <cellStyle name="Normal 2 20 18 2 3" xfId="36919"/>
    <cellStyle name="Normal 2 20 18 3" xfId="14272"/>
    <cellStyle name="Normal 2 20 18 3 2" xfId="25336"/>
    <cellStyle name="Normal 2 20 18 3 2 2" xfId="51585"/>
    <cellStyle name="Normal 2 20 18 3 3" xfId="40522"/>
    <cellStyle name="Normal 2 20 18 4" xfId="18008"/>
    <cellStyle name="Normal 2 20 18 4 2" xfId="44258"/>
    <cellStyle name="Normal 2 20 18 5" xfId="6875"/>
    <cellStyle name="Normal 2 20 18 5 2" xfId="33195"/>
    <cellStyle name="Normal 2 20 18 6" xfId="27814"/>
    <cellStyle name="Normal 2 20 19" xfId="364"/>
    <cellStyle name="Normal 2 20 19 2" xfId="10785"/>
    <cellStyle name="Normal 2 20 19 2 2" xfId="21849"/>
    <cellStyle name="Normal 2 20 19 2 2 2" xfId="48098"/>
    <cellStyle name="Normal 2 20 19 2 3" xfId="37035"/>
    <cellStyle name="Normal 2 20 19 3" xfId="14388"/>
    <cellStyle name="Normal 2 20 19 3 2" xfId="25452"/>
    <cellStyle name="Normal 2 20 19 3 2 2" xfId="51701"/>
    <cellStyle name="Normal 2 20 19 3 3" xfId="40638"/>
    <cellStyle name="Normal 2 20 19 4" xfId="18124"/>
    <cellStyle name="Normal 2 20 19 4 2" xfId="44374"/>
    <cellStyle name="Normal 2 20 19 5" xfId="6992"/>
    <cellStyle name="Normal 2 20 19 5 2" xfId="33311"/>
    <cellStyle name="Normal 2 20 19 6" xfId="27815"/>
    <cellStyle name="Normal 2 20 2" xfId="60"/>
    <cellStyle name="Normal 2 20 2 10" xfId="366"/>
    <cellStyle name="Normal 2 20 2 10 2" xfId="10273"/>
    <cellStyle name="Normal 2 20 2 10 2 2" xfId="21337"/>
    <cellStyle name="Normal 2 20 2 10 2 2 2" xfId="47586"/>
    <cellStyle name="Normal 2 20 2 10 2 3" xfId="36523"/>
    <cellStyle name="Normal 2 20 2 10 3" xfId="13876"/>
    <cellStyle name="Normal 2 20 2 10 3 2" xfId="24940"/>
    <cellStyle name="Normal 2 20 2 10 3 2 2" xfId="51189"/>
    <cellStyle name="Normal 2 20 2 10 3 3" xfId="40126"/>
    <cellStyle name="Normal 2 20 2 10 4" xfId="17612"/>
    <cellStyle name="Normal 2 20 2 10 4 2" xfId="43862"/>
    <cellStyle name="Normal 2 20 2 10 5" xfId="6477"/>
    <cellStyle name="Normal 2 20 2 10 5 2" xfId="32799"/>
    <cellStyle name="Normal 2 20 2 10 6" xfId="27817"/>
    <cellStyle name="Normal 2 20 2 11" xfId="367"/>
    <cellStyle name="Normal 2 20 2 11 2" xfId="10400"/>
    <cellStyle name="Normal 2 20 2 11 2 2" xfId="21464"/>
    <cellStyle name="Normal 2 20 2 11 2 2 2" xfId="47713"/>
    <cellStyle name="Normal 2 20 2 11 2 3" xfId="36650"/>
    <cellStyle name="Normal 2 20 2 11 3" xfId="14003"/>
    <cellStyle name="Normal 2 20 2 11 3 2" xfId="25067"/>
    <cellStyle name="Normal 2 20 2 11 3 2 2" xfId="51316"/>
    <cellStyle name="Normal 2 20 2 11 3 3" xfId="40253"/>
    <cellStyle name="Normal 2 20 2 11 4" xfId="17739"/>
    <cellStyle name="Normal 2 20 2 11 4 2" xfId="43989"/>
    <cellStyle name="Normal 2 20 2 11 5" xfId="6605"/>
    <cellStyle name="Normal 2 20 2 11 5 2" xfId="32926"/>
    <cellStyle name="Normal 2 20 2 11 6" xfId="27818"/>
    <cellStyle name="Normal 2 20 2 12" xfId="368"/>
    <cellStyle name="Normal 2 20 2 12 2" xfId="10515"/>
    <cellStyle name="Normal 2 20 2 12 2 2" xfId="21579"/>
    <cellStyle name="Normal 2 20 2 12 2 2 2" xfId="47828"/>
    <cellStyle name="Normal 2 20 2 12 2 3" xfId="36765"/>
    <cellStyle name="Normal 2 20 2 12 3" xfId="14118"/>
    <cellStyle name="Normal 2 20 2 12 3 2" xfId="25182"/>
    <cellStyle name="Normal 2 20 2 12 3 2 2" xfId="51431"/>
    <cellStyle name="Normal 2 20 2 12 3 3" xfId="40368"/>
    <cellStyle name="Normal 2 20 2 12 4" xfId="17854"/>
    <cellStyle name="Normal 2 20 2 12 4 2" xfId="44104"/>
    <cellStyle name="Normal 2 20 2 12 5" xfId="6721"/>
    <cellStyle name="Normal 2 20 2 12 5 2" xfId="33041"/>
    <cellStyle name="Normal 2 20 2 12 6" xfId="27819"/>
    <cellStyle name="Normal 2 20 2 13" xfId="369"/>
    <cellStyle name="Normal 2 20 2 13 2" xfId="10688"/>
    <cellStyle name="Normal 2 20 2 13 2 2" xfId="21752"/>
    <cellStyle name="Normal 2 20 2 13 2 2 2" xfId="48001"/>
    <cellStyle name="Normal 2 20 2 13 2 3" xfId="36938"/>
    <cellStyle name="Normal 2 20 2 13 3" xfId="14291"/>
    <cellStyle name="Normal 2 20 2 13 3 2" xfId="25355"/>
    <cellStyle name="Normal 2 20 2 13 3 2 2" xfId="51604"/>
    <cellStyle name="Normal 2 20 2 13 3 3" xfId="40541"/>
    <cellStyle name="Normal 2 20 2 13 4" xfId="18027"/>
    <cellStyle name="Normal 2 20 2 13 4 2" xfId="44277"/>
    <cellStyle name="Normal 2 20 2 13 5" xfId="6895"/>
    <cellStyle name="Normal 2 20 2 13 5 2" xfId="33214"/>
    <cellStyle name="Normal 2 20 2 13 6" xfId="27820"/>
    <cellStyle name="Normal 2 20 2 14" xfId="370"/>
    <cellStyle name="Normal 2 20 2 14 2" xfId="10805"/>
    <cellStyle name="Normal 2 20 2 14 2 2" xfId="21869"/>
    <cellStyle name="Normal 2 20 2 14 2 2 2" xfId="48118"/>
    <cellStyle name="Normal 2 20 2 14 2 3" xfId="37055"/>
    <cellStyle name="Normal 2 20 2 14 3" xfId="14408"/>
    <cellStyle name="Normal 2 20 2 14 3 2" xfId="25472"/>
    <cellStyle name="Normal 2 20 2 14 3 2 2" xfId="51721"/>
    <cellStyle name="Normal 2 20 2 14 3 3" xfId="40658"/>
    <cellStyle name="Normal 2 20 2 14 4" xfId="18144"/>
    <cellStyle name="Normal 2 20 2 14 4 2" xfId="44394"/>
    <cellStyle name="Normal 2 20 2 14 5" xfId="7013"/>
    <cellStyle name="Normal 2 20 2 14 5 2" xfId="33331"/>
    <cellStyle name="Normal 2 20 2 14 6" xfId="27821"/>
    <cellStyle name="Normal 2 20 2 15" xfId="371"/>
    <cellStyle name="Normal 2 20 2 15 2" xfId="10921"/>
    <cellStyle name="Normal 2 20 2 15 2 2" xfId="21985"/>
    <cellStyle name="Normal 2 20 2 15 2 2 2" xfId="48234"/>
    <cellStyle name="Normal 2 20 2 15 2 3" xfId="37171"/>
    <cellStyle name="Normal 2 20 2 15 3" xfId="14524"/>
    <cellStyle name="Normal 2 20 2 15 3 2" xfId="25588"/>
    <cellStyle name="Normal 2 20 2 15 3 2 2" xfId="51837"/>
    <cellStyle name="Normal 2 20 2 15 3 3" xfId="40774"/>
    <cellStyle name="Normal 2 20 2 15 4" xfId="18260"/>
    <cellStyle name="Normal 2 20 2 15 4 2" xfId="44510"/>
    <cellStyle name="Normal 2 20 2 15 5" xfId="7130"/>
    <cellStyle name="Normal 2 20 2 15 5 2" xfId="33447"/>
    <cellStyle name="Normal 2 20 2 15 6" xfId="27822"/>
    <cellStyle name="Normal 2 20 2 16" xfId="372"/>
    <cellStyle name="Normal 2 20 2 16 2" xfId="11039"/>
    <cellStyle name="Normal 2 20 2 16 2 2" xfId="22103"/>
    <cellStyle name="Normal 2 20 2 16 2 2 2" xfId="48352"/>
    <cellStyle name="Normal 2 20 2 16 2 3" xfId="37289"/>
    <cellStyle name="Normal 2 20 2 16 3" xfId="14642"/>
    <cellStyle name="Normal 2 20 2 16 3 2" xfId="25706"/>
    <cellStyle name="Normal 2 20 2 16 3 2 2" xfId="51955"/>
    <cellStyle name="Normal 2 20 2 16 3 3" xfId="40892"/>
    <cellStyle name="Normal 2 20 2 16 4" xfId="18378"/>
    <cellStyle name="Normal 2 20 2 16 4 2" xfId="44628"/>
    <cellStyle name="Normal 2 20 2 16 5" xfId="7249"/>
    <cellStyle name="Normal 2 20 2 16 5 2" xfId="33565"/>
    <cellStyle name="Normal 2 20 2 16 6" xfId="27823"/>
    <cellStyle name="Normal 2 20 2 17" xfId="373"/>
    <cellStyle name="Normal 2 20 2 17 2" xfId="11157"/>
    <cellStyle name="Normal 2 20 2 17 2 2" xfId="22221"/>
    <cellStyle name="Normal 2 20 2 17 2 2 2" xfId="48470"/>
    <cellStyle name="Normal 2 20 2 17 2 3" xfId="37407"/>
    <cellStyle name="Normal 2 20 2 17 3" xfId="14760"/>
    <cellStyle name="Normal 2 20 2 17 3 2" xfId="25824"/>
    <cellStyle name="Normal 2 20 2 17 3 2 2" xfId="52073"/>
    <cellStyle name="Normal 2 20 2 17 3 3" xfId="41010"/>
    <cellStyle name="Normal 2 20 2 17 4" xfId="18496"/>
    <cellStyle name="Normal 2 20 2 17 4 2" xfId="44746"/>
    <cellStyle name="Normal 2 20 2 17 5" xfId="7368"/>
    <cellStyle name="Normal 2 20 2 17 5 2" xfId="33683"/>
    <cellStyle name="Normal 2 20 2 17 6" xfId="27824"/>
    <cellStyle name="Normal 2 20 2 18" xfId="374"/>
    <cellStyle name="Normal 2 20 2 18 2" xfId="11273"/>
    <cellStyle name="Normal 2 20 2 18 2 2" xfId="22337"/>
    <cellStyle name="Normal 2 20 2 18 2 2 2" xfId="48586"/>
    <cellStyle name="Normal 2 20 2 18 2 3" xfId="37523"/>
    <cellStyle name="Normal 2 20 2 18 3" xfId="14876"/>
    <cellStyle name="Normal 2 20 2 18 3 2" xfId="25940"/>
    <cellStyle name="Normal 2 20 2 18 3 2 2" xfId="52189"/>
    <cellStyle name="Normal 2 20 2 18 3 3" xfId="41126"/>
    <cellStyle name="Normal 2 20 2 18 4" xfId="18612"/>
    <cellStyle name="Normal 2 20 2 18 4 2" xfId="44862"/>
    <cellStyle name="Normal 2 20 2 18 5" xfId="7485"/>
    <cellStyle name="Normal 2 20 2 18 5 2" xfId="33799"/>
    <cellStyle name="Normal 2 20 2 18 6" xfId="27825"/>
    <cellStyle name="Normal 2 20 2 19" xfId="375"/>
    <cellStyle name="Normal 2 20 2 19 2" xfId="11390"/>
    <cellStyle name="Normal 2 20 2 19 2 2" xfId="22454"/>
    <cellStyle name="Normal 2 20 2 19 2 2 2" xfId="48703"/>
    <cellStyle name="Normal 2 20 2 19 2 3" xfId="37640"/>
    <cellStyle name="Normal 2 20 2 19 3" xfId="14993"/>
    <cellStyle name="Normal 2 20 2 19 3 2" xfId="26057"/>
    <cellStyle name="Normal 2 20 2 19 3 2 2" xfId="52306"/>
    <cellStyle name="Normal 2 20 2 19 3 3" xfId="41243"/>
    <cellStyle name="Normal 2 20 2 19 4" xfId="18729"/>
    <cellStyle name="Normal 2 20 2 19 4 2" xfId="44979"/>
    <cellStyle name="Normal 2 20 2 19 5" xfId="7603"/>
    <cellStyle name="Normal 2 20 2 19 5 2" xfId="33916"/>
    <cellStyle name="Normal 2 20 2 19 6" xfId="27826"/>
    <cellStyle name="Normal 2 20 2 2" xfId="61"/>
    <cellStyle name="Normal 2 20 2 2 10" xfId="377"/>
    <cellStyle name="Normal 2 20 2 2 10 2" xfId="10439"/>
    <cellStyle name="Normal 2 20 2 2 10 2 2" xfId="21503"/>
    <cellStyle name="Normal 2 20 2 2 10 2 2 2" xfId="47752"/>
    <cellStyle name="Normal 2 20 2 2 10 2 3" xfId="36689"/>
    <cellStyle name="Normal 2 20 2 2 10 3" xfId="14042"/>
    <cellStyle name="Normal 2 20 2 2 10 3 2" xfId="25106"/>
    <cellStyle name="Normal 2 20 2 2 10 3 2 2" xfId="51355"/>
    <cellStyle name="Normal 2 20 2 2 10 3 3" xfId="40292"/>
    <cellStyle name="Normal 2 20 2 2 10 4" xfId="17778"/>
    <cellStyle name="Normal 2 20 2 2 10 4 2" xfId="44028"/>
    <cellStyle name="Normal 2 20 2 2 10 5" xfId="6644"/>
    <cellStyle name="Normal 2 20 2 2 10 5 2" xfId="32965"/>
    <cellStyle name="Normal 2 20 2 2 10 6" xfId="27828"/>
    <cellStyle name="Normal 2 20 2 2 11" xfId="378"/>
    <cellStyle name="Normal 2 20 2 2 11 2" xfId="10554"/>
    <cellStyle name="Normal 2 20 2 2 11 2 2" xfId="21618"/>
    <cellStyle name="Normal 2 20 2 2 11 2 2 2" xfId="47867"/>
    <cellStyle name="Normal 2 20 2 2 11 2 3" xfId="36804"/>
    <cellStyle name="Normal 2 20 2 2 11 3" xfId="14157"/>
    <cellStyle name="Normal 2 20 2 2 11 3 2" xfId="25221"/>
    <cellStyle name="Normal 2 20 2 2 11 3 2 2" xfId="51470"/>
    <cellStyle name="Normal 2 20 2 2 11 3 3" xfId="40407"/>
    <cellStyle name="Normal 2 20 2 2 11 4" xfId="17893"/>
    <cellStyle name="Normal 2 20 2 2 11 4 2" xfId="44143"/>
    <cellStyle name="Normal 2 20 2 2 11 5" xfId="6760"/>
    <cellStyle name="Normal 2 20 2 2 11 5 2" xfId="33080"/>
    <cellStyle name="Normal 2 20 2 2 11 6" xfId="27829"/>
    <cellStyle name="Normal 2 20 2 2 12" xfId="379"/>
    <cellStyle name="Normal 2 20 2 2 12 2" xfId="10727"/>
    <cellStyle name="Normal 2 20 2 2 12 2 2" xfId="21791"/>
    <cellStyle name="Normal 2 20 2 2 12 2 2 2" xfId="48040"/>
    <cellStyle name="Normal 2 20 2 2 12 2 3" xfId="36977"/>
    <cellStyle name="Normal 2 20 2 2 12 3" xfId="14330"/>
    <cellStyle name="Normal 2 20 2 2 12 3 2" xfId="25394"/>
    <cellStyle name="Normal 2 20 2 2 12 3 2 2" xfId="51643"/>
    <cellStyle name="Normal 2 20 2 2 12 3 3" xfId="40580"/>
    <cellStyle name="Normal 2 20 2 2 12 4" xfId="18066"/>
    <cellStyle name="Normal 2 20 2 2 12 4 2" xfId="44316"/>
    <cellStyle name="Normal 2 20 2 2 12 5" xfId="6934"/>
    <cellStyle name="Normal 2 20 2 2 12 5 2" xfId="33253"/>
    <cellStyle name="Normal 2 20 2 2 12 6" xfId="27830"/>
    <cellStyle name="Normal 2 20 2 2 13" xfId="380"/>
    <cellStyle name="Normal 2 20 2 2 13 2" xfId="10844"/>
    <cellStyle name="Normal 2 20 2 2 13 2 2" xfId="21908"/>
    <cellStyle name="Normal 2 20 2 2 13 2 2 2" xfId="48157"/>
    <cellStyle name="Normal 2 20 2 2 13 2 3" xfId="37094"/>
    <cellStyle name="Normal 2 20 2 2 13 3" xfId="14447"/>
    <cellStyle name="Normal 2 20 2 2 13 3 2" xfId="25511"/>
    <cellStyle name="Normal 2 20 2 2 13 3 2 2" xfId="51760"/>
    <cellStyle name="Normal 2 20 2 2 13 3 3" xfId="40697"/>
    <cellStyle name="Normal 2 20 2 2 13 4" xfId="18183"/>
    <cellStyle name="Normal 2 20 2 2 13 4 2" xfId="44433"/>
    <cellStyle name="Normal 2 20 2 2 13 5" xfId="7052"/>
    <cellStyle name="Normal 2 20 2 2 13 5 2" xfId="33370"/>
    <cellStyle name="Normal 2 20 2 2 13 6" xfId="27831"/>
    <cellStyle name="Normal 2 20 2 2 14" xfId="381"/>
    <cellStyle name="Normal 2 20 2 2 14 2" xfId="10960"/>
    <cellStyle name="Normal 2 20 2 2 14 2 2" xfId="22024"/>
    <cellStyle name="Normal 2 20 2 2 14 2 2 2" xfId="48273"/>
    <cellStyle name="Normal 2 20 2 2 14 2 3" xfId="37210"/>
    <cellStyle name="Normal 2 20 2 2 14 3" xfId="14563"/>
    <cellStyle name="Normal 2 20 2 2 14 3 2" xfId="25627"/>
    <cellStyle name="Normal 2 20 2 2 14 3 2 2" xfId="51876"/>
    <cellStyle name="Normal 2 20 2 2 14 3 3" xfId="40813"/>
    <cellStyle name="Normal 2 20 2 2 14 4" xfId="18299"/>
    <cellStyle name="Normal 2 20 2 2 14 4 2" xfId="44549"/>
    <cellStyle name="Normal 2 20 2 2 14 5" xfId="7169"/>
    <cellStyle name="Normal 2 20 2 2 14 5 2" xfId="33486"/>
    <cellStyle name="Normal 2 20 2 2 14 6" xfId="27832"/>
    <cellStyle name="Normal 2 20 2 2 15" xfId="382"/>
    <cellStyle name="Normal 2 20 2 2 15 2" xfId="11078"/>
    <cellStyle name="Normal 2 20 2 2 15 2 2" xfId="22142"/>
    <cellStyle name="Normal 2 20 2 2 15 2 2 2" xfId="48391"/>
    <cellStyle name="Normal 2 20 2 2 15 2 3" xfId="37328"/>
    <cellStyle name="Normal 2 20 2 2 15 3" xfId="14681"/>
    <cellStyle name="Normal 2 20 2 2 15 3 2" xfId="25745"/>
    <cellStyle name="Normal 2 20 2 2 15 3 2 2" xfId="51994"/>
    <cellStyle name="Normal 2 20 2 2 15 3 3" xfId="40931"/>
    <cellStyle name="Normal 2 20 2 2 15 4" xfId="18417"/>
    <cellStyle name="Normal 2 20 2 2 15 4 2" xfId="44667"/>
    <cellStyle name="Normal 2 20 2 2 15 5" xfId="7288"/>
    <cellStyle name="Normal 2 20 2 2 15 5 2" xfId="33604"/>
    <cellStyle name="Normal 2 20 2 2 15 6" xfId="27833"/>
    <cellStyle name="Normal 2 20 2 2 16" xfId="383"/>
    <cellStyle name="Normal 2 20 2 2 16 2" xfId="11196"/>
    <cellStyle name="Normal 2 20 2 2 16 2 2" xfId="22260"/>
    <cellStyle name="Normal 2 20 2 2 16 2 2 2" xfId="48509"/>
    <cellStyle name="Normal 2 20 2 2 16 2 3" xfId="37446"/>
    <cellStyle name="Normal 2 20 2 2 16 3" xfId="14799"/>
    <cellStyle name="Normal 2 20 2 2 16 3 2" xfId="25863"/>
    <cellStyle name="Normal 2 20 2 2 16 3 2 2" xfId="52112"/>
    <cellStyle name="Normal 2 20 2 2 16 3 3" xfId="41049"/>
    <cellStyle name="Normal 2 20 2 2 16 4" xfId="18535"/>
    <cellStyle name="Normal 2 20 2 2 16 4 2" xfId="44785"/>
    <cellStyle name="Normal 2 20 2 2 16 5" xfId="7407"/>
    <cellStyle name="Normal 2 20 2 2 16 5 2" xfId="33722"/>
    <cellStyle name="Normal 2 20 2 2 16 6" xfId="27834"/>
    <cellStyle name="Normal 2 20 2 2 17" xfId="384"/>
    <cellStyle name="Normal 2 20 2 2 17 2" xfId="11312"/>
    <cellStyle name="Normal 2 20 2 2 17 2 2" xfId="22376"/>
    <cellStyle name="Normal 2 20 2 2 17 2 2 2" xfId="48625"/>
    <cellStyle name="Normal 2 20 2 2 17 2 3" xfId="37562"/>
    <cellStyle name="Normal 2 20 2 2 17 3" xfId="14915"/>
    <cellStyle name="Normal 2 20 2 2 17 3 2" xfId="25979"/>
    <cellStyle name="Normal 2 20 2 2 17 3 2 2" xfId="52228"/>
    <cellStyle name="Normal 2 20 2 2 17 3 3" xfId="41165"/>
    <cellStyle name="Normal 2 20 2 2 17 4" xfId="18651"/>
    <cellStyle name="Normal 2 20 2 2 17 4 2" xfId="44901"/>
    <cellStyle name="Normal 2 20 2 2 17 5" xfId="7524"/>
    <cellStyle name="Normal 2 20 2 2 17 5 2" xfId="33838"/>
    <cellStyle name="Normal 2 20 2 2 17 6" xfId="27835"/>
    <cellStyle name="Normal 2 20 2 2 18" xfId="385"/>
    <cellStyle name="Normal 2 20 2 2 18 2" xfId="11429"/>
    <cellStyle name="Normal 2 20 2 2 18 2 2" xfId="22493"/>
    <cellStyle name="Normal 2 20 2 2 18 2 2 2" xfId="48742"/>
    <cellStyle name="Normal 2 20 2 2 18 2 3" xfId="37679"/>
    <cellStyle name="Normal 2 20 2 2 18 3" xfId="15032"/>
    <cellStyle name="Normal 2 20 2 2 18 3 2" xfId="26096"/>
    <cellStyle name="Normal 2 20 2 2 18 3 2 2" xfId="52345"/>
    <cellStyle name="Normal 2 20 2 2 18 3 3" xfId="41282"/>
    <cellStyle name="Normal 2 20 2 2 18 4" xfId="18768"/>
    <cellStyle name="Normal 2 20 2 2 18 4 2" xfId="45018"/>
    <cellStyle name="Normal 2 20 2 2 18 5" xfId="7642"/>
    <cellStyle name="Normal 2 20 2 2 18 5 2" xfId="33955"/>
    <cellStyle name="Normal 2 20 2 2 18 6" xfId="27836"/>
    <cellStyle name="Normal 2 20 2 2 19" xfId="386"/>
    <cellStyle name="Normal 2 20 2 2 19 2" xfId="11548"/>
    <cellStyle name="Normal 2 20 2 2 19 2 2" xfId="22612"/>
    <cellStyle name="Normal 2 20 2 2 19 2 2 2" xfId="48861"/>
    <cellStyle name="Normal 2 20 2 2 19 2 3" xfId="37798"/>
    <cellStyle name="Normal 2 20 2 2 19 3" xfId="15151"/>
    <cellStyle name="Normal 2 20 2 2 19 3 2" xfId="26215"/>
    <cellStyle name="Normal 2 20 2 2 19 3 2 2" xfId="52464"/>
    <cellStyle name="Normal 2 20 2 2 19 3 3" xfId="41401"/>
    <cellStyle name="Normal 2 20 2 2 19 4" xfId="18887"/>
    <cellStyle name="Normal 2 20 2 2 19 4 2" xfId="45137"/>
    <cellStyle name="Normal 2 20 2 2 19 5" xfId="7762"/>
    <cellStyle name="Normal 2 20 2 2 19 5 2" xfId="34074"/>
    <cellStyle name="Normal 2 20 2 2 19 6" xfId="27837"/>
    <cellStyle name="Normal 2 20 2 2 2" xfId="62"/>
    <cellStyle name="Normal 2 20 2 2 2 2" xfId="388"/>
    <cellStyle name="Normal 2 20 2 2 2 2 2" xfId="16375"/>
    <cellStyle name="Normal 2 20 2 2 2 2 2 2" xfId="27439"/>
    <cellStyle name="Normal 2 20 2 2 2 2 2 2 2" xfId="53688"/>
    <cellStyle name="Normal 2 20 2 2 2 2 2 3" xfId="42625"/>
    <cellStyle name="Normal 2 20 2 2 2 2 3" xfId="20111"/>
    <cellStyle name="Normal 2 20 2 2 2 2 3 2" xfId="46361"/>
    <cellStyle name="Normal 2 20 2 2 2 2 4" xfId="9038"/>
    <cellStyle name="Normal 2 20 2 2 2 2 4 2" xfId="35298"/>
    <cellStyle name="Normal 2 20 2 2 2 2 5" xfId="27839"/>
    <cellStyle name="Normal 2 20 2 2 2 3" xfId="387"/>
    <cellStyle name="Normal 2 20 2 2 2 3 2" xfId="20557"/>
    <cellStyle name="Normal 2 20 2 2 2 3 2 2" xfId="46806"/>
    <cellStyle name="Normal 2 20 2 2 2 3 3" xfId="9493"/>
    <cellStyle name="Normal 2 20 2 2 2 3 3 2" xfId="35743"/>
    <cellStyle name="Normal 2 20 2 2 2 3 4" xfId="27838"/>
    <cellStyle name="Normal 2 20 2 2 2 4" xfId="13096"/>
    <cellStyle name="Normal 2 20 2 2 2 4 2" xfId="24160"/>
    <cellStyle name="Normal 2 20 2 2 2 4 2 2" xfId="50409"/>
    <cellStyle name="Normal 2 20 2 2 2 4 3" xfId="39346"/>
    <cellStyle name="Normal 2 20 2 2 2 5" xfId="16832"/>
    <cellStyle name="Normal 2 20 2 2 2 5 2" xfId="43082"/>
    <cellStyle name="Normal 2 20 2 2 2 6" xfId="5690"/>
    <cellStyle name="Normal 2 20 2 2 2 6 2" xfId="32019"/>
    <cellStyle name="Normal 2 20 2 2 2 7" xfId="27567"/>
    <cellStyle name="Normal 2 20 2 2 20" xfId="389"/>
    <cellStyle name="Normal 2 20 2 2 20 2" xfId="11662"/>
    <cellStyle name="Normal 2 20 2 2 20 2 2" xfId="22726"/>
    <cellStyle name="Normal 2 20 2 2 20 2 2 2" xfId="48975"/>
    <cellStyle name="Normal 2 20 2 2 20 2 3" xfId="37912"/>
    <cellStyle name="Normal 2 20 2 2 20 3" xfId="15265"/>
    <cellStyle name="Normal 2 20 2 2 20 3 2" xfId="26329"/>
    <cellStyle name="Normal 2 20 2 2 20 3 2 2" xfId="52578"/>
    <cellStyle name="Normal 2 20 2 2 20 3 3" xfId="41515"/>
    <cellStyle name="Normal 2 20 2 2 20 4" xfId="19001"/>
    <cellStyle name="Normal 2 20 2 2 20 4 2" xfId="45251"/>
    <cellStyle name="Normal 2 20 2 2 20 5" xfId="7877"/>
    <cellStyle name="Normal 2 20 2 2 20 5 2" xfId="34188"/>
    <cellStyle name="Normal 2 20 2 2 20 6" xfId="27840"/>
    <cellStyle name="Normal 2 20 2 2 21" xfId="390"/>
    <cellStyle name="Normal 2 20 2 2 21 2" xfId="11776"/>
    <cellStyle name="Normal 2 20 2 2 21 2 2" xfId="22840"/>
    <cellStyle name="Normal 2 20 2 2 21 2 2 2" xfId="49089"/>
    <cellStyle name="Normal 2 20 2 2 21 2 3" xfId="38026"/>
    <cellStyle name="Normal 2 20 2 2 21 3" xfId="15379"/>
    <cellStyle name="Normal 2 20 2 2 21 3 2" xfId="26443"/>
    <cellStyle name="Normal 2 20 2 2 21 3 2 2" xfId="52692"/>
    <cellStyle name="Normal 2 20 2 2 21 3 3" xfId="41629"/>
    <cellStyle name="Normal 2 20 2 2 21 4" xfId="19115"/>
    <cellStyle name="Normal 2 20 2 2 21 4 2" xfId="45365"/>
    <cellStyle name="Normal 2 20 2 2 21 5" xfId="7992"/>
    <cellStyle name="Normal 2 20 2 2 21 5 2" xfId="34302"/>
    <cellStyle name="Normal 2 20 2 2 21 6" xfId="27841"/>
    <cellStyle name="Normal 2 20 2 2 22" xfId="391"/>
    <cellStyle name="Normal 2 20 2 2 22 2" xfId="11890"/>
    <cellStyle name="Normal 2 20 2 2 22 2 2" xfId="22954"/>
    <cellStyle name="Normal 2 20 2 2 22 2 2 2" xfId="49203"/>
    <cellStyle name="Normal 2 20 2 2 22 2 3" xfId="38140"/>
    <cellStyle name="Normal 2 20 2 2 22 3" xfId="15493"/>
    <cellStyle name="Normal 2 20 2 2 22 3 2" xfId="26557"/>
    <cellStyle name="Normal 2 20 2 2 22 3 2 2" xfId="52806"/>
    <cellStyle name="Normal 2 20 2 2 22 3 3" xfId="41743"/>
    <cellStyle name="Normal 2 20 2 2 22 4" xfId="19229"/>
    <cellStyle name="Normal 2 20 2 2 22 4 2" xfId="45479"/>
    <cellStyle name="Normal 2 20 2 2 22 5" xfId="8107"/>
    <cellStyle name="Normal 2 20 2 2 22 5 2" xfId="34416"/>
    <cellStyle name="Normal 2 20 2 2 22 6" xfId="27842"/>
    <cellStyle name="Normal 2 20 2 2 23" xfId="392"/>
    <cellStyle name="Normal 2 20 2 2 23 2" xfId="12004"/>
    <cellStyle name="Normal 2 20 2 2 23 2 2" xfId="23068"/>
    <cellStyle name="Normal 2 20 2 2 23 2 2 2" xfId="49317"/>
    <cellStyle name="Normal 2 20 2 2 23 2 3" xfId="38254"/>
    <cellStyle name="Normal 2 20 2 2 23 3" xfId="15607"/>
    <cellStyle name="Normal 2 20 2 2 23 3 2" xfId="26671"/>
    <cellStyle name="Normal 2 20 2 2 23 3 2 2" xfId="52920"/>
    <cellStyle name="Normal 2 20 2 2 23 3 3" xfId="41857"/>
    <cellStyle name="Normal 2 20 2 2 23 4" xfId="19343"/>
    <cellStyle name="Normal 2 20 2 2 23 4 2" xfId="45593"/>
    <cellStyle name="Normal 2 20 2 2 23 5" xfId="8222"/>
    <cellStyle name="Normal 2 20 2 2 23 5 2" xfId="34530"/>
    <cellStyle name="Normal 2 20 2 2 23 6" xfId="27843"/>
    <cellStyle name="Normal 2 20 2 2 24" xfId="393"/>
    <cellStyle name="Normal 2 20 2 2 24 2" xfId="12118"/>
    <cellStyle name="Normal 2 20 2 2 24 2 2" xfId="23182"/>
    <cellStyle name="Normal 2 20 2 2 24 2 2 2" xfId="49431"/>
    <cellStyle name="Normal 2 20 2 2 24 2 3" xfId="38368"/>
    <cellStyle name="Normal 2 20 2 2 24 3" xfId="15721"/>
    <cellStyle name="Normal 2 20 2 2 24 3 2" xfId="26785"/>
    <cellStyle name="Normal 2 20 2 2 24 3 2 2" xfId="53034"/>
    <cellStyle name="Normal 2 20 2 2 24 3 3" xfId="41971"/>
    <cellStyle name="Normal 2 20 2 2 24 4" xfId="19457"/>
    <cellStyle name="Normal 2 20 2 2 24 4 2" xfId="45707"/>
    <cellStyle name="Normal 2 20 2 2 24 5" xfId="8337"/>
    <cellStyle name="Normal 2 20 2 2 24 5 2" xfId="34644"/>
    <cellStyle name="Normal 2 20 2 2 24 6" xfId="27844"/>
    <cellStyle name="Normal 2 20 2 2 25" xfId="394"/>
    <cellStyle name="Normal 2 20 2 2 25 2" xfId="12235"/>
    <cellStyle name="Normal 2 20 2 2 25 2 2" xfId="23299"/>
    <cellStyle name="Normal 2 20 2 2 25 2 2 2" xfId="49548"/>
    <cellStyle name="Normal 2 20 2 2 25 2 3" xfId="38485"/>
    <cellStyle name="Normal 2 20 2 2 25 3" xfId="15838"/>
    <cellStyle name="Normal 2 20 2 2 25 3 2" xfId="26902"/>
    <cellStyle name="Normal 2 20 2 2 25 3 2 2" xfId="53151"/>
    <cellStyle name="Normal 2 20 2 2 25 3 3" xfId="42088"/>
    <cellStyle name="Normal 2 20 2 2 25 4" xfId="19574"/>
    <cellStyle name="Normal 2 20 2 2 25 4 2" xfId="45824"/>
    <cellStyle name="Normal 2 20 2 2 25 5" xfId="8455"/>
    <cellStyle name="Normal 2 20 2 2 25 5 2" xfId="34761"/>
    <cellStyle name="Normal 2 20 2 2 25 6" xfId="27845"/>
    <cellStyle name="Normal 2 20 2 2 26" xfId="395"/>
    <cellStyle name="Normal 2 20 2 2 26 2" xfId="12354"/>
    <cellStyle name="Normal 2 20 2 2 26 2 2" xfId="23418"/>
    <cellStyle name="Normal 2 20 2 2 26 2 2 2" xfId="49667"/>
    <cellStyle name="Normal 2 20 2 2 26 2 3" xfId="38604"/>
    <cellStyle name="Normal 2 20 2 2 26 3" xfId="15957"/>
    <cellStyle name="Normal 2 20 2 2 26 3 2" xfId="27021"/>
    <cellStyle name="Normal 2 20 2 2 26 3 2 2" xfId="53270"/>
    <cellStyle name="Normal 2 20 2 2 26 3 3" xfId="42207"/>
    <cellStyle name="Normal 2 20 2 2 26 4" xfId="19693"/>
    <cellStyle name="Normal 2 20 2 2 26 4 2" xfId="45943"/>
    <cellStyle name="Normal 2 20 2 2 26 5" xfId="8575"/>
    <cellStyle name="Normal 2 20 2 2 26 5 2" xfId="34880"/>
    <cellStyle name="Normal 2 20 2 2 26 6" xfId="27846"/>
    <cellStyle name="Normal 2 20 2 2 27" xfId="396"/>
    <cellStyle name="Normal 2 20 2 2 27 2" xfId="12485"/>
    <cellStyle name="Normal 2 20 2 2 27 2 2" xfId="23549"/>
    <cellStyle name="Normal 2 20 2 2 27 2 2 2" xfId="49798"/>
    <cellStyle name="Normal 2 20 2 2 27 2 3" xfId="38735"/>
    <cellStyle name="Normal 2 20 2 2 27 3" xfId="16088"/>
    <cellStyle name="Normal 2 20 2 2 27 3 2" xfId="27152"/>
    <cellStyle name="Normal 2 20 2 2 27 3 2 2" xfId="53401"/>
    <cellStyle name="Normal 2 20 2 2 27 3 3" xfId="42338"/>
    <cellStyle name="Normal 2 20 2 2 27 4" xfId="19824"/>
    <cellStyle name="Normal 2 20 2 2 27 4 2" xfId="46074"/>
    <cellStyle name="Normal 2 20 2 2 27 5" xfId="8707"/>
    <cellStyle name="Normal 2 20 2 2 27 5 2" xfId="35011"/>
    <cellStyle name="Normal 2 20 2 2 27 6" xfId="27847"/>
    <cellStyle name="Normal 2 20 2 2 28" xfId="397"/>
    <cellStyle name="Normal 2 20 2 2 28 2" xfId="12600"/>
    <cellStyle name="Normal 2 20 2 2 28 2 2" xfId="23664"/>
    <cellStyle name="Normal 2 20 2 2 28 2 2 2" xfId="49913"/>
    <cellStyle name="Normal 2 20 2 2 28 2 3" xfId="38850"/>
    <cellStyle name="Normal 2 20 2 2 28 3" xfId="16203"/>
    <cellStyle name="Normal 2 20 2 2 28 3 2" xfId="27267"/>
    <cellStyle name="Normal 2 20 2 2 28 3 2 2" xfId="53516"/>
    <cellStyle name="Normal 2 20 2 2 28 3 3" xfId="42453"/>
    <cellStyle name="Normal 2 20 2 2 28 4" xfId="19939"/>
    <cellStyle name="Normal 2 20 2 2 28 4 2" xfId="46189"/>
    <cellStyle name="Normal 2 20 2 2 28 5" xfId="8823"/>
    <cellStyle name="Normal 2 20 2 2 28 5 2" xfId="35126"/>
    <cellStyle name="Normal 2 20 2 2 28 6" xfId="27848"/>
    <cellStyle name="Normal 2 20 2 2 29" xfId="398"/>
    <cellStyle name="Normal 2 20 2 2 29 2" xfId="12714"/>
    <cellStyle name="Normal 2 20 2 2 29 2 2" xfId="23778"/>
    <cellStyle name="Normal 2 20 2 2 29 2 2 2" xfId="50027"/>
    <cellStyle name="Normal 2 20 2 2 29 2 3" xfId="38964"/>
    <cellStyle name="Normal 2 20 2 2 29 3" xfId="16317"/>
    <cellStyle name="Normal 2 20 2 2 29 3 2" xfId="27381"/>
    <cellStyle name="Normal 2 20 2 2 29 3 2 2" xfId="53630"/>
    <cellStyle name="Normal 2 20 2 2 29 3 3" xfId="42567"/>
    <cellStyle name="Normal 2 20 2 2 29 4" xfId="20053"/>
    <cellStyle name="Normal 2 20 2 2 29 4 2" xfId="46303"/>
    <cellStyle name="Normal 2 20 2 2 29 5" xfId="8938"/>
    <cellStyle name="Normal 2 20 2 2 29 5 2" xfId="35240"/>
    <cellStyle name="Normal 2 20 2 2 29 6" xfId="27849"/>
    <cellStyle name="Normal 2 20 2 2 3" xfId="399"/>
    <cellStyle name="Normal 2 20 2 2 3 2" xfId="9624"/>
    <cellStyle name="Normal 2 20 2 2 3 2 2" xfId="20688"/>
    <cellStyle name="Normal 2 20 2 2 3 2 2 2" xfId="46937"/>
    <cellStyle name="Normal 2 20 2 2 3 2 3" xfId="35874"/>
    <cellStyle name="Normal 2 20 2 2 3 3" xfId="13227"/>
    <cellStyle name="Normal 2 20 2 2 3 3 2" xfId="24291"/>
    <cellStyle name="Normal 2 20 2 2 3 3 2 2" xfId="50540"/>
    <cellStyle name="Normal 2 20 2 2 3 3 3" xfId="39477"/>
    <cellStyle name="Normal 2 20 2 2 3 4" xfId="16963"/>
    <cellStyle name="Normal 2 20 2 2 3 4 2" xfId="43213"/>
    <cellStyle name="Normal 2 20 2 2 3 5" xfId="5822"/>
    <cellStyle name="Normal 2 20 2 2 3 5 2" xfId="32150"/>
    <cellStyle name="Normal 2 20 2 2 3 6" xfId="27850"/>
    <cellStyle name="Normal 2 20 2 2 30" xfId="400"/>
    <cellStyle name="Normal 2 20 2 2 30 2" xfId="9352"/>
    <cellStyle name="Normal 2 20 2 2 30 2 2" xfId="20416"/>
    <cellStyle name="Normal 2 20 2 2 30 2 2 2" xfId="46665"/>
    <cellStyle name="Normal 2 20 2 2 30 2 3" xfId="35602"/>
    <cellStyle name="Normal 2 20 2 2 30 3" xfId="12955"/>
    <cellStyle name="Normal 2 20 2 2 30 3 2" xfId="24019"/>
    <cellStyle name="Normal 2 20 2 2 30 3 2 2" xfId="50268"/>
    <cellStyle name="Normal 2 20 2 2 30 3 3" xfId="39205"/>
    <cellStyle name="Normal 2 20 2 2 30 4" xfId="16691"/>
    <cellStyle name="Normal 2 20 2 2 30 4 2" xfId="42941"/>
    <cellStyle name="Normal 2 20 2 2 30 5" xfId="5547"/>
    <cellStyle name="Normal 2 20 2 2 30 5 2" xfId="31878"/>
    <cellStyle name="Normal 2 20 2 2 30 6" xfId="27851"/>
    <cellStyle name="Normal 2 20 2 2 31" xfId="401"/>
    <cellStyle name="Normal 2 20 2 2 31 2" xfId="20296"/>
    <cellStyle name="Normal 2 20 2 2 31 2 2" xfId="46545"/>
    <cellStyle name="Normal 2 20 2 2 31 3" xfId="9232"/>
    <cellStyle name="Normal 2 20 2 2 31 3 2" xfId="35482"/>
    <cellStyle name="Normal 2 20 2 2 31 4" xfId="27852"/>
    <cellStyle name="Normal 2 20 2 2 32" xfId="402"/>
    <cellStyle name="Normal 2 20 2 2 32 2" xfId="23899"/>
    <cellStyle name="Normal 2 20 2 2 32 2 2" xfId="50148"/>
    <cellStyle name="Normal 2 20 2 2 32 3" xfId="12835"/>
    <cellStyle name="Normal 2 20 2 2 32 3 2" xfId="39085"/>
    <cellStyle name="Normal 2 20 2 2 32 4" xfId="27853"/>
    <cellStyle name="Normal 2 20 2 2 33" xfId="403"/>
    <cellStyle name="Normal 2 20 2 2 33 2" xfId="16571"/>
    <cellStyle name="Normal 2 20 2 2 33 2 2" xfId="42821"/>
    <cellStyle name="Normal 2 20 2 2 33 3" xfId="27854"/>
    <cellStyle name="Normal 2 20 2 2 34" xfId="404"/>
    <cellStyle name="Normal 2 20 2 2 34 2" xfId="27855"/>
    <cellStyle name="Normal 2 20 2 2 35" xfId="405"/>
    <cellStyle name="Normal 2 20 2 2 35 2" xfId="27856"/>
    <cellStyle name="Normal 2 20 2 2 36" xfId="406"/>
    <cellStyle name="Normal 2 20 2 2 36 2" xfId="27857"/>
    <cellStyle name="Normal 2 20 2 2 37" xfId="407"/>
    <cellStyle name="Normal 2 20 2 2 37 2" xfId="27858"/>
    <cellStyle name="Normal 2 20 2 2 38" xfId="408"/>
    <cellStyle name="Normal 2 20 2 2 38 2" xfId="27859"/>
    <cellStyle name="Normal 2 20 2 2 39" xfId="409"/>
    <cellStyle name="Normal 2 20 2 2 39 2" xfId="27860"/>
    <cellStyle name="Normal 2 20 2 2 4" xfId="410"/>
    <cellStyle name="Normal 2 20 2 2 4 2" xfId="9740"/>
    <cellStyle name="Normal 2 20 2 2 4 2 2" xfId="20804"/>
    <cellStyle name="Normal 2 20 2 2 4 2 2 2" xfId="47053"/>
    <cellStyle name="Normal 2 20 2 2 4 2 3" xfId="35990"/>
    <cellStyle name="Normal 2 20 2 2 4 3" xfId="13343"/>
    <cellStyle name="Normal 2 20 2 2 4 3 2" xfId="24407"/>
    <cellStyle name="Normal 2 20 2 2 4 3 2 2" xfId="50656"/>
    <cellStyle name="Normal 2 20 2 2 4 3 3" xfId="39593"/>
    <cellStyle name="Normal 2 20 2 2 4 4" xfId="17079"/>
    <cellStyle name="Normal 2 20 2 2 4 4 2" xfId="43329"/>
    <cellStyle name="Normal 2 20 2 2 4 5" xfId="5939"/>
    <cellStyle name="Normal 2 20 2 2 4 5 2" xfId="32266"/>
    <cellStyle name="Normal 2 20 2 2 4 6" xfId="27861"/>
    <cellStyle name="Normal 2 20 2 2 40" xfId="411"/>
    <cellStyle name="Normal 2 20 2 2 40 2" xfId="27862"/>
    <cellStyle name="Normal 2 20 2 2 41" xfId="376"/>
    <cellStyle name="Normal 2 20 2 2 41 2" xfId="27827"/>
    <cellStyle name="Normal 2 20 2 2 42" xfId="5426"/>
    <cellStyle name="Normal 2 20 2 2 42 2" xfId="31758"/>
    <cellStyle name="Normal 2 20 2 2 43" xfId="27566"/>
    <cellStyle name="Normal 2 20 2 2 5" xfId="412"/>
    <cellStyle name="Normal 2 20 2 2 5 2" xfId="9855"/>
    <cellStyle name="Normal 2 20 2 2 5 2 2" xfId="20919"/>
    <cellStyle name="Normal 2 20 2 2 5 2 2 2" xfId="47168"/>
    <cellStyle name="Normal 2 20 2 2 5 2 3" xfId="36105"/>
    <cellStyle name="Normal 2 20 2 2 5 3" xfId="13458"/>
    <cellStyle name="Normal 2 20 2 2 5 3 2" xfId="24522"/>
    <cellStyle name="Normal 2 20 2 2 5 3 2 2" xfId="50771"/>
    <cellStyle name="Normal 2 20 2 2 5 3 3" xfId="39708"/>
    <cellStyle name="Normal 2 20 2 2 5 4" xfId="17194"/>
    <cellStyle name="Normal 2 20 2 2 5 4 2" xfId="43444"/>
    <cellStyle name="Normal 2 20 2 2 5 5" xfId="6055"/>
    <cellStyle name="Normal 2 20 2 2 5 5 2" xfId="32381"/>
    <cellStyle name="Normal 2 20 2 2 5 6" xfId="27863"/>
    <cellStyle name="Normal 2 20 2 2 6" xfId="413"/>
    <cellStyle name="Normal 2 20 2 2 6 2" xfId="9970"/>
    <cellStyle name="Normal 2 20 2 2 6 2 2" xfId="21034"/>
    <cellStyle name="Normal 2 20 2 2 6 2 2 2" xfId="47283"/>
    <cellStyle name="Normal 2 20 2 2 6 2 3" xfId="36220"/>
    <cellStyle name="Normal 2 20 2 2 6 3" xfId="13573"/>
    <cellStyle name="Normal 2 20 2 2 6 3 2" xfId="24637"/>
    <cellStyle name="Normal 2 20 2 2 6 3 2 2" xfId="50886"/>
    <cellStyle name="Normal 2 20 2 2 6 3 3" xfId="39823"/>
    <cellStyle name="Normal 2 20 2 2 6 4" xfId="17309"/>
    <cellStyle name="Normal 2 20 2 2 6 4 2" xfId="43559"/>
    <cellStyle name="Normal 2 20 2 2 6 5" xfId="6171"/>
    <cellStyle name="Normal 2 20 2 2 6 5 2" xfId="32496"/>
    <cellStyle name="Normal 2 20 2 2 6 6" xfId="27864"/>
    <cellStyle name="Normal 2 20 2 2 7" xfId="414"/>
    <cellStyle name="Normal 2 20 2 2 7 2" xfId="10084"/>
    <cellStyle name="Normal 2 20 2 2 7 2 2" xfId="21148"/>
    <cellStyle name="Normal 2 20 2 2 7 2 2 2" xfId="47397"/>
    <cellStyle name="Normal 2 20 2 2 7 2 3" xfId="36334"/>
    <cellStyle name="Normal 2 20 2 2 7 3" xfId="13687"/>
    <cellStyle name="Normal 2 20 2 2 7 3 2" xfId="24751"/>
    <cellStyle name="Normal 2 20 2 2 7 3 2 2" xfId="51000"/>
    <cellStyle name="Normal 2 20 2 2 7 3 3" xfId="39937"/>
    <cellStyle name="Normal 2 20 2 2 7 4" xfId="17423"/>
    <cellStyle name="Normal 2 20 2 2 7 4 2" xfId="43673"/>
    <cellStyle name="Normal 2 20 2 2 7 5" xfId="6286"/>
    <cellStyle name="Normal 2 20 2 2 7 5 2" xfId="32610"/>
    <cellStyle name="Normal 2 20 2 2 7 6" xfId="27865"/>
    <cellStyle name="Normal 2 20 2 2 8" xfId="415"/>
    <cellStyle name="Normal 2 20 2 2 8 2" xfId="10198"/>
    <cellStyle name="Normal 2 20 2 2 8 2 2" xfId="21262"/>
    <cellStyle name="Normal 2 20 2 2 8 2 2 2" xfId="47511"/>
    <cellStyle name="Normal 2 20 2 2 8 2 3" xfId="36448"/>
    <cellStyle name="Normal 2 20 2 2 8 3" xfId="13801"/>
    <cellStyle name="Normal 2 20 2 2 8 3 2" xfId="24865"/>
    <cellStyle name="Normal 2 20 2 2 8 3 2 2" xfId="51114"/>
    <cellStyle name="Normal 2 20 2 2 8 3 3" xfId="40051"/>
    <cellStyle name="Normal 2 20 2 2 8 4" xfId="17537"/>
    <cellStyle name="Normal 2 20 2 2 8 4 2" xfId="43787"/>
    <cellStyle name="Normal 2 20 2 2 8 5" xfId="6401"/>
    <cellStyle name="Normal 2 20 2 2 8 5 2" xfId="32724"/>
    <cellStyle name="Normal 2 20 2 2 8 6" xfId="27866"/>
    <cellStyle name="Normal 2 20 2 2 9" xfId="416"/>
    <cellStyle name="Normal 2 20 2 2 9 2" xfId="10312"/>
    <cellStyle name="Normal 2 20 2 2 9 2 2" xfId="21376"/>
    <cellStyle name="Normal 2 20 2 2 9 2 2 2" xfId="47625"/>
    <cellStyle name="Normal 2 20 2 2 9 2 3" xfId="36562"/>
    <cellStyle name="Normal 2 20 2 2 9 3" xfId="13915"/>
    <cellStyle name="Normal 2 20 2 2 9 3 2" xfId="24979"/>
    <cellStyle name="Normal 2 20 2 2 9 3 2 2" xfId="51228"/>
    <cellStyle name="Normal 2 20 2 2 9 3 3" xfId="40165"/>
    <cellStyle name="Normal 2 20 2 2 9 4" xfId="17651"/>
    <cellStyle name="Normal 2 20 2 2 9 4 2" xfId="43901"/>
    <cellStyle name="Normal 2 20 2 2 9 5" xfId="6516"/>
    <cellStyle name="Normal 2 20 2 2 9 5 2" xfId="32838"/>
    <cellStyle name="Normal 2 20 2 2 9 6" xfId="27867"/>
    <cellStyle name="Normal 2 20 2 20" xfId="417"/>
    <cellStyle name="Normal 2 20 2 20 2" xfId="11509"/>
    <cellStyle name="Normal 2 20 2 20 2 2" xfId="22573"/>
    <cellStyle name="Normal 2 20 2 20 2 2 2" xfId="48822"/>
    <cellStyle name="Normal 2 20 2 20 2 3" xfId="37759"/>
    <cellStyle name="Normal 2 20 2 20 3" xfId="15112"/>
    <cellStyle name="Normal 2 20 2 20 3 2" xfId="26176"/>
    <cellStyle name="Normal 2 20 2 20 3 2 2" xfId="52425"/>
    <cellStyle name="Normal 2 20 2 20 3 3" xfId="41362"/>
    <cellStyle name="Normal 2 20 2 20 4" xfId="18848"/>
    <cellStyle name="Normal 2 20 2 20 4 2" xfId="45098"/>
    <cellStyle name="Normal 2 20 2 20 5" xfId="7723"/>
    <cellStyle name="Normal 2 20 2 20 5 2" xfId="34035"/>
    <cellStyle name="Normal 2 20 2 20 6" xfId="27868"/>
    <cellStyle name="Normal 2 20 2 21" xfId="418"/>
    <cellStyle name="Normal 2 20 2 21 2" xfId="11623"/>
    <cellStyle name="Normal 2 20 2 21 2 2" xfId="22687"/>
    <cellStyle name="Normal 2 20 2 21 2 2 2" xfId="48936"/>
    <cellStyle name="Normal 2 20 2 21 2 3" xfId="37873"/>
    <cellStyle name="Normal 2 20 2 21 3" xfId="15226"/>
    <cellStyle name="Normal 2 20 2 21 3 2" xfId="26290"/>
    <cellStyle name="Normal 2 20 2 21 3 2 2" xfId="52539"/>
    <cellStyle name="Normal 2 20 2 21 3 3" xfId="41476"/>
    <cellStyle name="Normal 2 20 2 21 4" xfId="18962"/>
    <cellStyle name="Normal 2 20 2 21 4 2" xfId="45212"/>
    <cellStyle name="Normal 2 20 2 21 5" xfId="7838"/>
    <cellStyle name="Normal 2 20 2 21 5 2" xfId="34149"/>
    <cellStyle name="Normal 2 20 2 21 6" xfId="27869"/>
    <cellStyle name="Normal 2 20 2 22" xfId="419"/>
    <cellStyle name="Normal 2 20 2 22 2" xfId="11737"/>
    <cellStyle name="Normal 2 20 2 22 2 2" xfId="22801"/>
    <cellStyle name="Normal 2 20 2 22 2 2 2" xfId="49050"/>
    <cellStyle name="Normal 2 20 2 22 2 3" xfId="37987"/>
    <cellStyle name="Normal 2 20 2 22 3" xfId="15340"/>
    <cellStyle name="Normal 2 20 2 22 3 2" xfId="26404"/>
    <cellStyle name="Normal 2 20 2 22 3 2 2" xfId="52653"/>
    <cellStyle name="Normal 2 20 2 22 3 3" xfId="41590"/>
    <cellStyle name="Normal 2 20 2 22 4" xfId="19076"/>
    <cellStyle name="Normal 2 20 2 22 4 2" xfId="45326"/>
    <cellStyle name="Normal 2 20 2 22 5" xfId="7953"/>
    <cellStyle name="Normal 2 20 2 22 5 2" xfId="34263"/>
    <cellStyle name="Normal 2 20 2 22 6" xfId="27870"/>
    <cellStyle name="Normal 2 20 2 23" xfId="420"/>
    <cellStyle name="Normal 2 20 2 23 2" xfId="11851"/>
    <cellStyle name="Normal 2 20 2 23 2 2" xfId="22915"/>
    <cellStyle name="Normal 2 20 2 23 2 2 2" xfId="49164"/>
    <cellStyle name="Normal 2 20 2 23 2 3" xfId="38101"/>
    <cellStyle name="Normal 2 20 2 23 3" xfId="15454"/>
    <cellStyle name="Normal 2 20 2 23 3 2" xfId="26518"/>
    <cellStyle name="Normal 2 20 2 23 3 2 2" xfId="52767"/>
    <cellStyle name="Normal 2 20 2 23 3 3" xfId="41704"/>
    <cellStyle name="Normal 2 20 2 23 4" xfId="19190"/>
    <cellStyle name="Normal 2 20 2 23 4 2" xfId="45440"/>
    <cellStyle name="Normal 2 20 2 23 5" xfId="8068"/>
    <cellStyle name="Normal 2 20 2 23 5 2" xfId="34377"/>
    <cellStyle name="Normal 2 20 2 23 6" xfId="27871"/>
    <cellStyle name="Normal 2 20 2 24" xfId="421"/>
    <cellStyle name="Normal 2 20 2 24 2" xfId="11965"/>
    <cellStyle name="Normal 2 20 2 24 2 2" xfId="23029"/>
    <cellStyle name="Normal 2 20 2 24 2 2 2" xfId="49278"/>
    <cellStyle name="Normal 2 20 2 24 2 3" xfId="38215"/>
    <cellStyle name="Normal 2 20 2 24 3" xfId="15568"/>
    <cellStyle name="Normal 2 20 2 24 3 2" xfId="26632"/>
    <cellStyle name="Normal 2 20 2 24 3 2 2" xfId="52881"/>
    <cellStyle name="Normal 2 20 2 24 3 3" xfId="41818"/>
    <cellStyle name="Normal 2 20 2 24 4" xfId="19304"/>
    <cellStyle name="Normal 2 20 2 24 4 2" xfId="45554"/>
    <cellStyle name="Normal 2 20 2 24 5" xfId="8183"/>
    <cellStyle name="Normal 2 20 2 24 5 2" xfId="34491"/>
    <cellStyle name="Normal 2 20 2 24 6" xfId="27872"/>
    <cellStyle name="Normal 2 20 2 25" xfId="422"/>
    <cellStyle name="Normal 2 20 2 25 2" xfId="12079"/>
    <cellStyle name="Normal 2 20 2 25 2 2" xfId="23143"/>
    <cellStyle name="Normal 2 20 2 25 2 2 2" xfId="49392"/>
    <cellStyle name="Normal 2 20 2 25 2 3" xfId="38329"/>
    <cellStyle name="Normal 2 20 2 25 3" xfId="15682"/>
    <cellStyle name="Normal 2 20 2 25 3 2" xfId="26746"/>
    <cellStyle name="Normal 2 20 2 25 3 2 2" xfId="52995"/>
    <cellStyle name="Normal 2 20 2 25 3 3" xfId="41932"/>
    <cellStyle name="Normal 2 20 2 25 4" xfId="19418"/>
    <cellStyle name="Normal 2 20 2 25 4 2" xfId="45668"/>
    <cellStyle name="Normal 2 20 2 25 5" xfId="8298"/>
    <cellStyle name="Normal 2 20 2 25 5 2" xfId="34605"/>
    <cellStyle name="Normal 2 20 2 25 6" xfId="27873"/>
    <cellStyle name="Normal 2 20 2 26" xfId="423"/>
    <cellStyle name="Normal 2 20 2 26 2" xfId="12196"/>
    <cellStyle name="Normal 2 20 2 26 2 2" xfId="23260"/>
    <cellStyle name="Normal 2 20 2 26 2 2 2" xfId="49509"/>
    <cellStyle name="Normal 2 20 2 26 2 3" xfId="38446"/>
    <cellStyle name="Normal 2 20 2 26 3" xfId="15799"/>
    <cellStyle name="Normal 2 20 2 26 3 2" xfId="26863"/>
    <cellStyle name="Normal 2 20 2 26 3 2 2" xfId="53112"/>
    <cellStyle name="Normal 2 20 2 26 3 3" xfId="42049"/>
    <cellStyle name="Normal 2 20 2 26 4" xfId="19535"/>
    <cellStyle name="Normal 2 20 2 26 4 2" xfId="45785"/>
    <cellStyle name="Normal 2 20 2 26 5" xfId="8416"/>
    <cellStyle name="Normal 2 20 2 26 5 2" xfId="34722"/>
    <cellStyle name="Normal 2 20 2 26 6" xfId="27874"/>
    <cellStyle name="Normal 2 20 2 27" xfId="424"/>
    <cellStyle name="Normal 2 20 2 27 2" xfId="12315"/>
    <cellStyle name="Normal 2 20 2 27 2 2" xfId="23379"/>
    <cellStyle name="Normal 2 20 2 27 2 2 2" xfId="49628"/>
    <cellStyle name="Normal 2 20 2 27 2 3" xfId="38565"/>
    <cellStyle name="Normal 2 20 2 27 3" xfId="15918"/>
    <cellStyle name="Normal 2 20 2 27 3 2" xfId="26982"/>
    <cellStyle name="Normal 2 20 2 27 3 2 2" xfId="53231"/>
    <cellStyle name="Normal 2 20 2 27 3 3" xfId="42168"/>
    <cellStyle name="Normal 2 20 2 27 4" xfId="19654"/>
    <cellStyle name="Normal 2 20 2 27 4 2" xfId="45904"/>
    <cellStyle name="Normal 2 20 2 27 5" xfId="8536"/>
    <cellStyle name="Normal 2 20 2 27 5 2" xfId="34841"/>
    <cellStyle name="Normal 2 20 2 27 6" xfId="27875"/>
    <cellStyle name="Normal 2 20 2 28" xfId="425"/>
    <cellStyle name="Normal 2 20 2 28 2" xfId="12446"/>
    <cellStyle name="Normal 2 20 2 28 2 2" xfId="23510"/>
    <cellStyle name="Normal 2 20 2 28 2 2 2" xfId="49759"/>
    <cellStyle name="Normal 2 20 2 28 2 3" xfId="38696"/>
    <cellStyle name="Normal 2 20 2 28 3" xfId="16049"/>
    <cellStyle name="Normal 2 20 2 28 3 2" xfId="27113"/>
    <cellStyle name="Normal 2 20 2 28 3 2 2" xfId="53362"/>
    <cellStyle name="Normal 2 20 2 28 3 3" xfId="42299"/>
    <cellStyle name="Normal 2 20 2 28 4" xfId="19785"/>
    <cellStyle name="Normal 2 20 2 28 4 2" xfId="46035"/>
    <cellStyle name="Normal 2 20 2 28 5" xfId="8668"/>
    <cellStyle name="Normal 2 20 2 28 5 2" xfId="34972"/>
    <cellStyle name="Normal 2 20 2 28 6" xfId="27876"/>
    <cellStyle name="Normal 2 20 2 29" xfId="426"/>
    <cellStyle name="Normal 2 20 2 29 2" xfId="12561"/>
    <cellStyle name="Normal 2 20 2 29 2 2" xfId="23625"/>
    <cellStyle name="Normal 2 20 2 29 2 2 2" xfId="49874"/>
    <cellStyle name="Normal 2 20 2 29 2 3" xfId="38811"/>
    <cellStyle name="Normal 2 20 2 29 3" xfId="16164"/>
    <cellStyle name="Normal 2 20 2 29 3 2" xfId="27228"/>
    <cellStyle name="Normal 2 20 2 29 3 2 2" xfId="53477"/>
    <cellStyle name="Normal 2 20 2 29 3 3" xfId="42414"/>
    <cellStyle name="Normal 2 20 2 29 4" xfId="19900"/>
    <cellStyle name="Normal 2 20 2 29 4 2" xfId="46150"/>
    <cellStyle name="Normal 2 20 2 29 5" xfId="8784"/>
    <cellStyle name="Normal 2 20 2 29 5 2" xfId="35087"/>
    <cellStyle name="Normal 2 20 2 29 6" xfId="27877"/>
    <cellStyle name="Normal 2 20 2 3" xfId="63"/>
    <cellStyle name="Normal 2 20 2 3 2" xfId="428"/>
    <cellStyle name="Normal 2 20 2 3 2 2" xfId="16376"/>
    <cellStyle name="Normal 2 20 2 3 2 2 2" xfId="27440"/>
    <cellStyle name="Normal 2 20 2 3 2 2 2 2" xfId="53689"/>
    <cellStyle name="Normal 2 20 2 3 2 2 3" xfId="42626"/>
    <cellStyle name="Normal 2 20 2 3 2 3" xfId="20112"/>
    <cellStyle name="Normal 2 20 2 3 2 3 2" xfId="46362"/>
    <cellStyle name="Normal 2 20 2 3 2 4" xfId="9039"/>
    <cellStyle name="Normal 2 20 2 3 2 4 2" xfId="35299"/>
    <cellStyle name="Normal 2 20 2 3 2 5" xfId="27879"/>
    <cellStyle name="Normal 2 20 2 3 3" xfId="427"/>
    <cellStyle name="Normal 2 20 2 3 3 2" xfId="20489"/>
    <cellStyle name="Normal 2 20 2 3 3 2 2" xfId="46738"/>
    <cellStyle name="Normal 2 20 2 3 3 3" xfId="9425"/>
    <cellStyle name="Normal 2 20 2 3 3 3 2" xfId="35675"/>
    <cellStyle name="Normal 2 20 2 3 3 4" xfId="27878"/>
    <cellStyle name="Normal 2 20 2 3 4" xfId="13028"/>
    <cellStyle name="Normal 2 20 2 3 4 2" xfId="24092"/>
    <cellStyle name="Normal 2 20 2 3 4 2 2" xfId="50341"/>
    <cellStyle name="Normal 2 20 2 3 4 3" xfId="39278"/>
    <cellStyle name="Normal 2 20 2 3 5" xfId="16764"/>
    <cellStyle name="Normal 2 20 2 3 5 2" xfId="43014"/>
    <cellStyle name="Normal 2 20 2 3 6" xfId="5620"/>
    <cellStyle name="Normal 2 20 2 3 6 2" xfId="31951"/>
    <cellStyle name="Normal 2 20 2 3 7" xfId="27568"/>
    <cellStyle name="Normal 2 20 2 30" xfId="429"/>
    <cellStyle name="Normal 2 20 2 30 2" xfId="12675"/>
    <cellStyle name="Normal 2 20 2 30 2 2" xfId="23739"/>
    <cellStyle name="Normal 2 20 2 30 2 2 2" xfId="49988"/>
    <cellStyle name="Normal 2 20 2 30 2 3" xfId="38925"/>
    <cellStyle name="Normal 2 20 2 30 3" xfId="16278"/>
    <cellStyle name="Normal 2 20 2 30 3 2" xfId="27342"/>
    <cellStyle name="Normal 2 20 2 30 3 2 2" xfId="53591"/>
    <cellStyle name="Normal 2 20 2 30 3 3" xfId="42528"/>
    <cellStyle name="Normal 2 20 2 30 4" xfId="20014"/>
    <cellStyle name="Normal 2 20 2 30 4 2" xfId="46264"/>
    <cellStyle name="Normal 2 20 2 30 5" xfId="8899"/>
    <cellStyle name="Normal 2 20 2 30 5 2" xfId="35201"/>
    <cellStyle name="Normal 2 20 2 30 6" xfId="27880"/>
    <cellStyle name="Normal 2 20 2 31" xfId="430"/>
    <cellStyle name="Normal 2 20 2 31 2" xfId="9313"/>
    <cellStyle name="Normal 2 20 2 31 2 2" xfId="20377"/>
    <cellStyle name="Normal 2 20 2 31 2 2 2" xfId="46626"/>
    <cellStyle name="Normal 2 20 2 31 2 3" xfId="35563"/>
    <cellStyle name="Normal 2 20 2 31 3" xfId="12916"/>
    <cellStyle name="Normal 2 20 2 31 3 2" xfId="23980"/>
    <cellStyle name="Normal 2 20 2 31 3 2 2" xfId="50229"/>
    <cellStyle name="Normal 2 20 2 31 3 3" xfId="39166"/>
    <cellStyle name="Normal 2 20 2 31 4" xfId="16652"/>
    <cellStyle name="Normal 2 20 2 31 4 2" xfId="42902"/>
    <cellStyle name="Normal 2 20 2 31 5" xfId="5508"/>
    <cellStyle name="Normal 2 20 2 31 5 2" xfId="31839"/>
    <cellStyle name="Normal 2 20 2 31 6" xfId="27881"/>
    <cellStyle name="Normal 2 20 2 32" xfId="431"/>
    <cellStyle name="Normal 2 20 2 32 2" xfId="20257"/>
    <cellStyle name="Normal 2 20 2 32 2 2" xfId="46506"/>
    <cellStyle name="Normal 2 20 2 32 3" xfId="9193"/>
    <cellStyle name="Normal 2 20 2 32 3 2" xfId="35443"/>
    <cellStyle name="Normal 2 20 2 32 4" xfId="27882"/>
    <cellStyle name="Normal 2 20 2 33" xfId="432"/>
    <cellStyle name="Normal 2 20 2 33 2" xfId="23860"/>
    <cellStyle name="Normal 2 20 2 33 2 2" xfId="50109"/>
    <cellStyle name="Normal 2 20 2 33 3" xfId="12796"/>
    <cellStyle name="Normal 2 20 2 33 3 2" xfId="39046"/>
    <cellStyle name="Normal 2 20 2 33 4" xfId="27883"/>
    <cellStyle name="Normal 2 20 2 34" xfId="433"/>
    <cellStyle name="Normal 2 20 2 34 2" xfId="16532"/>
    <cellStyle name="Normal 2 20 2 34 2 2" xfId="42782"/>
    <cellStyle name="Normal 2 20 2 34 3" xfId="27884"/>
    <cellStyle name="Normal 2 20 2 35" xfId="434"/>
    <cellStyle name="Normal 2 20 2 35 2" xfId="27885"/>
    <cellStyle name="Normal 2 20 2 36" xfId="435"/>
    <cellStyle name="Normal 2 20 2 36 2" xfId="27886"/>
    <cellStyle name="Normal 2 20 2 37" xfId="436"/>
    <cellStyle name="Normal 2 20 2 37 2" xfId="27887"/>
    <cellStyle name="Normal 2 20 2 38" xfId="437"/>
    <cellStyle name="Normal 2 20 2 38 2" xfId="27888"/>
    <cellStyle name="Normal 2 20 2 39" xfId="438"/>
    <cellStyle name="Normal 2 20 2 39 2" xfId="27889"/>
    <cellStyle name="Normal 2 20 2 4" xfId="439"/>
    <cellStyle name="Normal 2 20 2 4 2" xfId="9585"/>
    <cellStyle name="Normal 2 20 2 4 2 2" xfId="20649"/>
    <cellStyle name="Normal 2 20 2 4 2 2 2" xfId="46898"/>
    <cellStyle name="Normal 2 20 2 4 2 3" xfId="35835"/>
    <cellStyle name="Normal 2 20 2 4 3" xfId="13188"/>
    <cellStyle name="Normal 2 20 2 4 3 2" xfId="24252"/>
    <cellStyle name="Normal 2 20 2 4 3 2 2" xfId="50501"/>
    <cellStyle name="Normal 2 20 2 4 3 3" xfId="39438"/>
    <cellStyle name="Normal 2 20 2 4 4" xfId="16924"/>
    <cellStyle name="Normal 2 20 2 4 4 2" xfId="43174"/>
    <cellStyle name="Normal 2 20 2 4 5" xfId="5783"/>
    <cellStyle name="Normal 2 20 2 4 5 2" xfId="32111"/>
    <cellStyle name="Normal 2 20 2 4 6" xfId="27890"/>
    <cellStyle name="Normal 2 20 2 40" xfId="440"/>
    <cellStyle name="Normal 2 20 2 40 2" xfId="27891"/>
    <cellStyle name="Normal 2 20 2 41" xfId="441"/>
    <cellStyle name="Normal 2 20 2 41 2" xfId="27892"/>
    <cellStyle name="Normal 2 20 2 42" xfId="365"/>
    <cellStyle name="Normal 2 20 2 42 2" xfId="27816"/>
    <cellStyle name="Normal 2 20 2 43" xfId="5387"/>
    <cellStyle name="Normal 2 20 2 43 2" xfId="31719"/>
    <cellStyle name="Normal 2 20 2 44" xfId="27565"/>
    <cellStyle name="Normal 2 20 2 5" xfId="442"/>
    <cellStyle name="Normal 2 20 2 5 2" xfId="9701"/>
    <cellStyle name="Normal 2 20 2 5 2 2" xfId="20765"/>
    <cellStyle name="Normal 2 20 2 5 2 2 2" xfId="47014"/>
    <cellStyle name="Normal 2 20 2 5 2 3" xfId="35951"/>
    <cellStyle name="Normal 2 20 2 5 3" xfId="13304"/>
    <cellStyle name="Normal 2 20 2 5 3 2" xfId="24368"/>
    <cellStyle name="Normal 2 20 2 5 3 2 2" xfId="50617"/>
    <cellStyle name="Normal 2 20 2 5 3 3" xfId="39554"/>
    <cellStyle name="Normal 2 20 2 5 4" xfId="17040"/>
    <cellStyle name="Normal 2 20 2 5 4 2" xfId="43290"/>
    <cellStyle name="Normal 2 20 2 5 5" xfId="5900"/>
    <cellStyle name="Normal 2 20 2 5 5 2" xfId="32227"/>
    <cellStyle name="Normal 2 20 2 5 6" xfId="27893"/>
    <cellStyle name="Normal 2 20 2 6" xfId="443"/>
    <cellStyle name="Normal 2 20 2 6 2" xfId="9816"/>
    <cellStyle name="Normal 2 20 2 6 2 2" xfId="20880"/>
    <cellStyle name="Normal 2 20 2 6 2 2 2" xfId="47129"/>
    <cellStyle name="Normal 2 20 2 6 2 3" xfId="36066"/>
    <cellStyle name="Normal 2 20 2 6 3" xfId="13419"/>
    <cellStyle name="Normal 2 20 2 6 3 2" xfId="24483"/>
    <cellStyle name="Normal 2 20 2 6 3 2 2" xfId="50732"/>
    <cellStyle name="Normal 2 20 2 6 3 3" xfId="39669"/>
    <cellStyle name="Normal 2 20 2 6 4" xfId="17155"/>
    <cellStyle name="Normal 2 20 2 6 4 2" xfId="43405"/>
    <cellStyle name="Normal 2 20 2 6 5" xfId="6016"/>
    <cellStyle name="Normal 2 20 2 6 5 2" xfId="32342"/>
    <cellStyle name="Normal 2 20 2 6 6" xfId="27894"/>
    <cellStyle name="Normal 2 20 2 7" xfId="444"/>
    <cellStyle name="Normal 2 20 2 7 2" xfId="9931"/>
    <cellStyle name="Normal 2 20 2 7 2 2" xfId="20995"/>
    <cellStyle name="Normal 2 20 2 7 2 2 2" xfId="47244"/>
    <cellStyle name="Normal 2 20 2 7 2 3" xfId="36181"/>
    <cellStyle name="Normal 2 20 2 7 3" xfId="13534"/>
    <cellStyle name="Normal 2 20 2 7 3 2" xfId="24598"/>
    <cellStyle name="Normal 2 20 2 7 3 2 2" xfId="50847"/>
    <cellStyle name="Normal 2 20 2 7 3 3" xfId="39784"/>
    <cellStyle name="Normal 2 20 2 7 4" xfId="17270"/>
    <cellStyle name="Normal 2 20 2 7 4 2" xfId="43520"/>
    <cellStyle name="Normal 2 20 2 7 5" xfId="6132"/>
    <cellStyle name="Normal 2 20 2 7 5 2" xfId="32457"/>
    <cellStyle name="Normal 2 20 2 7 6" xfId="27895"/>
    <cellStyle name="Normal 2 20 2 8" xfId="445"/>
    <cellStyle name="Normal 2 20 2 8 2" xfId="10045"/>
    <cellStyle name="Normal 2 20 2 8 2 2" xfId="21109"/>
    <cellStyle name="Normal 2 20 2 8 2 2 2" xfId="47358"/>
    <cellStyle name="Normal 2 20 2 8 2 3" xfId="36295"/>
    <cellStyle name="Normal 2 20 2 8 3" xfId="13648"/>
    <cellStyle name="Normal 2 20 2 8 3 2" xfId="24712"/>
    <cellStyle name="Normal 2 20 2 8 3 2 2" xfId="50961"/>
    <cellStyle name="Normal 2 20 2 8 3 3" xfId="39898"/>
    <cellStyle name="Normal 2 20 2 8 4" xfId="17384"/>
    <cellStyle name="Normal 2 20 2 8 4 2" xfId="43634"/>
    <cellStyle name="Normal 2 20 2 8 5" xfId="6247"/>
    <cellStyle name="Normal 2 20 2 8 5 2" xfId="32571"/>
    <cellStyle name="Normal 2 20 2 8 6" xfId="27896"/>
    <cellStyle name="Normal 2 20 2 9" xfId="446"/>
    <cellStyle name="Normal 2 20 2 9 2" xfId="10159"/>
    <cellStyle name="Normal 2 20 2 9 2 2" xfId="21223"/>
    <cellStyle name="Normal 2 20 2 9 2 2 2" xfId="47472"/>
    <cellStyle name="Normal 2 20 2 9 2 3" xfId="36409"/>
    <cellStyle name="Normal 2 20 2 9 3" xfId="13762"/>
    <cellStyle name="Normal 2 20 2 9 3 2" xfId="24826"/>
    <cellStyle name="Normal 2 20 2 9 3 2 2" xfId="51075"/>
    <cellStyle name="Normal 2 20 2 9 3 3" xfId="40012"/>
    <cellStyle name="Normal 2 20 2 9 4" xfId="17498"/>
    <cellStyle name="Normal 2 20 2 9 4 2" xfId="43748"/>
    <cellStyle name="Normal 2 20 2 9 5" xfId="6362"/>
    <cellStyle name="Normal 2 20 2 9 5 2" xfId="32685"/>
    <cellStyle name="Normal 2 20 2 9 6" xfId="27897"/>
    <cellStyle name="Normal 2 20 20" xfId="447"/>
    <cellStyle name="Normal 2 20 20 2" xfId="10654"/>
    <cellStyle name="Normal 2 20 20 2 2" xfId="21718"/>
    <cellStyle name="Normal 2 20 20 2 2 2" xfId="47967"/>
    <cellStyle name="Normal 2 20 20 2 3" xfId="36904"/>
    <cellStyle name="Normal 2 20 20 3" xfId="14257"/>
    <cellStyle name="Normal 2 20 20 3 2" xfId="25321"/>
    <cellStyle name="Normal 2 20 20 3 2 2" xfId="51570"/>
    <cellStyle name="Normal 2 20 20 3 3" xfId="40507"/>
    <cellStyle name="Normal 2 20 20 4" xfId="17993"/>
    <cellStyle name="Normal 2 20 20 4 2" xfId="44243"/>
    <cellStyle name="Normal 2 20 20 5" xfId="6860"/>
    <cellStyle name="Normal 2 20 20 5 2" xfId="33180"/>
    <cellStyle name="Normal 2 20 20 6" xfId="27898"/>
    <cellStyle name="Normal 2 20 21" xfId="448"/>
    <cellStyle name="Normal 2 20 21 2" xfId="10645"/>
    <cellStyle name="Normal 2 20 21 2 2" xfId="21709"/>
    <cellStyle name="Normal 2 20 21 2 2 2" xfId="47958"/>
    <cellStyle name="Normal 2 20 21 2 3" xfId="36895"/>
    <cellStyle name="Normal 2 20 21 3" xfId="14248"/>
    <cellStyle name="Normal 2 20 21 3 2" xfId="25312"/>
    <cellStyle name="Normal 2 20 21 3 2 2" xfId="51561"/>
    <cellStyle name="Normal 2 20 21 3 3" xfId="40498"/>
    <cellStyle name="Normal 2 20 21 4" xfId="17984"/>
    <cellStyle name="Normal 2 20 21 4 2" xfId="44234"/>
    <cellStyle name="Normal 2 20 21 5" xfId="6851"/>
    <cellStyle name="Normal 2 20 21 5 2" xfId="33171"/>
    <cellStyle name="Normal 2 20 21 6" xfId="27899"/>
    <cellStyle name="Normal 2 20 22" xfId="449"/>
    <cellStyle name="Normal 2 20 22 2" xfId="11136"/>
    <cellStyle name="Normal 2 20 22 2 2" xfId="22200"/>
    <cellStyle name="Normal 2 20 22 2 2 2" xfId="48449"/>
    <cellStyle name="Normal 2 20 22 2 3" xfId="37386"/>
    <cellStyle name="Normal 2 20 22 3" xfId="14739"/>
    <cellStyle name="Normal 2 20 22 3 2" xfId="25803"/>
    <cellStyle name="Normal 2 20 22 3 2 2" xfId="52052"/>
    <cellStyle name="Normal 2 20 22 3 3" xfId="40989"/>
    <cellStyle name="Normal 2 20 22 4" xfId="18475"/>
    <cellStyle name="Normal 2 20 22 4 2" xfId="44725"/>
    <cellStyle name="Normal 2 20 22 5" xfId="7346"/>
    <cellStyle name="Normal 2 20 22 5 2" xfId="33662"/>
    <cellStyle name="Normal 2 20 22 6" xfId="27900"/>
    <cellStyle name="Normal 2 20 23" xfId="450"/>
    <cellStyle name="Normal 2 20 23 2" xfId="10628"/>
    <cellStyle name="Normal 2 20 23 2 2" xfId="21692"/>
    <cellStyle name="Normal 2 20 23 2 2 2" xfId="47941"/>
    <cellStyle name="Normal 2 20 23 2 3" xfId="36878"/>
    <cellStyle name="Normal 2 20 23 3" xfId="14231"/>
    <cellStyle name="Normal 2 20 23 3 2" xfId="25295"/>
    <cellStyle name="Normal 2 20 23 3 2 2" xfId="51544"/>
    <cellStyle name="Normal 2 20 23 3 3" xfId="40481"/>
    <cellStyle name="Normal 2 20 23 4" xfId="17967"/>
    <cellStyle name="Normal 2 20 23 4 2" xfId="44217"/>
    <cellStyle name="Normal 2 20 23 5" xfId="6834"/>
    <cellStyle name="Normal 2 20 23 5 2" xfId="33154"/>
    <cellStyle name="Normal 2 20 23 6" xfId="27901"/>
    <cellStyle name="Normal 2 20 24" xfId="451"/>
    <cellStyle name="Normal 2 20 24 2" xfId="11371"/>
    <cellStyle name="Normal 2 20 24 2 2" xfId="22435"/>
    <cellStyle name="Normal 2 20 24 2 2 2" xfId="48684"/>
    <cellStyle name="Normal 2 20 24 2 3" xfId="37621"/>
    <cellStyle name="Normal 2 20 24 3" xfId="14974"/>
    <cellStyle name="Normal 2 20 24 3 2" xfId="26038"/>
    <cellStyle name="Normal 2 20 24 3 2 2" xfId="52287"/>
    <cellStyle name="Normal 2 20 24 3 3" xfId="41224"/>
    <cellStyle name="Normal 2 20 24 4" xfId="18710"/>
    <cellStyle name="Normal 2 20 24 4 2" xfId="44960"/>
    <cellStyle name="Normal 2 20 24 5" xfId="7583"/>
    <cellStyle name="Normal 2 20 24 5 2" xfId="33897"/>
    <cellStyle name="Normal 2 20 24 6" xfId="27902"/>
    <cellStyle name="Normal 2 20 25" xfId="452"/>
    <cellStyle name="Normal 2 20 25 2" xfId="11491"/>
    <cellStyle name="Normal 2 20 25 2 2" xfId="22555"/>
    <cellStyle name="Normal 2 20 25 2 2 2" xfId="48804"/>
    <cellStyle name="Normal 2 20 25 2 3" xfId="37741"/>
    <cellStyle name="Normal 2 20 25 3" xfId="15094"/>
    <cellStyle name="Normal 2 20 25 3 2" xfId="26158"/>
    <cellStyle name="Normal 2 20 25 3 2 2" xfId="52407"/>
    <cellStyle name="Normal 2 20 25 3 3" xfId="41344"/>
    <cellStyle name="Normal 2 20 25 4" xfId="18830"/>
    <cellStyle name="Normal 2 20 25 4 2" xfId="45080"/>
    <cellStyle name="Normal 2 20 25 5" xfId="7704"/>
    <cellStyle name="Normal 2 20 25 5 2" xfId="34017"/>
    <cellStyle name="Normal 2 20 25 6" xfId="27903"/>
    <cellStyle name="Normal 2 20 26" xfId="453"/>
    <cellStyle name="Normal 2 20 26 2" xfId="10646"/>
    <cellStyle name="Normal 2 20 26 2 2" xfId="21710"/>
    <cellStyle name="Normal 2 20 26 2 2 2" xfId="47959"/>
    <cellStyle name="Normal 2 20 26 2 3" xfId="36896"/>
    <cellStyle name="Normal 2 20 26 3" xfId="14249"/>
    <cellStyle name="Normal 2 20 26 3 2" xfId="25313"/>
    <cellStyle name="Normal 2 20 26 3 2 2" xfId="51562"/>
    <cellStyle name="Normal 2 20 26 3 3" xfId="40499"/>
    <cellStyle name="Normal 2 20 26 4" xfId="17985"/>
    <cellStyle name="Normal 2 20 26 4 2" xfId="44235"/>
    <cellStyle name="Normal 2 20 26 5" xfId="6852"/>
    <cellStyle name="Normal 2 20 26 5 2" xfId="33172"/>
    <cellStyle name="Normal 2 20 26 6" xfId="27904"/>
    <cellStyle name="Normal 2 20 27" xfId="454"/>
    <cellStyle name="Normal 2 20 27 2" xfId="11376"/>
    <cellStyle name="Normal 2 20 27 2 2" xfId="22440"/>
    <cellStyle name="Normal 2 20 27 2 2 2" xfId="48689"/>
    <cellStyle name="Normal 2 20 27 2 3" xfId="37626"/>
    <cellStyle name="Normal 2 20 27 3" xfId="14979"/>
    <cellStyle name="Normal 2 20 27 3 2" xfId="26043"/>
    <cellStyle name="Normal 2 20 27 3 2 2" xfId="52292"/>
    <cellStyle name="Normal 2 20 27 3 3" xfId="41229"/>
    <cellStyle name="Normal 2 20 27 4" xfId="18715"/>
    <cellStyle name="Normal 2 20 27 4 2" xfId="44965"/>
    <cellStyle name="Normal 2 20 27 5" xfId="7588"/>
    <cellStyle name="Normal 2 20 27 5 2" xfId="33902"/>
    <cellStyle name="Normal 2 20 27 6" xfId="27905"/>
    <cellStyle name="Normal 2 20 28" xfId="455"/>
    <cellStyle name="Normal 2 20 28 2" xfId="11254"/>
    <cellStyle name="Normal 2 20 28 2 2" xfId="22318"/>
    <cellStyle name="Normal 2 20 28 2 2 2" xfId="48567"/>
    <cellStyle name="Normal 2 20 28 2 3" xfId="37504"/>
    <cellStyle name="Normal 2 20 28 3" xfId="14857"/>
    <cellStyle name="Normal 2 20 28 3 2" xfId="25921"/>
    <cellStyle name="Normal 2 20 28 3 2 2" xfId="52170"/>
    <cellStyle name="Normal 2 20 28 3 3" xfId="41107"/>
    <cellStyle name="Normal 2 20 28 4" xfId="18593"/>
    <cellStyle name="Normal 2 20 28 4 2" xfId="44843"/>
    <cellStyle name="Normal 2 20 28 5" xfId="7465"/>
    <cellStyle name="Normal 2 20 28 5 2" xfId="33780"/>
    <cellStyle name="Normal 2 20 28 6" xfId="27906"/>
    <cellStyle name="Normal 2 20 29" xfId="456"/>
    <cellStyle name="Normal 2 20 29 2" xfId="11142"/>
    <cellStyle name="Normal 2 20 29 2 2" xfId="22206"/>
    <cellStyle name="Normal 2 20 29 2 2 2" xfId="48455"/>
    <cellStyle name="Normal 2 20 29 2 3" xfId="37392"/>
    <cellStyle name="Normal 2 20 29 3" xfId="14745"/>
    <cellStyle name="Normal 2 20 29 3 2" xfId="25809"/>
    <cellStyle name="Normal 2 20 29 3 2 2" xfId="52058"/>
    <cellStyle name="Normal 2 20 29 3 3" xfId="40995"/>
    <cellStyle name="Normal 2 20 29 4" xfId="18481"/>
    <cellStyle name="Normal 2 20 29 4 2" xfId="44731"/>
    <cellStyle name="Normal 2 20 29 5" xfId="7352"/>
    <cellStyle name="Normal 2 20 29 5 2" xfId="33668"/>
    <cellStyle name="Normal 2 20 29 6" xfId="27907"/>
    <cellStyle name="Normal 2 20 3" xfId="64"/>
    <cellStyle name="Normal 2 20 3 10" xfId="458"/>
    <cellStyle name="Normal 2 20 3 10 2" xfId="10280"/>
    <cellStyle name="Normal 2 20 3 10 2 2" xfId="21344"/>
    <cellStyle name="Normal 2 20 3 10 2 2 2" xfId="47593"/>
    <cellStyle name="Normal 2 20 3 10 2 3" xfId="36530"/>
    <cellStyle name="Normal 2 20 3 10 3" xfId="13883"/>
    <cellStyle name="Normal 2 20 3 10 3 2" xfId="24947"/>
    <cellStyle name="Normal 2 20 3 10 3 2 2" xfId="51196"/>
    <cellStyle name="Normal 2 20 3 10 3 3" xfId="40133"/>
    <cellStyle name="Normal 2 20 3 10 4" xfId="17619"/>
    <cellStyle name="Normal 2 20 3 10 4 2" xfId="43869"/>
    <cellStyle name="Normal 2 20 3 10 5" xfId="6484"/>
    <cellStyle name="Normal 2 20 3 10 5 2" xfId="32806"/>
    <cellStyle name="Normal 2 20 3 10 6" xfId="27909"/>
    <cellStyle name="Normal 2 20 3 11" xfId="459"/>
    <cellStyle name="Normal 2 20 3 11 2" xfId="10407"/>
    <cellStyle name="Normal 2 20 3 11 2 2" xfId="21471"/>
    <cellStyle name="Normal 2 20 3 11 2 2 2" xfId="47720"/>
    <cellStyle name="Normal 2 20 3 11 2 3" xfId="36657"/>
    <cellStyle name="Normal 2 20 3 11 3" xfId="14010"/>
    <cellStyle name="Normal 2 20 3 11 3 2" xfId="25074"/>
    <cellStyle name="Normal 2 20 3 11 3 2 2" xfId="51323"/>
    <cellStyle name="Normal 2 20 3 11 3 3" xfId="40260"/>
    <cellStyle name="Normal 2 20 3 11 4" xfId="17746"/>
    <cellStyle name="Normal 2 20 3 11 4 2" xfId="43996"/>
    <cellStyle name="Normal 2 20 3 11 5" xfId="6612"/>
    <cellStyle name="Normal 2 20 3 11 5 2" xfId="32933"/>
    <cellStyle name="Normal 2 20 3 11 6" xfId="27910"/>
    <cellStyle name="Normal 2 20 3 12" xfId="460"/>
    <cellStyle name="Normal 2 20 3 12 2" xfId="10522"/>
    <cellStyle name="Normal 2 20 3 12 2 2" xfId="21586"/>
    <cellStyle name="Normal 2 20 3 12 2 2 2" xfId="47835"/>
    <cellStyle name="Normal 2 20 3 12 2 3" xfId="36772"/>
    <cellStyle name="Normal 2 20 3 12 3" xfId="14125"/>
    <cellStyle name="Normal 2 20 3 12 3 2" xfId="25189"/>
    <cellStyle name="Normal 2 20 3 12 3 2 2" xfId="51438"/>
    <cellStyle name="Normal 2 20 3 12 3 3" xfId="40375"/>
    <cellStyle name="Normal 2 20 3 12 4" xfId="17861"/>
    <cellStyle name="Normal 2 20 3 12 4 2" xfId="44111"/>
    <cellStyle name="Normal 2 20 3 12 5" xfId="6728"/>
    <cellStyle name="Normal 2 20 3 12 5 2" xfId="33048"/>
    <cellStyle name="Normal 2 20 3 12 6" xfId="27911"/>
    <cellStyle name="Normal 2 20 3 13" xfId="461"/>
    <cellStyle name="Normal 2 20 3 13 2" xfId="10695"/>
    <cellStyle name="Normal 2 20 3 13 2 2" xfId="21759"/>
    <cellStyle name="Normal 2 20 3 13 2 2 2" xfId="48008"/>
    <cellStyle name="Normal 2 20 3 13 2 3" xfId="36945"/>
    <cellStyle name="Normal 2 20 3 13 3" xfId="14298"/>
    <cellStyle name="Normal 2 20 3 13 3 2" xfId="25362"/>
    <cellStyle name="Normal 2 20 3 13 3 2 2" xfId="51611"/>
    <cellStyle name="Normal 2 20 3 13 3 3" xfId="40548"/>
    <cellStyle name="Normal 2 20 3 13 4" xfId="18034"/>
    <cellStyle name="Normal 2 20 3 13 4 2" xfId="44284"/>
    <cellStyle name="Normal 2 20 3 13 5" xfId="6902"/>
    <cellStyle name="Normal 2 20 3 13 5 2" xfId="33221"/>
    <cellStyle name="Normal 2 20 3 13 6" xfId="27912"/>
    <cellStyle name="Normal 2 20 3 14" xfId="462"/>
    <cellStyle name="Normal 2 20 3 14 2" xfId="10812"/>
    <cellStyle name="Normal 2 20 3 14 2 2" xfId="21876"/>
    <cellStyle name="Normal 2 20 3 14 2 2 2" xfId="48125"/>
    <cellStyle name="Normal 2 20 3 14 2 3" xfId="37062"/>
    <cellStyle name="Normal 2 20 3 14 3" xfId="14415"/>
    <cellStyle name="Normal 2 20 3 14 3 2" xfId="25479"/>
    <cellStyle name="Normal 2 20 3 14 3 2 2" xfId="51728"/>
    <cellStyle name="Normal 2 20 3 14 3 3" xfId="40665"/>
    <cellStyle name="Normal 2 20 3 14 4" xfId="18151"/>
    <cellStyle name="Normal 2 20 3 14 4 2" xfId="44401"/>
    <cellStyle name="Normal 2 20 3 14 5" xfId="7020"/>
    <cellStyle name="Normal 2 20 3 14 5 2" xfId="33338"/>
    <cellStyle name="Normal 2 20 3 14 6" xfId="27913"/>
    <cellStyle name="Normal 2 20 3 15" xfId="463"/>
    <cellStyle name="Normal 2 20 3 15 2" xfId="10928"/>
    <cellStyle name="Normal 2 20 3 15 2 2" xfId="21992"/>
    <cellStyle name="Normal 2 20 3 15 2 2 2" xfId="48241"/>
    <cellStyle name="Normal 2 20 3 15 2 3" xfId="37178"/>
    <cellStyle name="Normal 2 20 3 15 3" xfId="14531"/>
    <cellStyle name="Normal 2 20 3 15 3 2" xfId="25595"/>
    <cellStyle name="Normal 2 20 3 15 3 2 2" xfId="51844"/>
    <cellStyle name="Normal 2 20 3 15 3 3" xfId="40781"/>
    <cellStyle name="Normal 2 20 3 15 4" xfId="18267"/>
    <cellStyle name="Normal 2 20 3 15 4 2" xfId="44517"/>
    <cellStyle name="Normal 2 20 3 15 5" xfId="7137"/>
    <cellStyle name="Normal 2 20 3 15 5 2" xfId="33454"/>
    <cellStyle name="Normal 2 20 3 15 6" xfId="27914"/>
    <cellStyle name="Normal 2 20 3 16" xfId="464"/>
    <cellStyle name="Normal 2 20 3 16 2" xfId="11046"/>
    <cellStyle name="Normal 2 20 3 16 2 2" xfId="22110"/>
    <cellStyle name="Normal 2 20 3 16 2 2 2" xfId="48359"/>
    <cellStyle name="Normal 2 20 3 16 2 3" xfId="37296"/>
    <cellStyle name="Normal 2 20 3 16 3" xfId="14649"/>
    <cellStyle name="Normal 2 20 3 16 3 2" xfId="25713"/>
    <cellStyle name="Normal 2 20 3 16 3 2 2" xfId="51962"/>
    <cellStyle name="Normal 2 20 3 16 3 3" xfId="40899"/>
    <cellStyle name="Normal 2 20 3 16 4" xfId="18385"/>
    <cellStyle name="Normal 2 20 3 16 4 2" xfId="44635"/>
    <cellStyle name="Normal 2 20 3 16 5" xfId="7256"/>
    <cellStyle name="Normal 2 20 3 16 5 2" xfId="33572"/>
    <cellStyle name="Normal 2 20 3 16 6" xfId="27915"/>
    <cellStyle name="Normal 2 20 3 17" xfId="465"/>
    <cellStyle name="Normal 2 20 3 17 2" xfId="11164"/>
    <cellStyle name="Normal 2 20 3 17 2 2" xfId="22228"/>
    <cellStyle name="Normal 2 20 3 17 2 2 2" xfId="48477"/>
    <cellStyle name="Normal 2 20 3 17 2 3" xfId="37414"/>
    <cellStyle name="Normal 2 20 3 17 3" xfId="14767"/>
    <cellStyle name="Normal 2 20 3 17 3 2" xfId="25831"/>
    <cellStyle name="Normal 2 20 3 17 3 2 2" xfId="52080"/>
    <cellStyle name="Normal 2 20 3 17 3 3" xfId="41017"/>
    <cellStyle name="Normal 2 20 3 17 4" xfId="18503"/>
    <cellStyle name="Normal 2 20 3 17 4 2" xfId="44753"/>
    <cellStyle name="Normal 2 20 3 17 5" xfId="7375"/>
    <cellStyle name="Normal 2 20 3 17 5 2" xfId="33690"/>
    <cellStyle name="Normal 2 20 3 17 6" xfId="27916"/>
    <cellStyle name="Normal 2 20 3 18" xfId="466"/>
    <cellStyle name="Normal 2 20 3 18 2" xfId="11280"/>
    <cellStyle name="Normal 2 20 3 18 2 2" xfId="22344"/>
    <cellStyle name="Normal 2 20 3 18 2 2 2" xfId="48593"/>
    <cellStyle name="Normal 2 20 3 18 2 3" xfId="37530"/>
    <cellStyle name="Normal 2 20 3 18 3" xfId="14883"/>
    <cellStyle name="Normal 2 20 3 18 3 2" xfId="25947"/>
    <cellStyle name="Normal 2 20 3 18 3 2 2" xfId="52196"/>
    <cellStyle name="Normal 2 20 3 18 3 3" xfId="41133"/>
    <cellStyle name="Normal 2 20 3 18 4" xfId="18619"/>
    <cellStyle name="Normal 2 20 3 18 4 2" xfId="44869"/>
    <cellStyle name="Normal 2 20 3 18 5" xfId="7492"/>
    <cellStyle name="Normal 2 20 3 18 5 2" xfId="33806"/>
    <cellStyle name="Normal 2 20 3 18 6" xfId="27917"/>
    <cellStyle name="Normal 2 20 3 19" xfId="467"/>
    <cellStyle name="Normal 2 20 3 19 2" xfId="11397"/>
    <cellStyle name="Normal 2 20 3 19 2 2" xfId="22461"/>
    <cellStyle name="Normal 2 20 3 19 2 2 2" xfId="48710"/>
    <cellStyle name="Normal 2 20 3 19 2 3" xfId="37647"/>
    <cellStyle name="Normal 2 20 3 19 3" xfId="15000"/>
    <cellStyle name="Normal 2 20 3 19 3 2" xfId="26064"/>
    <cellStyle name="Normal 2 20 3 19 3 2 2" xfId="52313"/>
    <cellStyle name="Normal 2 20 3 19 3 3" xfId="41250"/>
    <cellStyle name="Normal 2 20 3 19 4" xfId="18736"/>
    <cellStyle name="Normal 2 20 3 19 4 2" xfId="44986"/>
    <cellStyle name="Normal 2 20 3 19 5" xfId="7610"/>
    <cellStyle name="Normal 2 20 3 19 5 2" xfId="33923"/>
    <cellStyle name="Normal 2 20 3 19 6" xfId="27918"/>
    <cellStyle name="Normal 2 20 3 2" xfId="65"/>
    <cellStyle name="Normal 2 20 3 2 10" xfId="469"/>
    <cellStyle name="Normal 2 20 3 2 10 2" xfId="10440"/>
    <cellStyle name="Normal 2 20 3 2 10 2 2" xfId="21504"/>
    <cellStyle name="Normal 2 20 3 2 10 2 2 2" xfId="47753"/>
    <cellStyle name="Normal 2 20 3 2 10 2 3" xfId="36690"/>
    <cellStyle name="Normal 2 20 3 2 10 3" xfId="14043"/>
    <cellStyle name="Normal 2 20 3 2 10 3 2" xfId="25107"/>
    <cellStyle name="Normal 2 20 3 2 10 3 2 2" xfId="51356"/>
    <cellStyle name="Normal 2 20 3 2 10 3 3" xfId="40293"/>
    <cellStyle name="Normal 2 20 3 2 10 4" xfId="17779"/>
    <cellStyle name="Normal 2 20 3 2 10 4 2" xfId="44029"/>
    <cellStyle name="Normal 2 20 3 2 10 5" xfId="6645"/>
    <cellStyle name="Normal 2 20 3 2 10 5 2" xfId="32966"/>
    <cellStyle name="Normal 2 20 3 2 10 6" xfId="27920"/>
    <cellStyle name="Normal 2 20 3 2 11" xfId="470"/>
    <cellStyle name="Normal 2 20 3 2 11 2" xfId="10555"/>
    <cellStyle name="Normal 2 20 3 2 11 2 2" xfId="21619"/>
    <cellStyle name="Normal 2 20 3 2 11 2 2 2" xfId="47868"/>
    <cellStyle name="Normal 2 20 3 2 11 2 3" xfId="36805"/>
    <cellStyle name="Normal 2 20 3 2 11 3" xfId="14158"/>
    <cellStyle name="Normal 2 20 3 2 11 3 2" xfId="25222"/>
    <cellStyle name="Normal 2 20 3 2 11 3 2 2" xfId="51471"/>
    <cellStyle name="Normal 2 20 3 2 11 3 3" xfId="40408"/>
    <cellStyle name="Normal 2 20 3 2 11 4" xfId="17894"/>
    <cellStyle name="Normal 2 20 3 2 11 4 2" xfId="44144"/>
    <cellStyle name="Normal 2 20 3 2 11 5" xfId="6761"/>
    <cellStyle name="Normal 2 20 3 2 11 5 2" xfId="33081"/>
    <cellStyle name="Normal 2 20 3 2 11 6" xfId="27921"/>
    <cellStyle name="Normal 2 20 3 2 12" xfId="471"/>
    <cellStyle name="Normal 2 20 3 2 12 2" xfId="10728"/>
    <cellStyle name="Normal 2 20 3 2 12 2 2" xfId="21792"/>
    <cellStyle name="Normal 2 20 3 2 12 2 2 2" xfId="48041"/>
    <cellStyle name="Normal 2 20 3 2 12 2 3" xfId="36978"/>
    <cellStyle name="Normal 2 20 3 2 12 3" xfId="14331"/>
    <cellStyle name="Normal 2 20 3 2 12 3 2" xfId="25395"/>
    <cellStyle name="Normal 2 20 3 2 12 3 2 2" xfId="51644"/>
    <cellStyle name="Normal 2 20 3 2 12 3 3" xfId="40581"/>
    <cellStyle name="Normal 2 20 3 2 12 4" xfId="18067"/>
    <cellStyle name="Normal 2 20 3 2 12 4 2" xfId="44317"/>
    <cellStyle name="Normal 2 20 3 2 12 5" xfId="6935"/>
    <cellStyle name="Normal 2 20 3 2 12 5 2" xfId="33254"/>
    <cellStyle name="Normal 2 20 3 2 12 6" xfId="27922"/>
    <cellStyle name="Normal 2 20 3 2 13" xfId="472"/>
    <cellStyle name="Normal 2 20 3 2 13 2" xfId="10845"/>
    <cellStyle name="Normal 2 20 3 2 13 2 2" xfId="21909"/>
    <cellStyle name="Normal 2 20 3 2 13 2 2 2" xfId="48158"/>
    <cellStyle name="Normal 2 20 3 2 13 2 3" xfId="37095"/>
    <cellStyle name="Normal 2 20 3 2 13 3" xfId="14448"/>
    <cellStyle name="Normal 2 20 3 2 13 3 2" xfId="25512"/>
    <cellStyle name="Normal 2 20 3 2 13 3 2 2" xfId="51761"/>
    <cellStyle name="Normal 2 20 3 2 13 3 3" xfId="40698"/>
    <cellStyle name="Normal 2 20 3 2 13 4" xfId="18184"/>
    <cellStyle name="Normal 2 20 3 2 13 4 2" xfId="44434"/>
    <cellStyle name="Normal 2 20 3 2 13 5" xfId="7053"/>
    <cellStyle name="Normal 2 20 3 2 13 5 2" xfId="33371"/>
    <cellStyle name="Normal 2 20 3 2 13 6" xfId="27923"/>
    <cellStyle name="Normal 2 20 3 2 14" xfId="473"/>
    <cellStyle name="Normal 2 20 3 2 14 2" xfId="10961"/>
    <cellStyle name="Normal 2 20 3 2 14 2 2" xfId="22025"/>
    <cellStyle name="Normal 2 20 3 2 14 2 2 2" xfId="48274"/>
    <cellStyle name="Normal 2 20 3 2 14 2 3" xfId="37211"/>
    <cellStyle name="Normal 2 20 3 2 14 3" xfId="14564"/>
    <cellStyle name="Normal 2 20 3 2 14 3 2" xfId="25628"/>
    <cellStyle name="Normal 2 20 3 2 14 3 2 2" xfId="51877"/>
    <cellStyle name="Normal 2 20 3 2 14 3 3" xfId="40814"/>
    <cellStyle name="Normal 2 20 3 2 14 4" xfId="18300"/>
    <cellStyle name="Normal 2 20 3 2 14 4 2" xfId="44550"/>
    <cellStyle name="Normal 2 20 3 2 14 5" xfId="7170"/>
    <cellStyle name="Normal 2 20 3 2 14 5 2" xfId="33487"/>
    <cellStyle name="Normal 2 20 3 2 14 6" xfId="27924"/>
    <cellStyle name="Normal 2 20 3 2 15" xfId="474"/>
    <cellStyle name="Normal 2 20 3 2 15 2" xfId="11079"/>
    <cellStyle name="Normal 2 20 3 2 15 2 2" xfId="22143"/>
    <cellStyle name="Normal 2 20 3 2 15 2 2 2" xfId="48392"/>
    <cellStyle name="Normal 2 20 3 2 15 2 3" xfId="37329"/>
    <cellStyle name="Normal 2 20 3 2 15 3" xfId="14682"/>
    <cellStyle name="Normal 2 20 3 2 15 3 2" xfId="25746"/>
    <cellStyle name="Normal 2 20 3 2 15 3 2 2" xfId="51995"/>
    <cellStyle name="Normal 2 20 3 2 15 3 3" xfId="40932"/>
    <cellStyle name="Normal 2 20 3 2 15 4" xfId="18418"/>
    <cellStyle name="Normal 2 20 3 2 15 4 2" xfId="44668"/>
    <cellStyle name="Normal 2 20 3 2 15 5" xfId="7289"/>
    <cellStyle name="Normal 2 20 3 2 15 5 2" xfId="33605"/>
    <cellStyle name="Normal 2 20 3 2 15 6" xfId="27925"/>
    <cellStyle name="Normal 2 20 3 2 16" xfId="475"/>
    <cellStyle name="Normal 2 20 3 2 16 2" xfId="11197"/>
    <cellStyle name="Normal 2 20 3 2 16 2 2" xfId="22261"/>
    <cellStyle name="Normal 2 20 3 2 16 2 2 2" xfId="48510"/>
    <cellStyle name="Normal 2 20 3 2 16 2 3" xfId="37447"/>
    <cellStyle name="Normal 2 20 3 2 16 3" xfId="14800"/>
    <cellStyle name="Normal 2 20 3 2 16 3 2" xfId="25864"/>
    <cellStyle name="Normal 2 20 3 2 16 3 2 2" xfId="52113"/>
    <cellStyle name="Normal 2 20 3 2 16 3 3" xfId="41050"/>
    <cellStyle name="Normal 2 20 3 2 16 4" xfId="18536"/>
    <cellStyle name="Normal 2 20 3 2 16 4 2" xfId="44786"/>
    <cellStyle name="Normal 2 20 3 2 16 5" xfId="7408"/>
    <cellStyle name="Normal 2 20 3 2 16 5 2" xfId="33723"/>
    <cellStyle name="Normal 2 20 3 2 16 6" xfId="27926"/>
    <cellStyle name="Normal 2 20 3 2 17" xfId="476"/>
    <cellStyle name="Normal 2 20 3 2 17 2" xfId="11313"/>
    <cellStyle name="Normal 2 20 3 2 17 2 2" xfId="22377"/>
    <cellStyle name="Normal 2 20 3 2 17 2 2 2" xfId="48626"/>
    <cellStyle name="Normal 2 20 3 2 17 2 3" xfId="37563"/>
    <cellStyle name="Normal 2 20 3 2 17 3" xfId="14916"/>
    <cellStyle name="Normal 2 20 3 2 17 3 2" xfId="25980"/>
    <cellStyle name="Normal 2 20 3 2 17 3 2 2" xfId="52229"/>
    <cellStyle name="Normal 2 20 3 2 17 3 3" xfId="41166"/>
    <cellStyle name="Normal 2 20 3 2 17 4" xfId="18652"/>
    <cellStyle name="Normal 2 20 3 2 17 4 2" xfId="44902"/>
    <cellStyle name="Normal 2 20 3 2 17 5" xfId="7525"/>
    <cellStyle name="Normal 2 20 3 2 17 5 2" xfId="33839"/>
    <cellStyle name="Normal 2 20 3 2 17 6" xfId="27927"/>
    <cellStyle name="Normal 2 20 3 2 18" xfId="477"/>
    <cellStyle name="Normal 2 20 3 2 18 2" xfId="11430"/>
    <cellStyle name="Normal 2 20 3 2 18 2 2" xfId="22494"/>
    <cellStyle name="Normal 2 20 3 2 18 2 2 2" xfId="48743"/>
    <cellStyle name="Normal 2 20 3 2 18 2 3" xfId="37680"/>
    <cellStyle name="Normal 2 20 3 2 18 3" xfId="15033"/>
    <cellStyle name="Normal 2 20 3 2 18 3 2" xfId="26097"/>
    <cellStyle name="Normal 2 20 3 2 18 3 2 2" xfId="52346"/>
    <cellStyle name="Normal 2 20 3 2 18 3 3" xfId="41283"/>
    <cellStyle name="Normal 2 20 3 2 18 4" xfId="18769"/>
    <cellStyle name="Normal 2 20 3 2 18 4 2" xfId="45019"/>
    <cellStyle name="Normal 2 20 3 2 18 5" xfId="7643"/>
    <cellStyle name="Normal 2 20 3 2 18 5 2" xfId="33956"/>
    <cellStyle name="Normal 2 20 3 2 18 6" xfId="27928"/>
    <cellStyle name="Normal 2 20 3 2 19" xfId="478"/>
    <cellStyle name="Normal 2 20 3 2 19 2" xfId="11549"/>
    <cellStyle name="Normal 2 20 3 2 19 2 2" xfId="22613"/>
    <cellStyle name="Normal 2 20 3 2 19 2 2 2" xfId="48862"/>
    <cellStyle name="Normal 2 20 3 2 19 2 3" xfId="37799"/>
    <cellStyle name="Normal 2 20 3 2 19 3" xfId="15152"/>
    <cellStyle name="Normal 2 20 3 2 19 3 2" xfId="26216"/>
    <cellStyle name="Normal 2 20 3 2 19 3 2 2" xfId="52465"/>
    <cellStyle name="Normal 2 20 3 2 19 3 3" xfId="41402"/>
    <cellStyle name="Normal 2 20 3 2 19 4" xfId="18888"/>
    <cellStyle name="Normal 2 20 3 2 19 4 2" xfId="45138"/>
    <cellStyle name="Normal 2 20 3 2 19 5" xfId="7763"/>
    <cellStyle name="Normal 2 20 3 2 19 5 2" xfId="34075"/>
    <cellStyle name="Normal 2 20 3 2 19 6" xfId="27929"/>
    <cellStyle name="Normal 2 20 3 2 2" xfId="66"/>
    <cellStyle name="Normal 2 20 3 2 2 2" xfId="480"/>
    <cellStyle name="Normal 2 20 3 2 2 2 2" xfId="16377"/>
    <cellStyle name="Normal 2 20 3 2 2 2 2 2" xfId="27441"/>
    <cellStyle name="Normal 2 20 3 2 2 2 2 2 2" xfId="53690"/>
    <cellStyle name="Normal 2 20 3 2 2 2 2 3" xfId="42627"/>
    <cellStyle name="Normal 2 20 3 2 2 2 3" xfId="20113"/>
    <cellStyle name="Normal 2 20 3 2 2 2 3 2" xfId="46363"/>
    <cellStyle name="Normal 2 20 3 2 2 2 4" xfId="9040"/>
    <cellStyle name="Normal 2 20 3 2 2 2 4 2" xfId="35300"/>
    <cellStyle name="Normal 2 20 3 2 2 2 5" xfId="27931"/>
    <cellStyle name="Normal 2 20 3 2 2 3" xfId="479"/>
    <cellStyle name="Normal 2 20 3 2 2 3 2" xfId="20564"/>
    <cellStyle name="Normal 2 20 3 2 2 3 2 2" xfId="46813"/>
    <cellStyle name="Normal 2 20 3 2 2 3 3" xfId="9500"/>
    <cellStyle name="Normal 2 20 3 2 2 3 3 2" xfId="35750"/>
    <cellStyle name="Normal 2 20 3 2 2 3 4" xfId="27930"/>
    <cellStyle name="Normal 2 20 3 2 2 4" xfId="13103"/>
    <cellStyle name="Normal 2 20 3 2 2 4 2" xfId="24167"/>
    <cellStyle name="Normal 2 20 3 2 2 4 2 2" xfId="50416"/>
    <cellStyle name="Normal 2 20 3 2 2 4 3" xfId="39353"/>
    <cellStyle name="Normal 2 20 3 2 2 5" xfId="16839"/>
    <cellStyle name="Normal 2 20 3 2 2 5 2" xfId="43089"/>
    <cellStyle name="Normal 2 20 3 2 2 6" xfId="5697"/>
    <cellStyle name="Normal 2 20 3 2 2 6 2" xfId="32026"/>
    <cellStyle name="Normal 2 20 3 2 2 7" xfId="27571"/>
    <cellStyle name="Normal 2 20 3 2 20" xfId="481"/>
    <cellStyle name="Normal 2 20 3 2 20 2" xfId="11663"/>
    <cellStyle name="Normal 2 20 3 2 20 2 2" xfId="22727"/>
    <cellStyle name="Normal 2 20 3 2 20 2 2 2" xfId="48976"/>
    <cellStyle name="Normal 2 20 3 2 20 2 3" xfId="37913"/>
    <cellStyle name="Normal 2 20 3 2 20 3" xfId="15266"/>
    <cellStyle name="Normal 2 20 3 2 20 3 2" xfId="26330"/>
    <cellStyle name="Normal 2 20 3 2 20 3 2 2" xfId="52579"/>
    <cellStyle name="Normal 2 20 3 2 20 3 3" xfId="41516"/>
    <cellStyle name="Normal 2 20 3 2 20 4" xfId="19002"/>
    <cellStyle name="Normal 2 20 3 2 20 4 2" xfId="45252"/>
    <cellStyle name="Normal 2 20 3 2 20 5" xfId="7878"/>
    <cellStyle name="Normal 2 20 3 2 20 5 2" xfId="34189"/>
    <cellStyle name="Normal 2 20 3 2 20 6" xfId="27932"/>
    <cellStyle name="Normal 2 20 3 2 21" xfId="482"/>
    <cellStyle name="Normal 2 20 3 2 21 2" xfId="11777"/>
    <cellStyle name="Normal 2 20 3 2 21 2 2" xfId="22841"/>
    <cellStyle name="Normal 2 20 3 2 21 2 2 2" xfId="49090"/>
    <cellStyle name="Normal 2 20 3 2 21 2 3" xfId="38027"/>
    <cellStyle name="Normal 2 20 3 2 21 3" xfId="15380"/>
    <cellStyle name="Normal 2 20 3 2 21 3 2" xfId="26444"/>
    <cellStyle name="Normal 2 20 3 2 21 3 2 2" xfId="52693"/>
    <cellStyle name="Normal 2 20 3 2 21 3 3" xfId="41630"/>
    <cellStyle name="Normal 2 20 3 2 21 4" xfId="19116"/>
    <cellStyle name="Normal 2 20 3 2 21 4 2" xfId="45366"/>
    <cellStyle name="Normal 2 20 3 2 21 5" xfId="7993"/>
    <cellStyle name="Normal 2 20 3 2 21 5 2" xfId="34303"/>
    <cellStyle name="Normal 2 20 3 2 21 6" xfId="27933"/>
    <cellStyle name="Normal 2 20 3 2 22" xfId="483"/>
    <cellStyle name="Normal 2 20 3 2 22 2" xfId="11891"/>
    <cellStyle name="Normal 2 20 3 2 22 2 2" xfId="22955"/>
    <cellStyle name="Normal 2 20 3 2 22 2 2 2" xfId="49204"/>
    <cellStyle name="Normal 2 20 3 2 22 2 3" xfId="38141"/>
    <cellStyle name="Normal 2 20 3 2 22 3" xfId="15494"/>
    <cellStyle name="Normal 2 20 3 2 22 3 2" xfId="26558"/>
    <cellStyle name="Normal 2 20 3 2 22 3 2 2" xfId="52807"/>
    <cellStyle name="Normal 2 20 3 2 22 3 3" xfId="41744"/>
    <cellStyle name="Normal 2 20 3 2 22 4" xfId="19230"/>
    <cellStyle name="Normal 2 20 3 2 22 4 2" xfId="45480"/>
    <cellStyle name="Normal 2 20 3 2 22 5" xfId="8108"/>
    <cellStyle name="Normal 2 20 3 2 22 5 2" xfId="34417"/>
    <cellStyle name="Normal 2 20 3 2 22 6" xfId="27934"/>
    <cellStyle name="Normal 2 20 3 2 23" xfId="484"/>
    <cellStyle name="Normal 2 20 3 2 23 2" xfId="12005"/>
    <cellStyle name="Normal 2 20 3 2 23 2 2" xfId="23069"/>
    <cellStyle name="Normal 2 20 3 2 23 2 2 2" xfId="49318"/>
    <cellStyle name="Normal 2 20 3 2 23 2 3" xfId="38255"/>
    <cellStyle name="Normal 2 20 3 2 23 3" xfId="15608"/>
    <cellStyle name="Normal 2 20 3 2 23 3 2" xfId="26672"/>
    <cellStyle name="Normal 2 20 3 2 23 3 2 2" xfId="52921"/>
    <cellStyle name="Normal 2 20 3 2 23 3 3" xfId="41858"/>
    <cellStyle name="Normal 2 20 3 2 23 4" xfId="19344"/>
    <cellStyle name="Normal 2 20 3 2 23 4 2" xfId="45594"/>
    <cellStyle name="Normal 2 20 3 2 23 5" xfId="8223"/>
    <cellStyle name="Normal 2 20 3 2 23 5 2" xfId="34531"/>
    <cellStyle name="Normal 2 20 3 2 23 6" xfId="27935"/>
    <cellStyle name="Normal 2 20 3 2 24" xfId="485"/>
    <cellStyle name="Normal 2 20 3 2 24 2" xfId="12119"/>
    <cellStyle name="Normal 2 20 3 2 24 2 2" xfId="23183"/>
    <cellStyle name="Normal 2 20 3 2 24 2 2 2" xfId="49432"/>
    <cellStyle name="Normal 2 20 3 2 24 2 3" xfId="38369"/>
    <cellStyle name="Normal 2 20 3 2 24 3" xfId="15722"/>
    <cellStyle name="Normal 2 20 3 2 24 3 2" xfId="26786"/>
    <cellStyle name="Normal 2 20 3 2 24 3 2 2" xfId="53035"/>
    <cellStyle name="Normal 2 20 3 2 24 3 3" xfId="41972"/>
    <cellStyle name="Normal 2 20 3 2 24 4" xfId="19458"/>
    <cellStyle name="Normal 2 20 3 2 24 4 2" xfId="45708"/>
    <cellStyle name="Normal 2 20 3 2 24 5" xfId="8338"/>
    <cellStyle name="Normal 2 20 3 2 24 5 2" xfId="34645"/>
    <cellStyle name="Normal 2 20 3 2 24 6" xfId="27936"/>
    <cellStyle name="Normal 2 20 3 2 25" xfId="486"/>
    <cellStyle name="Normal 2 20 3 2 25 2" xfId="12236"/>
    <cellStyle name="Normal 2 20 3 2 25 2 2" xfId="23300"/>
    <cellStyle name="Normal 2 20 3 2 25 2 2 2" xfId="49549"/>
    <cellStyle name="Normal 2 20 3 2 25 2 3" xfId="38486"/>
    <cellStyle name="Normal 2 20 3 2 25 3" xfId="15839"/>
    <cellStyle name="Normal 2 20 3 2 25 3 2" xfId="26903"/>
    <cellStyle name="Normal 2 20 3 2 25 3 2 2" xfId="53152"/>
    <cellStyle name="Normal 2 20 3 2 25 3 3" xfId="42089"/>
    <cellStyle name="Normal 2 20 3 2 25 4" xfId="19575"/>
    <cellStyle name="Normal 2 20 3 2 25 4 2" xfId="45825"/>
    <cellStyle name="Normal 2 20 3 2 25 5" xfId="8456"/>
    <cellStyle name="Normal 2 20 3 2 25 5 2" xfId="34762"/>
    <cellStyle name="Normal 2 20 3 2 25 6" xfId="27937"/>
    <cellStyle name="Normal 2 20 3 2 26" xfId="487"/>
    <cellStyle name="Normal 2 20 3 2 26 2" xfId="12355"/>
    <cellStyle name="Normal 2 20 3 2 26 2 2" xfId="23419"/>
    <cellStyle name="Normal 2 20 3 2 26 2 2 2" xfId="49668"/>
    <cellStyle name="Normal 2 20 3 2 26 2 3" xfId="38605"/>
    <cellStyle name="Normal 2 20 3 2 26 3" xfId="15958"/>
    <cellStyle name="Normal 2 20 3 2 26 3 2" xfId="27022"/>
    <cellStyle name="Normal 2 20 3 2 26 3 2 2" xfId="53271"/>
    <cellStyle name="Normal 2 20 3 2 26 3 3" xfId="42208"/>
    <cellStyle name="Normal 2 20 3 2 26 4" xfId="19694"/>
    <cellStyle name="Normal 2 20 3 2 26 4 2" xfId="45944"/>
    <cellStyle name="Normal 2 20 3 2 26 5" xfId="8576"/>
    <cellStyle name="Normal 2 20 3 2 26 5 2" xfId="34881"/>
    <cellStyle name="Normal 2 20 3 2 26 6" xfId="27938"/>
    <cellStyle name="Normal 2 20 3 2 27" xfId="488"/>
    <cellStyle name="Normal 2 20 3 2 27 2" xfId="12486"/>
    <cellStyle name="Normal 2 20 3 2 27 2 2" xfId="23550"/>
    <cellStyle name="Normal 2 20 3 2 27 2 2 2" xfId="49799"/>
    <cellStyle name="Normal 2 20 3 2 27 2 3" xfId="38736"/>
    <cellStyle name="Normal 2 20 3 2 27 3" xfId="16089"/>
    <cellStyle name="Normal 2 20 3 2 27 3 2" xfId="27153"/>
    <cellStyle name="Normal 2 20 3 2 27 3 2 2" xfId="53402"/>
    <cellStyle name="Normal 2 20 3 2 27 3 3" xfId="42339"/>
    <cellStyle name="Normal 2 20 3 2 27 4" xfId="19825"/>
    <cellStyle name="Normal 2 20 3 2 27 4 2" xfId="46075"/>
    <cellStyle name="Normal 2 20 3 2 27 5" xfId="8708"/>
    <cellStyle name="Normal 2 20 3 2 27 5 2" xfId="35012"/>
    <cellStyle name="Normal 2 20 3 2 27 6" xfId="27939"/>
    <cellStyle name="Normal 2 20 3 2 28" xfId="489"/>
    <cellStyle name="Normal 2 20 3 2 28 2" xfId="12601"/>
    <cellStyle name="Normal 2 20 3 2 28 2 2" xfId="23665"/>
    <cellStyle name="Normal 2 20 3 2 28 2 2 2" xfId="49914"/>
    <cellStyle name="Normal 2 20 3 2 28 2 3" xfId="38851"/>
    <cellStyle name="Normal 2 20 3 2 28 3" xfId="16204"/>
    <cellStyle name="Normal 2 20 3 2 28 3 2" xfId="27268"/>
    <cellStyle name="Normal 2 20 3 2 28 3 2 2" xfId="53517"/>
    <cellStyle name="Normal 2 20 3 2 28 3 3" xfId="42454"/>
    <cellStyle name="Normal 2 20 3 2 28 4" xfId="19940"/>
    <cellStyle name="Normal 2 20 3 2 28 4 2" xfId="46190"/>
    <cellStyle name="Normal 2 20 3 2 28 5" xfId="8824"/>
    <cellStyle name="Normal 2 20 3 2 28 5 2" xfId="35127"/>
    <cellStyle name="Normal 2 20 3 2 28 6" xfId="27940"/>
    <cellStyle name="Normal 2 20 3 2 29" xfId="490"/>
    <cellStyle name="Normal 2 20 3 2 29 2" xfId="12715"/>
    <cellStyle name="Normal 2 20 3 2 29 2 2" xfId="23779"/>
    <cellStyle name="Normal 2 20 3 2 29 2 2 2" xfId="50028"/>
    <cellStyle name="Normal 2 20 3 2 29 2 3" xfId="38965"/>
    <cellStyle name="Normal 2 20 3 2 29 3" xfId="16318"/>
    <cellStyle name="Normal 2 20 3 2 29 3 2" xfId="27382"/>
    <cellStyle name="Normal 2 20 3 2 29 3 2 2" xfId="53631"/>
    <cellStyle name="Normal 2 20 3 2 29 3 3" xfId="42568"/>
    <cellStyle name="Normal 2 20 3 2 29 4" xfId="20054"/>
    <cellStyle name="Normal 2 20 3 2 29 4 2" xfId="46304"/>
    <cellStyle name="Normal 2 20 3 2 29 5" xfId="8939"/>
    <cellStyle name="Normal 2 20 3 2 29 5 2" xfId="35241"/>
    <cellStyle name="Normal 2 20 3 2 29 6" xfId="27941"/>
    <cellStyle name="Normal 2 20 3 2 3" xfId="491"/>
    <cellStyle name="Normal 2 20 3 2 3 2" xfId="9625"/>
    <cellStyle name="Normal 2 20 3 2 3 2 2" xfId="20689"/>
    <cellStyle name="Normal 2 20 3 2 3 2 2 2" xfId="46938"/>
    <cellStyle name="Normal 2 20 3 2 3 2 3" xfId="35875"/>
    <cellStyle name="Normal 2 20 3 2 3 3" xfId="13228"/>
    <cellStyle name="Normal 2 20 3 2 3 3 2" xfId="24292"/>
    <cellStyle name="Normal 2 20 3 2 3 3 2 2" xfId="50541"/>
    <cellStyle name="Normal 2 20 3 2 3 3 3" xfId="39478"/>
    <cellStyle name="Normal 2 20 3 2 3 4" xfId="16964"/>
    <cellStyle name="Normal 2 20 3 2 3 4 2" xfId="43214"/>
    <cellStyle name="Normal 2 20 3 2 3 5" xfId="5823"/>
    <cellStyle name="Normal 2 20 3 2 3 5 2" xfId="32151"/>
    <cellStyle name="Normal 2 20 3 2 3 6" xfId="27942"/>
    <cellStyle name="Normal 2 20 3 2 30" xfId="492"/>
    <cellStyle name="Normal 2 20 3 2 30 2" xfId="9353"/>
    <cellStyle name="Normal 2 20 3 2 30 2 2" xfId="20417"/>
    <cellStyle name="Normal 2 20 3 2 30 2 2 2" xfId="46666"/>
    <cellStyle name="Normal 2 20 3 2 30 2 3" xfId="35603"/>
    <cellStyle name="Normal 2 20 3 2 30 3" xfId="12956"/>
    <cellStyle name="Normal 2 20 3 2 30 3 2" xfId="24020"/>
    <cellStyle name="Normal 2 20 3 2 30 3 2 2" xfId="50269"/>
    <cellStyle name="Normal 2 20 3 2 30 3 3" xfId="39206"/>
    <cellStyle name="Normal 2 20 3 2 30 4" xfId="16692"/>
    <cellStyle name="Normal 2 20 3 2 30 4 2" xfId="42942"/>
    <cellStyle name="Normal 2 20 3 2 30 5" xfId="5548"/>
    <cellStyle name="Normal 2 20 3 2 30 5 2" xfId="31879"/>
    <cellStyle name="Normal 2 20 3 2 30 6" xfId="27943"/>
    <cellStyle name="Normal 2 20 3 2 31" xfId="493"/>
    <cellStyle name="Normal 2 20 3 2 31 2" xfId="20297"/>
    <cellStyle name="Normal 2 20 3 2 31 2 2" xfId="46546"/>
    <cellStyle name="Normal 2 20 3 2 31 3" xfId="9233"/>
    <cellStyle name="Normal 2 20 3 2 31 3 2" xfId="35483"/>
    <cellStyle name="Normal 2 20 3 2 31 4" xfId="27944"/>
    <cellStyle name="Normal 2 20 3 2 32" xfId="494"/>
    <cellStyle name="Normal 2 20 3 2 32 2" xfId="23900"/>
    <cellStyle name="Normal 2 20 3 2 32 2 2" xfId="50149"/>
    <cellStyle name="Normal 2 20 3 2 32 3" xfId="12836"/>
    <cellStyle name="Normal 2 20 3 2 32 3 2" xfId="39086"/>
    <cellStyle name="Normal 2 20 3 2 32 4" xfId="27945"/>
    <cellStyle name="Normal 2 20 3 2 33" xfId="495"/>
    <cellStyle name="Normal 2 20 3 2 33 2" xfId="16572"/>
    <cellStyle name="Normal 2 20 3 2 33 2 2" xfId="42822"/>
    <cellStyle name="Normal 2 20 3 2 33 3" xfId="27946"/>
    <cellStyle name="Normal 2 20 3 2 34" xfId="496"/>
    <cellStyle name="Normal 2 20 3 2 34 2" xfId="27947"/>
    <cellStyle name="Normal 2 20 3 2 35" xfId="497"/>
    <cellStyle name="Normal 2 20 3 2 35 2" xfId="27948"/>
    <cellStyle name="Normal 2 20 3 2 36" xfId="498"/>
    <cellStyle name="Normal 2 20 3 2 36 2" xfId="27949"/>
    <cellStyle name="Normal 2 20 3 2 37" xfId="499"/>
    <cellStyle name="Normal 2 20 3 2 37 2" xfId="27950"/>
    <cellStyle name="Normal 2 20 3 2 38" xfId="500"/>
    <cellStyle name="Normal 2 20 3 2 38 2" xfId="27951"/>
    <cellStyle name="Normal 2 20 3 2 39" xfId="501"/>
    <cellStyle name="Normal 2 20 3 2 39 2" xfId="27952"/>
    <cellStyle name="Normal 2 20 3 2 4" xfId="502"/>
    <cellStyle name="Normal 2 20 3 2 4 2" xfId="9741"/>
    <cellStyle name="Normal 2 20 3 2 4 2 2" xfId="20805"/>
    <cellStyle name="Normal 2 20 3 2 4 2 2 2" xfId="47054"/>
    <cellStyle name="Normal 2 20 3 2 4 2 3" xfId="35991"/>
    <cellStyle name="Normal 2 20 3 2 4 3" xfId="13344"/>
    <cellStyle name="Normal 2 20 3 2 4 3 2" xfId="24408"/>
    <cellStyle name="Normal 2 20 3 2 4 3 2 2" xfId="50657"/>
    <cellStyle name="Normal 2 20 3 2 4 3 3" xfId="39594"/>
    <cellStyle name="Normal 2 20 3 2 4 4" xfId="17080"/>
    <cellStyle name="Normal 2 20 3 2 4 4 2" xfId="43330"/>
    <cellStyle name="Normal 2 20 3 2 4 5" xfId="5940"/>
    <cellStyle name="Normal 2 20 3 2 4 5 2" xfId="32267"/>
    <cellStyle name="Normal 2 20 3 2 4 6" xfId="27953"/>
    <cellStyle name="Normal 2 20 3 2 40" xfId="503"/>
    <cellStyle name="Normal 2 20 3 2 40 2" xfId="27954"/>
    <cellStyle name="Normal 2 20 3 2 41" xfId="468"/>
    <cellStyle name="Normal 2 20 3 2 41 2" xfId="27919"/>
    <cellStyle name="Normal 2 20 3 2 42" xfId="5427"/>
    <cellStyle name="Normal 2 20 3 2 42 2" xfId="31759"/>
    <cellStyle name="Normal 2 20 3 2 43" xfId="27570"/>
    <cellStyle name="Normal 2 20 3 2 5" xfId="504"/>
    <cellStyle name="Normal 2 20 3 2 5 2" xfId="9856"/>
    <cellStyle name="Normal 2 20 3 2 5 2 2" xfId="20920"/>
    <cellStyle name="Normal 2 20 3 2 5 2 2 2" xfId="47169"/>
    <cellStyle name="Normal 2 20 3 2 5 2 3" xfId="36106"/>
    <cellStyle name="Normal 2 20 3 2 5 3" xfId="13459"/>
    <cellStyle name="Normal 2 20 3 2 5 3 2" xfId="24523"/>
    <cellStyle name="Normal 2 20 3 2 5 3 2 2" xfId="50772"/>
    <cellStyle name="Normal 2 20 3 2 5 3 3" xfId="39709"/>
    <cellStyle name="Normal 2 20 3 2 5 4" xfId="17195"/>
    <cellStyle name="Normal 2 20 3 2 5 4 2" xfId="43445"/>
    <cellStyle name="Normal 2 20 3 2 5 5" xfId="6056"/>
    <cellStyle name="Normal 2 20 3 2 5 5 2" xfId="32382"/>
    <cellStyle name="Normal 2 20 3 2 5 6" xfId="27955"/>
    <cellStyle name="Normal 2 20 3 2 6" xfId="505"/>
    <cellStyle name="Normal 2 20 3 2 6 2" xfId="9971"/>
    <cellStyle name="Normal 2 20 3 2 6 2 2" xfId="21035"/>
    <cellStyle name="Normal 2 20 3 2 6 2 2 2" xfId="47284"/>
    <cellStyle name="Normal 2 20 3 2 6 2 3" xfId="36221"/>
    <cellStyle name="Normal 2 20 3 2 6 3" xfId="13574"/>
    <cellStyle name="Normal 2 20 3 2 6 3 2" xfId="24638"/>
    <cellStyle name="Normal 2 20 3 2 6 3 2 2" xfId="50887"/>
    <cellStyle name="Normal 2 20 3 2 6 3 3" xfId="39824"/>
    <cellStyle name="Normal 2 20 3 2 6 4" xfId="17310"/>
    <cellStyle name="Normal 2 20 3 2 6 4 2" xfId="43560"/>
    <cellStyle name="Normal 2 20 3 2 6 5" xfId="6172"/>
    <cellStyle name="Normal 2 20 3 2 6 5 2" xfId="32497"/>
    <cellStyle name="Normal 2 20 3 2 6 6" xfId="27956"/>
    <cellStyle name="Normal 2 20 3 2 7" xfId="506"/>
    <cellStyle name="Normal 2 20 3 2 7 2" xfId="10085"/>
    <cellStyle name="Normal 2 20 3 2 7 2 2" xfId="21149"/>
    <cellStyle name="Normal 2 20 3 2 7 2 2 2" xfId="47398"/>
    <cellStyle name="Normal 2 20 3 2 7 2 3" xfId="36335"/>
    <cellStyle name="Normal 2 20 3 2 7 3" xfId="13688"/>
    <cellStyle name="Normal 2 20 3 2 7 3 2" xfId="24752"/>
    <cellStyle name="Normal 2 20 3 2 7 3 2 2" xfId="51001"/>
    <cellStyle name="Normal 2 20 3 2 7 3 3" xfId="39938"/>
    <cellStyle name="Normal 2 20 3 2 7 4" xfId="17424"/>
    <cellStyle name="Normal 2 20 3 2 7 4 2" xfId="43674"/>
    <cellStyle name="Normal 2 20 3 2 7 5" xfId="6287"/>
    <cellStyle name="Normal 2 20 3 2 7 5 2" xfId="32611"/>
    <cellStyle name="Normal 2 20 3 2 7 6" xfId="27957"/>
    <cellStyle name="Normal 2 20 3 2 8" xfId="507"/>
    <cellStyle name="Normal 2 20 3 2 8 2" xfId="10199"/>
    <cellStyle name="Normal 2 20 3 2 8 2 2" xfId="21263"/>
    <cellStyle name="Normal 2 20 3 2 8 2 2 2" xfId="47512"/>
    <cellStyle name="Normal 2 20 3 2 8 2 3" xfId="36449"/>
    <cellStyle name="Normal 2 20 3 2 8 3" xfId="13802"/>
    <cellStyle name="Normal 2 20 3 2 8 3 2" xfId="24866"/>
    <cellStyle name="Normal 2 20 3 2 8 3 2 2" xfId="51115"/>
    <cellStyle name="Normal 2 20 3 2 8 3 3" xfId="40052"/>
    <cellStyle name="Normal 2 20 3 2 8 4" xfId="17538"/>
    <cellStyle name="Normal 2 20 3 2 8 4 2" xfId="43788"/>
    <cellStyle name="Normal 2 20 3 2 8 5" xfId="6402"/>
    <cellStyle name="Normal 2 20 3 2 8 5 2" xfId="32725"/>
    <cellStyle name="Normal 2 20 3 2 8 6" xfId="27958"/>
    <cellStyle name="Normal 2 20 3 2 9" xfId="508"/>
    <cellStyle name="Normal 2 20 3 2 9 2" xfId="10313"/>
    <cellStyle name="Normal 2 20 3 2 9 2 2" xfId="21377"/>
    <cellStyle name="Normal 2 20 3 2 9 2 2 2" xfId="47626"/>
    <cellStyle name="Normal 2 20 3 2 9 2 3" xfId="36563"/>
    <cellStyle name="Normal 2 20 3 2 9 3" xfId="13916"/>
    <cellStyle name="Normal 2 20 3 2 9 3 2" xfId="24980"/>
    <cellStyle name="Normal 2 20 3 2 9 3 2 2" xfId="51229"/>
    <cellStyle name="Normal 2 20 3 2 9 3 3" xfId="40166"/>
    <cellStyle name="Normal 2 20 3 2 9 4" xfId="17652"/>
    <cellStyle name="Normal 2 20 3 2 9 4 2" xfId="43902"/>
    <cellStyle name="Normal 2 20 3 2 9 5" xfId="6517"/>
    <cellStyle name="Normal 2 20 3 2 9 5 2" xfId="32839"/>
    <cellStyle name="Normal 2 20 3 2 9 6" xfId="27959"/>
    <cellStyle name="Normal 2 20 3 20" xfId="509"/>
    <cellStyle name="Normal 2 20 3 20 2" xfId="11516"/>
    <cellStyle name="Normal 2 20 3 20 2 2" xfId="22580"/>
    <cellStyle name="Normal 2 20 3 20 2 2 2" xfId="48829"/>
    <cellStyle name="Normal 2 20 3 20 2 3" xfId="37766"/>
    <cellStyle name="Normal 2 20 3 20 3" xfId="15119"/>
    <cellStyle name="Normal 2 20 3 20 3 2" xfId="26183"/>
    <cellStyle name="Normal 2 20 3 20 3 2 2" xfId="52432"/>
    <cellStyle name="Normal 2 20 3 20 3 3" xfId="41369"/>
    <cellStyle name="Normal 2 20 3 20 4" xfId="18855"/>
    <cellStyle name="Normal 2 20 3 20 4 2" xfId="45105"/>
    <cellStyle name="Normal 2 20 3 20 5" xfId="7730"/>
    <cellStyle name="Normal 2 20 3 20 5 2" xfId="34042"/>
    <cellStyle name="Normal 2 20 3 20 6" xfId="27960"/>
    <cellStyle name="Normal 2 20 3 21" xfId="510"/>
    <cellStyle name="Normal 2 20 3 21 2" xfId="11630"/>
    <cellStyle name="Normal 2 20 3 21 2 2" xfId="22694"/>
    <cellStyle name="Normal 2 20 3 21 2 2 2" xfId="48943"/>
    <cellStyle name="Normal 2 20 3 21 2 3" xfId="37880"/>
    <cellStyle name="Normal 2 20 3 21 3" xfId="15233"/>
    <cellStyle name="Normal 2 20 3 21 3 2" xfId="26297"/>
    <cellStyle name="Normal 2 20 3 21 3 2 2" xfId="52546"/>
    <cellStyle name="Normal 2 20 3 21 3 3" xfId="41483"/>
    <cellStyle name="Normal 2 20 3 21 4" xfId="18969"/>
    <cellStyle name="Normal 2 20 3 21 4 2" xfId="45219"/>
    <cellStyle name="Normal 2 20 3 21 5" xfId="7845"/>
    <cellStyle name="Normal 2 20 3 21 5 2" xfId="34156"/>
    <cellStyle name="Normal 2 20 3 21 6" xfId="27961"/>
    <cellStyle name="Normal 2 20 3 22" xfId="511"/>
    <cellStyle name="Normal 2 20 3 22 2" xfId="11744"/>
    <cellStyle name="Normal 2 20 3 22 2 2" xfId="22808"/>
    <cellStyle name="Normal 2 20 3 22 2 2 2" xfId="49057"/>
    <cellStyle name="Normal 2 20 3 22 2 3" xfId="37994"/>
    <cellStyle name="Normal 2 20 3 22 3" xfId="15347"/>
    <cellStyle name="Normal 2 20 3 22 3 2" xfId="26411"/>
    <cellStyle name="Normal 2 20 3 22 3 2 2" xfId="52660"/>
    <cellStyle name="Normal 2 20 3 22 3 3" xfId="41597"/>
    <cellStyle name="Normal 2 20 3 22 4" xfId="19083"/>
    <cellStyle name="Normal 2 20 3 22 4 2" xfId="45333"/>
    <cellStyle name="Normal 2 20 3 22 5" xfId="7960"/>
    <cellStyle name="Normal 2 20 3 22 5 2" xfId="34270"/>
    <cellStyle name="Normal 2 20 3 22 6" xfId="27962"/>
    <cellStyle name="Normal 2 20 3 23" xfId="512"/>
    <cellStyle name="Normal 2 20 3 23 2" xfId="11858"/>
    <cellStyle name="Normal 2 20 3 23 2 2" xfId="22922"/>
    <cellStyle name="Normal 2 20 3 23 2 2 2" xfId="49171"/>
    <cellStyle name="Normal 2 20 3 23 2 3" xfId="38108"/>
    <cellStyle name="Normal 2 20 3 23 3" xfId="15461"/>
    <cellStyle name="Normal 2 20 3 23 3 2" xfId="26525"/>
    <cellStyle name="Normal 2 20 3 23 3 2 2" xfId="52774"/>
    <cellStyle name="Normal 2 20 3 23 3 3" xfId="41711"/>
    <cellStyle name="Normal 2 20 3 23 4" xfId="19197"/>
    <cellStyle name="Normal 2 20 3 23 4 2" xfId="45447"/>
    <cellStyle name="Normal 2 20 3 23 5" xfId="8075"/>
    <cellStyle name="Normal 2 20 3 23 5 2" xfId="34384"/>
    <cellStyle name="Normal 2 20 3 23 6" xfId="27963"/>
    <cellStyle name="Normal 2 20 3 24" xfId="513"/>
    <cellStyle name="Normal 2 20 3 24 2" xfId="11972"/>
    <cellStyle name="Normal 2 20 3 24 2 2" xfId="23036"/>
    <cellStyle name="Normal 2 20 3 24 2 2 2" xfId="49285"/>
    <cellStyle name="Normal 2 20 3 24 2 3" xfId="38222"/>
    <cellStyle name="Normal 2 20 3 24 3" xfId="15575"/>
    <cellStyle name="Normal 2 20 3 24 3 2" xfId="26639"/>
    <cellStyle name="Normal 2 20 3 24 3 2 2" xfId="52888"/>
    <cellStyle name="Normal 2 20 3 24 3 3" xfId="41825"/>
    <cellStyle name="Normal 2 20 3 24 4" xfId="19311"/>
    <cellStyle name="Normal 2 20 3 24 4 2" xfId="45561"/>
    <cellStyle name="Normal 2 20 3 24 5" xfId="8190"/>
    <cellStyle name="Normal 2 20 3 24 5 2" xfId="34498"/>
    <cellStyle name="Normal 2 20 3 24 6" xfId="27964"/>
    <cellStyle name="Normal 2 20 3 25" xfId="514"/>
    <cellStyle name="Normal 2 20 3 25 2" xfId="12086"/>
    <cellStyle name="Normal 2 20 3 25 2 2" xfId="23150"/>
    <cellStyle name="Normal 2 20 3 25 2 2 2" xfId="49399"/>
    <cellStyle name="Normal 2 20 3 25 2 3" xfId="38336"/>
    <cellStyle name="Normal 2 20 3 25 3" xfId="15689"/>
    <cellStyle name="Normal 2 20 3 25 3 2" xfId="26753"/>
    <cellStyle name="Normal 2 20 3 25 3 2 2" xfId="53002"/>
    <cellStyle name="Normal 2 20 3 25 3 3" xfId="41939"/>
    <cellStyle name="Normal 2 20 3 25 4" xfId="19425"/>
    <cellStyle name="Normal 2 20 3 25 4 2" xfId="45675"/>
    <cellStyle name="Normal 2 20 3 25 5" xfId="8305"/>
    <cellStyle name="Normal 2 20 3 25 5 2" xfId="34612"/>
    <cellStyle name="Normal 2 20 3 25 6" xfId="27965"/>
    <cellStyle name="Normal 2 20 3 26" xfId="515"/>
    <cellStyle name="Normal 2 20 3 26 2" xfId="12203"/>
    <cellStyle name="Normal 2 20 3 26 2 2" xfId="23267"/>
    <cellStyle name="Normal 2 20 3 26 2 2 2" xfId="49516"/>
    <cellStyle name="Normal 2 20 3 26 2 3" xfId="38453"/>
    <cellStyle name="Normal 2 20 3 26 3" xfId="15806"/>
    <cellStyle name="Normal 2 20 3 26 3 2" xfId="26870"/>
    <cellStyle name="Normal 2 20 3 26 3 2 2" xfId="53119"/>
    <cellStyle name="Normal 2 20 3 26 3 3" xfId="42056"/>
    <cellStyle name="Normal 2 20 3 26 4" xfId="19542"/>
    <cellStyle name="Normal 2 20 3 26 4 2" xfId="45792"/>
    <cellStyle name="Normal 2 20 3 26 5" xfId="8423"/>
    <cellStyle name="Normal 2 20 3 26 5 2" xfId="34729"/>
    <cellStyle name="Normal 2 20 3 26 6" xfId="27966"/>
    <cellStyle name="Normal 2 20 3 27" xfId="516"/>
    <cellStyle name="Normal 2 20 3 27 2" xfId="12322"/>
    <cellStyle name="Normal 2 20 3 27 2 2" xfId="23386"/>
    <cellStyle name="Normal 2 20 3 27 2 2 2" xfId="49635"/>
    <cellStyle name="Normal 2 20 3 27 2 3" xfId="38572"/>
    <cellStyle name="Normal 2 20 3 27 3" xfId="15925"/>
    <cellStyle name="Normal 2 20 3 27 3 2" xfId="26989"/>
    <cellStyle name="Normal 2 20 3 27 3 2 2" xfId="53238"/>
    <cellStyle name="Normal 2 20 3 27 3 3" xfId="42175"/>
    <cellStyle name="Normal 2 20 3 27 4" xfId="19661"/>
    <cellStyle name="Normal 2 20 3 27 4 2" xfId="45911"/>
    <cellStyle name="Normal 2 20 3 27 5" xfId="8543"/>
    <cellStyle name="Normal 2 20 3 27 5 2" xfId="34848"/>
    <cellStyle name="Normal 2 20 3 27 6" xfId="27967"/>
    <cellStyle name="Normal 2 20 3 28" xfId="517"/>
    <cellStyle name="Normal 2 20 3 28 2" xfId="12453"/>
    <cellStyle name="Normal 2 20 3 28 2 2" xfId="23517"/>
    <cellStyle name="Normal 2 20 3 28 2 2 2" xfId="49766"/>
    <cellStyle name="Normal 2 20 3 28 2 3" xfId="38703"/>
    <cellStyle name="Normal 2 20 3 28 3" xfId="16056"/>
    <cellStyle name="Normal 2 20 3 28 3 2" xfId="27120"/>
    <cellStyle name="Normal 2 20 3 28 3 2 2" xfId="53369"/>
    <cellStyle name="Normal 2 20 3 28 3 3" xfId="42306"/>
    <cellStyle name="Normal 2 20 3 28 4" xfId="19792"/>
    <cellStyle name="Normal 2 20 3 28 4 2" xfId="46042"/>
    <cellStyle name="Normal 2 20 3 28 5" xfId="8675"/>
    <cellStyle name="Normal 2 20 3 28 5 2" xfId="34979"/>
    <cellStyle name="Normal 2 20 3 28 6" xfId="27968"/>
    <cellStyle name="Normal 2 20 3 29" xfId="518"/>
    <cellStyle name="Normal 2 20 3 29 2" xfId="12568"/>
    <cellStyle name="Normal 2 20 3 29 2 2" xfId="23632"/>
    <cellStyle name="Normal 2 20 3 29 2 2 2" xfId="49881"/>
    <cellStyle name="Normal 2 20 3 29 2 3" xfId="38818"/>
    <cellStyle name="Normal 2 20 3 29 3" xfId="16171"/>
    <cellStyle name="Normal 2 20 3 29 3 2" xfId="27235"/>
    <cellStyle name="Normal 2 20 3 29 3 2 2" xfId="53484"/>
    <cellStyle name="Normal 2 20 3 29 3 3" xfId="42421"/>
    <cellStyle name="Normal 2 20 3 29 4" xfId="19907"/>
    <cellStyle name="Normal 2 20 3 29 4 2" xfId="46157"/>
    <cellStyle name="Normal 2 20 3 29 5" xfId="8791"/>
    <cellStyle name="Normal 2 20 3 29 5 2" xfId="35094"/>
    <cellStyle name="Normal 2 20 3 29 6" xfId="27969"/>
    <cellStyle name="Normal 2 20 3 3" xfId="67"/>
    <cellStyle name="Normal 2 20 3 3 2" xfId="520"/>
    <cellStyle name="Normal 2 20 3 3 2 2" xfId="16378"/>
    <cellStyle name="Normal 2 20 3 3 2 2 2" xfId="27442"/>
    <cellStyle name="Normal 2 20 3 3 2 2 2 2" xfId="53691"/>
    <cellStyle name="Normal 2 20 3 3 2 2 3" xfId="42628"/>
    <cellStyle name="Normal 2 20 3 3 2 3" xfId="20114"/>
    <cellStyle name="Normal 2 20 3 3 2 3 2" xfId="46364"/>
    <cellStyle name="Normal 2 20 3 3 2 4" xfId="9041"/>
    <cellStyle name="Normal 2 20 3 3 2 4 2" xfId="35301"/>
    <cellStyle name="Normal 2 20 3 3 2 5" xfId="27971"/>
    <cellStyle name="Normal 2 20 3 3 3" xfId="519"/>
    <cellStyle name="Normal 2 20 3 3 3 2" xfId="20504"/>
    <cellStyle name="Normal 2 20 3 3 3 2 2" xfId="46753"/>
    <cellStyle name="Normal 2 20 3 3 3 3" xfId="9440"/>
    <cellStyle name="Normal 2 20 3 3 3 3 2" xfId="35690"/>
    <cellStyle name="Normal 2 20 3 3 3 4" xfId="27970"/>
    <cellStyle name="Normal 2 20 3 3 4" xfId="13043"/>
    <cellStyle name="Normal 2 20 3 3 4 2" xfId="24107"/>
    <cellStyle name="Normal 2 20 3 3 4 2 2" xfId="50356"/>
    <cellStyle name="Normal 2 20 3 3 4 3" xfId="39293"/>
    <cellStyle name="Normal 2 20 3 3 5" xfId="16779"/>
    <cellStyle name="Normal 2 20 3 3 5 2" xfId="43029"/>
    <cellStyle name="Normal 2 20 3 3 6" xfId="5636"/>
    <cellStyle name="Normal 2 20 3 3 6 2" xfId="31966"/>
    <cellStyle name="Normal 2 20 3 3 7" xfId="27572"/>
    <cellStyle name="Normal 2 20 3 30" xfId="521"/>
    <cellStyle name="Normal 2 20 3 30 2" xfId="12682"/>
    <cellStyle name="Normal 2 20 3 30 2 2" xfId="23746"/>
    <cellStyle name="Normal 2 20 3 30 2 2 2" xfId="49995"/>
    <cellStyle name="Normal 2 20 3 30 2 3" xfId="38932"/>
    <cellStyle name="Normal 2 20 3 30 3" xfId="16285"/>
    <cellStyle name="Normal 2 20 3 30 3 2" xfId="27349"/>
    <cellStyle name="Normal 2 20 3 30 3 2 2" xfId="53598"/>
    <cellStyle name="Normal 2 20 3 30 3 3" xfId="42535"/>
    <cellStyle name="Normal 2 20 3 30 4" xfId="20021"/>
    <cellStyle name="Normal 2 20 3 30 4 2" xfId="46271"/>
    <cellStyle name="Normal 2 20 3 30 5" xfId="8906"/>
    <cellStyle name="Normal 2 20 3 30 5 2" xfId="35208"/>
    <cellStyle name="Normal 2 20 3 30 6" xfId="27972"/>
    <cellStyle name="Normal 2 20 3 31" xfId="522"/>
    <cellStyle name="Normal 2 20 3 31 2" xfId="9320"/>
    <cellStyle name="Normal 2 20 3 31 2 2" xfId="20384"/>
    <cellStyle name="Normal 2 20 3 31 2 2 2" xfId="46633"/>
    <cellStyle name="Normal 2 20 3 31 2 3" xfId="35570"/>
    <cellStyle name="Normal 2 20 3 31 3" xfId="12923"/>
    <cellStyle name="Normal 2 20 3 31 3 2" xfId="23987"/>
    <cellStyle name="Normal 2 20 3 31 3 2 2" xfId="50236"/>
    <cellStyle name="Normal 2 20 3 31 3 3" xfId="39173"/>
    <cellStyle name="Normal 2 20 3 31 4" xfId="16659"/>
    <cellStyle name="Normal 2 20 3 31 4 2" xfId="42909"/>
    <cellStyle name="Normal 2 20 3 31 5" xfId="5515"/>
    <cellStyle name="Normal 2 20 3 31 5 2" xfId="31846"/>
    <cellStyle name="Normal 2 20 3 31 6" xfId="27973"/>
    <cellStyle name="Normal 2 20 3 32" xfId="523"/>
    <cellStyle name="Normal 2 20 3 32 2" xfId="20264"/>
    <cellStyle name="Normal 2 20 3 32 2 2" xfId="46513"/>
    <cellStyle name="Normal 2 20 3 32 3" xfId="9200"/>
    <cellStyle name="Normal 2 20 3 32 3 2" xfId="35450"/>
    <cellStyle name="Normal 2 20 3 32 4" xfId="27974"/>
    <cellStyle name="Normal 2 20 3 33" xfId="524"/>
    <cellStyle name="Normal 2 20 3 33 2" xfId="23867"/>
    <cellStyle name="Normal 2 20 3 33 2 2" xfId="50116"/>
    <cellStyle name="Normal 2 20 3 33 3" xfId="12803"/>
    <cellStyle name="Normal 2 20 3 33 3 2" xfId="39053"/>
    <cellStyle name="Normal 2 20 3 33 4" xfId="27975"/>
    <cellStyle name="Normal 2 20 3 34" xfId="525"/>
    <cellStyle name="Normal 2 20 3 34 2" xfId="16539"/>
    <cellStyle name="Normal 2 20 3 34 2 2" xfId="42789"/>
    <cellStyle name="Normal 2 20 3 34 3" xfId="27976"/>
    <cellStyle name="Normal 2 20 3 35" xfId="526"/>
    <cellStyle name="Normal 2 20 3 35 2" xfId="27977"/>
    <cellStyle name="Normal 2 20 3 36" xfId="527"/>
    <cellStyle name="Normal 2 20 3 36 2" xfId="27978"/>
    <cellStyle name="Normal 2 20 3 37" xfId="528"/>
    <cellStyle name="Normal 2 20 3 37 2" xfId="27979"/>
    <cellStyle name="Normal 2 20 3 38" xfId="529"/>
    <cellStyle name="Normal 2 20 3 38 2" xfId="27980"/>
    <cellStyle name="Normal 2 20 3 39" xfId="530"/>
    <cellStyle name="Normal 2 20 3 39 2" xfId="27981"/>
    <cellStyle name="Normal 2 20 3 4" xfId="531"/>
    <cellStyle name="Normal 2 20 3 4 2" xfId="9592"/>
    <cellStyle name="Normal 2 20 3 4 2 2" xfId="20656"/>
    <cellStyle name="Normal 2 20 3 4 2 2 2" xfId="46905"/>
    <cellStyle name="Normal 2 20 3 4 2 3" xfId="35842"/>
    <cellStyle name="Normal 2 20 3 4 3" xfId="13195"/>
    <cellStyle name="Normal 2 20 3 4 3 2" xfId="24259"/>
    <cellStyle name="Normal 2 20 3 4 3 2 2" xfId="50508"/>
    <cellStyle name="Normal 2 20 3 4 3 3" xfId="39445"/>
    <cellStyle name="Normal 2 20 3 4 4" xfId="16931"/>
    <cellStyle name="Normal 2 20 3 4 4 2" xfId="43181"/>
    <cellStyle name="Normal 2 20 3 4 5" xfId="5790"/>
    <cellStyle name="Normal 2 20 3 4 5 2" xfId="32118"/>
    <cellStyle name="Normal 2 20 3 4 6" xfId="27982"/>
    <cellStyle name="Normal 2 20 3 40" xfId="532"/>
    <cellStyle name="Normal 2 20 3 40 2" xfId="27983"/>
    <cellStyle name="Normal 2 20 3 41" xfId="533"/>
    <cellStyle name="Normal 2 20 3 41 2" xfId="27984"/>
    <cellStyle name="Normal 2 20 3 42" xfId="457"/>
    <cellStyle name="Normal 2 20 3 42 2" xfId="27908"/>
    <cellStyle name="Normal 2 20 3 43" xfId="5394"/>
    <cellStyle name="Normal 2 20 3 43 2" xfId="31726"/>
    <cellStyle name="Normal 2 20 3 44" xfId="27569"/>
    <cellStyle name="Normal 2 20 3 5" xfId="534"/>
    <cellStyle name="Normal 2 20 3 5 2" xfId="9708"/>
    <cellStyle name="Normal 2 20 3 5 2 2" xfId="20772"/>
    <cellStyle name="Normal 2 20 3 5 2 2 2" xfId="47021"/>
    <cellStyle name="Normal 2 20 3 5 2 3" xfId="35958"/>
    <cellStyle name="Normal 2 20 3 5 3" xfId="13311"/>
    <cellStyle name="Normal 2 20 3 5 3 2" xfId="24375"/>
    <cellStyle name="Normal 2 20 3 5 3 2 2" xfId="50624"/>
    <cellStyle name="Normal 2 20 3 5 3 3" xfId="39561"/>
    <cellStyle name="Normal 2 20 3 5 4" xfId="17047"/>
    <cellStyle name="Normal 2 20 3 5 4 2" xfId="43297"/>
    <cellStyle name="Normal 2 20 3 5 5" xfId="5907"/>
    <cellStyle name="Normal 2 20 3 5 5 2" xfId="32234"/>
    <cellStyle name="Normal 2 20 3 5 6" xfId="27985"/>
    <cellStyle name="Normal 2 20 3 6" xfId="535"/>
    <cellStyle name="Normal 2 20 3 6 2" xfId="9823"/>
    <cellStyle name="Normal 2 20 3 6 2 2" xfId="20887"/>
    <cellStyle name="Normal 2 20 3 6 2 2 2" xfId="47136"/>
    <cellStyle name="Normal 2 20 3 6 2 3" xfId="36073"/>
    <cellStyle name="Normal 2 20 3 6 3" xfId="13426"/>
    <cellStyle name="Normal 2 20 3 6 3 2" xfId="24490"/>
    <cellStyle name="Normal 2 20 3 6 3 2 2" xfId="50739"/>
    <cellStyle name="Normal 2 20 3 6 3 3" xfId="39676"/>
    <cellStyle name="Normal 2 20 3 6 4" xfId="17162"/>
    <cellStyle name="Normal 2 20 3 6 4 2" xfId="43412"/>
    <cellStyle name="Normal 2 20 3 6 5" xfId="6023"/>
    <cellStyle name="Normal 2 20 3 6 5 2" xfId="32349"/>
    <cellStyle name="Normal 2 20 3 6 6" xfId="27986"/>
    <cellStyle name="Normal 2 20 3 7" xfId="536"/>
    <cellStyle name="Normal 2 20 3 7 2" xfId="9938"/>
    <cellStyle name="Normal 2 20 3 7 2 2" xfId="21002"/>
    <cellStyle name="Normal 2 20 3 7 2 2 2" xfId="47251"/>
    <cellStyle name="Normal 2 20 3 7 2 3" xfId="36188"/>
    <cellStyle name="Normal 2 20 3 7 3" xfId="13541"/>
    <cellStyle name="Normal 2 20 3 7 3 2" xfId="24605"/>
    <cellStyle name="Normal 2 20 3 7 3 2 2" xfId="50854"/>
    <cellStyle name="Normal 2 20 3 7 3 3" xfId="39791"/>
    <cellStyle name="Normal 2 20 3 7 4" xfId="17277"/>
    <cellStyle name="Normal 2 20 3 7 4 2" xfId="43527"/>
    <cellStyle name="Normal 2 20 3 7 5" xfId="6139"/>
    <cellStyle name="Normal 2 20 3 7 5 2" xfId="32464"/>
    <cellStyle name="Normal 2 20 3 7 6" xfId="27987"/>
    <cellStyle name="Normal 2 20 3 8" xfId="537"/>
    <cellStyle name="Normal 2 20 3 8 2" xfId="10052"/>
    <cellStyle name="Normal 2 20 3 8 2 2" xfId="21116"/>
    <cellStyle name="Normal 2 20 3 8 2 2 2" xfId="47365"/>
    <cellStyle name="Normal 2 20 3 8 2 3" xfId="36302"/>
    <cellStyle name="Normal 2 20 3 8 3" xfId="13655"/>
    <cellStyle name="Normal 2 20 3 8 3 2" xfId="24719"/>
    <cellStyle name="Normal 2 20 3 8 3 2 2" xfId="50968"/>
    <cellStyle name="Normal 2 20 3 8 3 3" xfId="39905"/>
    <cellStyle name="Normal 2 20 3 8 4" xfId="17391"/>
    <cellStyle name="Normal 2 20 3 8 4 2" xfId="43641"/>
    <cellStyle name="Normal 2 20 3 8 5" xfId="6254"/>
    <cellStyle name="Normal 2 20 3 8 5 2" xfId="32578"/>
    <cellStyle name="Normal 2 20 3 8 6" xfId="27988"/>
    <cellStyle name="Normal 2 20 3 9" xfId="538"/>
    <cellStyle name="Normal 2 20 3 9 2" xfId="10166"/>
    <cellStyle name="Normal 2 20 3 9 2 2" xfId="21230"/>
    <cellStyle name="Normal 2 20 3 9 2 2 2" xfId="47479"/>
    <cellStyle name="Normal 2 20 3 9 2 3" xfId="36416"/>
    <cellStyle name="Normal 2 20 3 9 3" xfId="13769"/>
    <cellStyle name="Normal 2 20 3 9 3 2" xfId="24833"/>
    <cellStyle name="Normal 2 20 3 9 3 2 2" xfId="51082"/>
    <cellStyle name="Normal 2 20 3 9 3 3" xfId="40019"/>
    <cellStyle name="Normal 2 20 3 9 4" xfId="17505"/>
    <cellStyle name="Normal 2 20 3 9 4 2" xfId="43755"/>
    <cellStyle name="Normal 2 20 3 9 5" xfId="6369"/>
    <cellStyle name="Normal 2 20 3 9 5 2" xfId="32692"/>
    <cellStyle name="Normal 2 20 3 9 6" xfId="27989"/>
    <cellStyle name="Normal 2 20 30" xfId="539"/>
    <cellStyle name="Normal 2 20 30 2" xfId="11488"/>
    <cellStyle name="Normal 2 20 30 2 2" xfId="22552"/>
    <cellStyle name="Normal 2 20 30 2 2 2" xfId="48801"/>
    <cellStyle name="Normal 2 20 30 2 3" xfId="37738"/>
    <cellStyle name="Normal 2 20 30 3" xfId="15091"/>
    <cellStyle name="Normal 2 20 30 3 2" xfId="26155"/>
    <cellStyle name="Normal 2 20 30 3 2 2" xfId="52404"/>
    <cellStyle name="Normal 2 20 30 3 3" xfId="41341"/>
    <cellStyle name="Normal 2 20 30 4" xfId="18827"/>
    <cellStyle name="Normal 2 20 30 4 2" xfId="45077"/>
    <cellStyle name="Normal 2 20 30 5" xfId="7701"/>
    <cellStyle name="Normal 2 20 30 5 2" xfId="34014"/>
    <cellStyle name="Normal 2 20 30 6" xfId="27990"/>
    <cellStyle name="Normal 2 20 31" xfId="540"/>
    <cellStyle name="Normal 2 20 31 2" xfId="12178"/>
    <cellStyle name="Normal 2 20 31 2 2" xfId="23242"/>
    <cellStyle name="Normal 2 20 31 2 2 2" xfId="49491"/>
    <cellStyle name="Normal 2 20 31 2 3" xfId="38428"/>
    <cellStyle name="Normal 2 20 31 3" xfId="15781"/>
    <cellStyle name="Normal 2 20 31 3 2" xfId="26845"/>
    <cellStyle name="Normal 2 20 31 3 2 2" xfId="53094"/>
    <cellStyle name="Normal 2 20 31 3 3" xfId="42031"/>
    <cellStyle name="Normal 2 20 31 4" xfId="19517"/>
    <cellStyle name="Normal 2 20 31 4 2" xfId="45767"/>
    <cellStyle name="Normal 2 20 31 5" xfId="8397"/>
    <cellStyle name="Normal 2 20 31 5 2" xfId="34704"/>
    <cellStyle name="Normal 2 20 31 6" xfId="27991"/>
    <cellStyle name="Normal 2 20 32" xfId="541"/>
    <cellStyle name="Normal 2 20 32 2" xfId="12297"/>
    <cellStyle name="Normal 2 20 32 2 2" xfId="23361"/>
    <cellStyle name="Normal 2 20 32 2 2 2" xfId="49610"/>
    <cellStyle name="Normal 2 20 32 2 3" xfId="38547"/>
    <cellStyle name="Normal 2 20 32 3" xfId="15900"/>
    <cellStyle name="Normal 2 20 32 3 2" xfId="26964"/>
    <cellStyle name="Normal 2 20 32 3 2 2" xfId="53213"/>
    <cellStyle name="Normal 2 20 32 3 3" xfId="42150"/>
    <cellStyle name="Normal 2 20 32 4" xfId="19636"/>
    <cellStyle name="Normal 2 20 32 4 2" xfId="45886"/>
    <cellStyle name="Normal 2 20 32 5" xfId="8517"/>
    <cellStyle name="Normal 2 20 32 5 2" xfId="34823"/>
    <cellStyle name="Normal 2 20 32 6" xfId="27992"/>
    <cellStyle name="Normal 2 20 33" xfId="542"/>
    <cellStyle name="Normal 2 20 33 2" xfId="12428"/>
    <cellStyle name="Normal 2 20 33 2 2" xfId="23492"/>
    <cellStyle name="Normal 2 20 33 2 2 2" xfId="49741"/>
    <cellStyle name="Normal 2 20 33 2 3" xfId="38678"/>
    <cellStyle name="Normal 2 20 33 3" xfId="16031"/>
    <cellStyle name="Normal 2 20 33 3 2" xfId="27095"/>
    <cellStyle name="Normal 2 20 33 3 2 2" xfId="53344"/>
    <cellStyle name="Normal 2 20 33 3 3" xfId="42281"/>
    <cellStyle name="Normal 2 20 33 4" xfId="19767"/>
    <cellStyle name="Normal 2 20 33 4 2" xfId="46017"/>
    <cellStyle name="Normal 2 20 33 5" xfId="8649"/>
    <cellStyle name="Normal 2 20 33 5 2" xfId="34954"/>
    <cellStyle name="Normal 2 20 33 6" xfId="27993"/>
    <cellStyle name="Normal 2 20 34" xfId="543"/>
    <cellStyle name="Normal 2 20 34 2" xfId="12543"/>
    <cellStyle name="Normal 2 20 34 2 2" xfId="23607"/>
    <cellStyle name="Normal 2 20 34 2 2 2" xfId="49856"/>
    <cellStyle name="Normal 2 20 34 2 3" xfId="38793"/>
    <cellStyle name="Normal 2 20 34 3" xfId="16146"/>
    <cellStyle name="Normal 2 20 34 3 2" xfId="27210"/>
    <cellStyle name="Normal 2 20 34 3 2 2" xfId="53459"/>
    <cellStyle name="Normal 2 20 34 3 3" xfId="42396"/>
    <cellStyle name="Normal 2 20 34 4" xfId="19882"/>
    <cellStyle name="Normal 2 20 34 4 2" xfId="46132"/>
    <cellStyle name="Normal 2 20 34 5" xfId="8765"/>
    <cellStyle name="Normal 2 20 34 5 2" xfId="35069"/>
    <cellStyle name="Normal 2 20 34 6" xfId="27994"/>
    <cellStyle name="Normal 2 20 35" xfId="544"/>
    <cellStyle name="Normal 2 20 35 2" xfId="12422"/>
    <cellStyle name="Normal 2 20 35 2 2" xfId="23486"/>
    <cellStyle name="Normal 2 20 35 2 2 2" xfId="49735"/>
    <cellStyle name="Normal 2 20 35 2 3" xfId="38672"/>
    <cellStyle name="Normal 2 20 35 3" xfId="16025"/>
    <cellStyle name="Normal 2 20 35 3 2" xfId="27089"/>
    <cellStyle name="Normal 2 20 35 3 2 2" xfId="53338"/>
    <cellStyle name="Normal 2 20 35 3 3" xfId="42275"/>
    <cellStyle name="Normal 2 20 35 4" xfId="19761"/>
    <cellStyle name="Normal 2 20 35 4 2" xfId="46011"/>
    <cellStyle name="Normal 2 20 35 5" xfId="8643"/>
    <cellStyle name="Normal 2 20 35 5 2" xfId="34948"/>
    <cellStyle name="Normal 2 20 35 6" xfId="27995"/>
    <cellStyle name="Normal 2 20 36" xfId="545"/>
    <cellStyle name="Normal 2 20 36 2" xfId="9295"/>
    <cellStyle name="Normal 2 20 36 2 2" xfId="20359"/>
    <cellStyle name="Normal 2 20 36 2 2 2" xfId="46608"/>
    <cellStyle name="Normal 2 20 36 2 3" xfId="35545"/>
    <cellStyle name="Normal 2 20 36 3" xfId="12898"/>
    <cellStyle name="Normal 2 20 36 3 2" xfId="23962"/>
    <cellStyle name="Normal 2 20 36 3 2 2" xfId="50211"/>
    <cellStyle name="Normal 2 20 36 3 3" xfId="39148"/>
    <cellStyle name="Normal 2 20 36 4" xfId="16634"/>
    <cellStyle name="Normal 2 20 36 4 2" xfId="42884"/>
    <cellStyle name="Normal 2 20 36 5" xfId="5490"/>
    <cellStyle name="Normal 2 20 36 5 2" xfId="31821"/>
    <cellStyle name="Normal 2 20 36 6" xfId="27996"/>
    <cellStyle name="Normal 2 20 37" xfId="546"/>
    <cellStyle name="Normal 2 20 37 2" xfId="20239"/>
    <cellStyle name="Normal 2 20 37 2 2" xfId="46488"/>
    <cellStyle name="Normal 2 20 37 3" xfId="9175"/>
    <cellStyle name="Normal 2 20 37 3 2" xfId="35425"/>
    <cellStyle name="Normal 2 20 37 4" xfId="27997"/>
    <cellStyle name="Normal 2 20 38" xfId="547"/>
    <cellStyle name="Normal 2 20 38 2" xfId="23842"/>
    <cellStyle name="Normal 2 20 38 2 2" xfId="50091"/>
    <cellStyle name="Normal 2 20 38 3" xfId="12778"/>
    <cellStyle name="Normal 2 20 38 3 2" xfId="39028"/>
    <cellStyle name="Normal 2 20 38 4" xfId="27998"/>
    <cellStyle name="Normal 2 20 39" xfId="548"/>
    <cellStyle name="Normal 2 20 39 2" xfId="16499"/>
    <cellStyle name="Normal 2 20 39 2 2" xfId="42749"/>
    <cellStyle name="Normal 2 20 39 3" xfId="27999"/>
    <cellStyle name="Normal 2 20 4" xfId="68"/>
    <cellStyle name="Normal 2 20 4 10" xfId="550"/>
    <cellStyle name="Normal 2 20 4 10 2" xfId="10287"/>
    <cellStyle name="Normal 2 20 4 10 2 2" xfId="21351"/>
    <cellStyle name="Normal 2 20 4 10 2 2 2" xfId="47600"/>
    <cellStyle name="Normal 2 20 4 10 2 3" xfId="36537"/>
    <cellStyle name="Normal 2 20 4 10 3" xfId="13890"/>
    <cellStyle name="Normal 2 20 4 10 3 2" xfId="24954"/>
    <cellStyle name="Normal 2 20 4 10 3 2 2" xfId="51203"/>
    <cellStyle name="Normal 2 20 4 10 3 3" xfId="40140"/>
    <cellStyle name="Normal 2 20 4 10 4" xfId="17626"/>
    <cellStyle name="Normal 2 20 4 10 4 2" xfId="43876"/>
    <cellStyle name="Normal 2 20 4 10 5" xfId="6491"/>
    <cellStyle name="Normal 2 20 4 10 5 2" xfId="32813"/>
    <cellStyle name="Normal 2 20 4 10 6" xfId="28001"/>
    <cellStyle name="Normal 2 20 4 11" xfId="551"/>
    <cellStyle name="Normal 2 20 4 11 2" xfId="10414"/>
    <cellStyle name="Normal 2 20 4 11 2 2" xfId="21478"/>
    <cellStyle name="Normal 2 20 4 11 2 2 2" xfId="47727"/>
    <cellStyle name="Normal 2 20 4 11 2 3" xfId="36664"/>
    <cellStyle name="Normal 2 20 4 11 3" xfId="14017"/>
    <cellStyle name="Normal 2 20 4 11 3 2" xfId="25081"/>
    <cellStyle name="Normal 2 20 4 11 3 2 2" xfId="51330"/>
    <cellStyle name="Normal 2 20 4 11 3 3" xfId="40267"/>
    <cellStyle name="Normal 2 20 4 11 4" xfId="17753"/>
    <cellStyle name="Normal 2 20 4 11 4 2" xfId="44003"/>
    <cellStyle name="Normal 2 20 4 11 5" xfId="6619"/>
    <cellStyle name="Normal 2 20 4 11 5 2" xfId="32940"/>
    <cellStyle name="Normal 2 20 4 11 6" xfId="28002"/>
    <cellStyle name="Normal 2 20 4 12" xfId="552"/>
    <cellStyle name="Normal 2 20 4 12 2" xfId="10529"/>
    <cellStyle name="Normal 2 20 4 12 2 2" xfId="21593"/>
    <cellStyle name="Normal 2 20 4 12 2 2 2" xfId="47842"/>
    <cellStyle name="Normal 2 20 4 12 2 3" xfId="36779"/>
    <cellStyle name="Normal 2 20 4 12 3" xfId="14132"/>
    <cellStyle name="Normal 2 20 4 12 3 2" xfId="25196"/>
    <cellStyle name="Normal 2 20 4 12 3 2 2" xfId="51445"/>
    <cellStyle name="Normal 2 20 4 12 3 3" xfId="40382"/>
    <cellStyle name="Normal 2 20 4 12 4" xfId="17868"/>
    <cellStyle name="Normal 2 20 4 12 4 2" xfId="44118"/>
    <cellStyle name="Normal 2 20 4 12 5" xfId="6735"/>
    <cellStyle name="Normal 2 20 4 12 5 2" xfId="33055"/>
    <cellStyle name="Normal 2 20 4 12 6" xfId="28003"/>
    <cellStyle name="Normal 2 20 4 13" xfId="553"/>
    <cellStyle name="Normal 2 20 4 13 2" xfId="10702"/>
    <cellStyle name="Normal 2 20 4 13 2 2" xfId="21766"/>
    <cellStyle name="Normal 2 20 4 13 2 2 2" xfId="48015"/>
    <cellStyle name="Normal 2 20 4 13 2 3" xfId="36952"/>
    <cellStyle name="Normal 2 20 4 13 3" xfId="14305"/>
    <cellStyle name="Normal 2 20 4 13 3 2" xfId="25369"/>
    <cellStyle name="Normal 2 20 4 13 3 2 2" xfId="51618"/>
    <cellStyle name="Normal 2 20 4 13 3 3" xfId="40555"/>
    <cellStyle name="Normal 2 20 4 13 4" xfId="18041"/>
    <cellStyle name="Normal 2 20 4 13 4 2" xfId="44291"/>
    <cellStyle name="Normal 2 20 4 13 5" xfId="6909"/>
    <cellStyle name="Normal 2 20 4 13 5 2" xfId="33228"/>
    <cellStyle name="Normal 2 20 4 13 6" xfId="28004"/>
    <cellStyle name="Normal 2 20 4 14" xfId="554"/>
    <cellStyle name="Normal 2 20 4 14 2" xfId="10819"/>
    <cellStyle name="Normal 2 20 4 14 2 2" xfId="21883"/>
    <cellStyle name="Normal 2 20 4 14 2 2 2" xfId="48132"/>
    <cellStyle name="Normal 2 20 4 14 2 3" xfId="37069"/>
    <cellStyle name="Normal 2 20 4 14 3" xfId="14422"/>
    <cellStyle name="Normal 2 20 4 14 3 2" xfId="25486"/>
    <cellStyle name="Normal 2 20 4 14 3 2 2" xfId="51735"/>
    <cellStyle name="Normal 2 20 4 14 3 3" xfId="40672"/>
    <cellStyle name="Normal 2 20 4 14 4" xfId="18158"/>
    <cellStyle name="Normal 2 20 4 14 4 2" xfId="44408"/>
    <cellStyle name="Normal 2 20 4 14 5" xfId="7027"/>
    <cellStyle name="Normal 2 20 4 14 5 2" xfId="33345"/>
    <cellStyle name="Normal 2 20 4 14 6" xfId="28005"/>
    <cellStyle name="Normal 2 20 4 15" xfId="555"/>
    <cellStyle name="Normal 2 20 4 15 2" xfId="10935"/>
    <cellStyle name="Normal 2 20 4 15 2 2" xfId="21999"/>
    <cellStyle name="Normal 2 20 4 15 2 2 2" xfId="48248"/>
    <cellStyle name="Normal 2 20 4 15 2 3" xfId="37185"/>
    <cellStyle name="Normal 2 20 4 15 3" xfId="14538"/>
    <cellStyle name="Normal 2 20 4 15 3 2" xfId="25602"/>
    <cellStyle name="Normal 2 20 4 15 3 2 2" xfId="51851"/>
    <cellStyle name="Normal 2 20 4 15 3 3" xfId="40788"/>
    <cellStyle name="Normal 2 20 4 15 4" xfId="18274"/>
    <cellStyle name="Normal 2 20 4 15 4 2" xfId="44524"/>
    <cellStyle name="Normal 2 20 4 15 5" xfId="7144"/>
    <cellStyle name="Normal 2 20 4 15 5 2" xfId="33461"/>
    <cellStyle name="Normal 2 20 4 15 6" xfId="28006"/>
    <cellStyle name="Normal 2 20 4 16" xfId="556"/>
    <cellStyle name="Normal 2 20 4 16 2" xfId="11053"/>
    <cellStyle name="Normal 2 20 4 16 2 2" xfId="22117"/>
    <cellStyle name="Normal 2 20 4 16 2 2 2" xfId="48366"/>
    <cellStyle name="Normal 2 20 4 16 2 3" xfId="37303"/>
    <cellStyle name="Normal 2 20 4 16 3" xfId="14656"/>
    <cellStyle name="Normal 2 20 4 16 3 2" xfId="25720"/>
    <cellStyle name="Normal 2 20 4 16 3 2 2" xfId="51969"/>
    <cellStyle name="Normal 2 20 4 16 3 3" xfId="40906"/>
    <cellStyle name="Normal 2 20 4 16 4" xfId="18392"/>
    <cellStyle name="Normal 2 20 4 16 4 2" xfId="44642"/>
    <cellStyle name="Normal 2 20 4 16 5" xfId="7263"/>
    <cellStyle name="Normal 2 20 4 16 5 2" xfId="33579"/>
    <cellStyle name="Normal 2 20 4 16 6" xfId="28007"/>
    <cellStyle name="Normal 2 20 4 17" xfId="557"/>
    <cellStyle name="Normal 2 20 4 17 2" xfId="11171"/>
    <cellStyle name="Normal 2 20 4 17 2 2" xfId="22235"/>
    <cellStyle name="Normal 2 20 4 17 2 2 2" xfId="48484"/>
    <cellStyle name="Normal 2 20 4 17 2 3" xfId="37421"/>
    <cellStyle name="Normal 2 20 4 17 3" xfId="14774"/>
    <cellStyle name="Normal 2 20 4 17 3 2" xfId="25838"/>
    <cellStyle name="Normal 2 20 4 17 3 2 2" xfId="52087"/>
    <cellStyle name="Normal 2 20 4 17 3 3" xfId="41024"/>
    <cellStyle name="Normal 2 20 4 17 4" xfId="18510"/>
    <cellStyle name="Normal 2 20 4 17 4 2" xfId="44760"/>
    <cellStyle name="Normal 2 20 4 17 5" xfId="7382"/>
    <cellStyle name="Normal 2 20 4 17 5 2" xfId="33697"/>
    <cellStyle name="Normal 2 20 4 17 6" xfId="28008"/>
    <cellStyle name="Normal 2 20 4 18" xfId="558"/>
    <cellStyle name="Normal 2 20 4 18 2" xfId="11287"/>
    <cellStyle name="Normal 2 20 4 18 2 2" xfId="22351"/>
    <cellStyle name="Normal 2 20 4 18 2 2 2" xfId="48600"/>
    <cellStyle name="Normal 2 20 4 18 2 3" xfId="37537"/>
    <cellStyle name="Normal 2 20 4 18 3" xfId="14890"/>
    <cellStyle name="Normal 2 20 4 18 3 2" xfId="25954"/>
    <cellStyle name="Normal 2 20 4 18 3 2 2" xfId="52203"/>
    <cellStyle name="Normal 2 20 4 18 3 3" xfId="41140"/>
    <cellStyle name="Normal 2 20 4 18 4" xfId="18626"/>
    <cellStyle name="Normal 2 20 4 18 4 2" xfId="44876"/>
    <cellStyle name="Normal 2 20 4 18 5" xfId="7499"/>
    <cellStyle name="Normal 2 20 4 18 5 2" xfId="33813"/>
    <cellStyle name="Normal 2 20 4 18 6" xfId="28009"/>
    <cellStyle name="Normal 2 20 4 19" xfId="559"/>
    <cellStyle name="Normal 2 20 4 19 2" xfId="11404"/>
    <cellStyle name="Normal 2 20 4 19 2 2" xfId="22468"/>
    <cellStyle name="Normal 2 20 4 19 2 2 2" xfId="48717"/>
    <cellStyle name="Normal 2 20 4 19 2 3" xfId="37654"/>
    <cellStyle name="Normal 2 20 4 19 3" xfId="15007"/>
    <cellStyle name="Normal 2 20 4 19 3 2" xfId="26071"/>
    <cellStyle name="Normal 2 20 4 19 3 2 2" xfId="52320"/>
    <cellStyle name="Normal 2 20 4 19 3 3" xfId="41257"/>
    <cellStyle name="Normal 2 20 4 19 4" xfId="18743"/>
    <cellStyle name="Normal 2 20 4 19 4 2" xfId="44993"/>
    <cellStyle name="Normal 2 20 4 19 5" xfId="7617"/>
    <cellStyle name="Normal 2 20 4 19 5 2" xfId="33930"/>
    <cellStyle name="Normal 2 20 4 19 6" xfId="28010"/>
    <cellStyle name="Normal 2 20 4 2" xfId="69"/>
    <cellStyle name="Normal 2 20 4 2 10" xfId="561"/>
    <cellStyle name="Normal 2 20 4 2 10 2" xfId="10441"/>
    <cellStyle name="Normal 2 20 4 2 10 2 2" xfId="21505"/>
    <cellStyle name="Normal 2 20 4 2 10 2 2 2" xfId="47754"/>
    <cellStyle name="Normal 2 20 4 2 10 2 3" xfId="36691"/>
    <cellStyle name="Normal 2 20 4 2 10 3" xfId="14044"/>
    <cellStyle name="Normal 2 20 4 2 10 3 2" xfId="25108"/>
    <cellStyle name="Normal 2 20 4 2 10 3 2 2" xfId="51357"/>
    <cellStyle name="Normal 2 20 4 2 10 3 3" xfId="40294"/>
    <cellStyle name="Normal 2 20 4 2 10 4" xfId="17780"/>
    <cellStyle name="Normal 2 20 4 2 10 4 2" xfId="44030"/>
    <cellStyle name="Normal 2 20 4 2 10 5" xfId="6646"/>
    <cellStyle name="Normal 2 20 4 2 10 5 2" xfId="32967"/>
    <cellStyle name="Normal 2 20 4 2 10 6" xfId="28012"/>
    <cellStyle name="Normal 2 20 4 2 11" xfId="562"/>
    <cellStyle name="Normal 2 20 4 2 11 2" xfId="10556"/>
    <cellStyle name="Normal 2 20 4 2 11 2 2" xfId="21620"/>
    <cellStyle name="Normal 2 20 4 2 11 2 2 2" xfId="47869"/>
    <cellStyle name="Normal 2 20 4 2 11 2 3" xfId="36806"/>
    <cellStyle name="Normal 2 20 4 2 11 3" xfId="14159"/>
    <cellStyle name="Normal 2 20 4 2 11 3 2" xfId="25223"/>
    <cellStyle name="Normal 2 20 4 2 11 3 2 2" xfId="51472"/>
    <cellStyle name="Normal 2 20 4 2 11 3 3" xfId="40409"/>
    <cellStyle name="Normal 2 20 4 2 11 4" xfId="17895"/>
    <cellStyle name="Normal 2 20 4 2 11 4 2" xfId="44145"/>
    <cellStyle name="Normal 2 20 4 2 11 5" xfId="6762"/>
    <cellStyle name="Normal 2 20 4 2 11 5 2" xfId="33082"/>
    <cellStyle name="Normal 2 20 4 2 11 6" xfId="28013"/>
    <cellStyle name="Normal 2 20 4 2 12" xfId="563"/>
    <cellStyle name="Normal 2 20 4 2 12 2" xfId="10729"/>
    <cellStyle name="Normal 2 20 4 2 12 2 2" xfId="21793"/>
    <cellStyle name="Normal 2 20 4 2 12 2 2 2" xfId="48042"/>
    <cellStyle name="Normal 2 20 4 2 12 2 3" xfId="36979"/>
    <cellStyle name="Normal 2 20 4 2 12 3" xfId="14332"/>
    <cellStyle name="Normal 2 20 4 2 12 3 2" xfId="25396"/>
    <cellStyle name="Normal 2 20 4 2 12 3 2 2" xfId="51645"/>
    <cellStyle name="Normal 2 20 4 2 12 3 3" xfId="40582"/>
    <cellStyle name="Normal 2 20 4 2 12 4" xfId="18068"/>
    <cellStyle name="Normal 2 20 4 2 12 4 2" xfId="44318"/>
    <cellStyle name="Normal 2 20 4 2 12 5" xfId="6936"/>
    <cellStyle name="Normal 2 20 4 2 12 5 2" xfId="33255"/>
    <cellStyle name="Normal 2 20 4 2 12 6" xfId="28014"/>
    <cellStyle name="Normal 2 20 4 2 13" xfId="564"/>
    <cellStyle name="Normal 2 20 4 2 13 2" xfId="10846"/>
    <cellStyle name="Normal 2 20 4 2 13 2 2" xfId="21910"/>
    <cellStyle name="Normal 2 20 4 2 13 2 2 2" xfId="48159"/>
    <cellStyle name="Normal 2 20 4 2 13 2 3" xfId="37096"/>
    <cellStyle name="Normal 2 20 4 2 13 3" xfId="14449"/>
    <cellStyle name="Normal 2 20 4 2 13 3 2" xfId="25513"/>
    <cellStyle name="Normal 2 20 4 2 13 3 2 2" xfId="51762"/>
    <cellStyle name="Normal 2 20 4 2 13 3 3" xfId="40699"/>
    <cellStyle name="Normal 2 20 4 2 13 4" xfId="18185"/>
    <cellStyle name="Normal 2 20 4 2 13 4 2" xfId="44435"/>
    <cellStyle name="Normal 2 20 4 2 13 5" xfId="7054"/>
    <cellStyle name="Normal 2 20 4 2 13 5 2" xfId="33372"/>
    <cellStyle name="Normal 2 20 4 2 13 6" xfId="28015"/>
    <cellStyle name="Normal 2 20 4 2 14" xfId="565"/>
    <cellStyle name="Normal 2 20 4 2 14 2" xfId="10962"/>
    <cellStyle name="Normal 2 20 4 2 14 2 2" xfId="22026"/>
    <cellStyle name="Normal 2 20 4 2 14 2 2 2" xfId="48275"/>
    <cellStyle name="Normal 2 20 4 2 14 2 3" xfId="37212"/>
    <cellStyle name="Normal 2 20 4 2 14 3" xfId="14565"/>
    <cellStyle name="Normal 2 20 4 2 14 3 2" xfId="25629"/>
    <cellStyle name="Normal 2 20 4 2 14 3 2 2" xfId="51878"/>
    <cellStyle name="Normal 2 20 4 2 14 3 3" xfId="40815"/>
    <cellStyle name="Normal 2 20 4 2 14 4" xfId="18301"/>
    <cellStyle name="Normal 2 20 4 2 14 4 2" xfId="44551"/>
    <cellStyle name="Normal 2 20 4 2 14 5" xfId="7171"/>
    <cellStyle name="Normal 2 20 4 2 14 5 2" xfId="33488"/>
    <cellStyle name="Normal 2 20 4 2 14 6" xfId="28016"/>
    <cellStyle name="Normal 2 20 4 2 15" xfId="566"/>
    <cellStyle name="Normal 2 20 4 2 15 2" xfId="11080"/>
    <cellStyle name="Normal 2 20 4 2 15 2 2" xfId="22144"/>
    <cellStyle name="Normal 2 20 4 2 15 2 2 2" xfId="48393"/>
    <cellStyle name="Normal 2 20 4 2 15 2 3" xfId="37330"/>
    <cellStyle name="Normal 2 20 4 2 15 3" xfId="14683"/>
    <cellStyle name="Normal 2 20 4 2 15 3 2" xfId="25747"/>
    <cellStyle name="Normal 2 20 4 2 15 3 2 2" xfId="51996"/>
    <cellStyle name="Normal 2 20 4 2 15 3 3" xfId="40933"/>
    <cellStyle name="Normal 2 20 4 2 15 4" xfId="18419"/>
    <cellStyle name="Normal 2 20 4 2 15 4 2" xfId="44669"/>
    <cellStyle name="Normal 2 20 4 2 15 5" xfId="7290"/>
    <cellStyle name="Normal 2 20 4 2 15 5 2" xfId="33606"/>
    <cellStyle name="Normal 2 20 4 2 15 6" xfId="28017"/>
    <cellStyle name="Normal 2 20 4 2 16" xfId="567"/>
    <cellStyle name="Normal 2 20 4 2 16 2" xfId="11198"/>
    <cellStyle name="Normal 2 20 4 2 16 2 2" xfId="22262"/>
    <cellStyle name="Normal 2 20 4 2 16 2 2 2" xfId="48511"/>
    <cellStyle name="Normal 2 20 4 2 16 2 3" xfId="37448"/>
    <cellStyle name="Normal 2 20 4 2 16 3" xfId="14801"/>
    <cellStyle name="Normal 2 20 4 2 16 3 2" xfId="25865"/>
    <cellStyle name="Normal 2 20 4 2 16 3 2 2" xfId="52114"/>
    <cellStyle name="Normal 2 20 4 2 16 3 3" xfId="41051"/>
    <cellStyle name="Normal 2 20 4 2 16 4" xfId="18537"/>
    <cellStyle name="Normal 2 20 4 2 16 4 2" xfId="44787"/>
    <cellStyle name="Normal 2 20 4 2 16 5" xfId="7409"/>
    <cellStyle name="Normal 2 20 4 2 16 5 2" xfId="33724"/>
    <cellStyle name="Normal 2 20 4 2 16 6" xfId="28018"/>
    <cellStyle name="Normal 2 20 4 2 17" xfId="568"/>
    <cellStyle name="Normal 2 20 4 2 17 2" xfId="11314"/>
    <cellStyle name="Normal 2 20 4 2 17 2 2" xfId="22378"/>
    <cellStyle name="Normal 2 20 4 2 17 2 2 2" xfId="48627"/>
    <cellStyle name="Normal 2 20 4 2 17 2 3" xfId="37564"/>
    <cellStyle name="Normal 2 20 4 2 17 3" xfId="14917"/>
    <cellStyle name="Normal 2 20 4 2 17 3 2" xfId="25981"/>
    <cellStyle name="Normal 2 20 4 2 17 3 2 2" xfId="52230"/>
    <cellStyle name="Normal 2 20 4 2 17 3 3" xfId="41167"/>
    <cellStyle name="Normal 2 20 4 2 17 4" xfId="18653"/>
    <cellStyle name="Normal 2 20 4 2 17 4 2" xfId="44903"/>
    <cellStyle name="Normal 2 20 4 2 17 5" xfId="7526"/>
    <cellStyle name="Normal 2 20 4 2 17 5 2" xfId="33840"/>
    <cellStyle name="Normal 2 20 4 2 17 6" xfId="28019"/>
    <cellStyle name="Normal 2 20 4 2 18" xfId="569"/>
    <cellStyle name="Normal 2 20 4 2 18 2" xfId="11431"/>
    <cellStyle name="Normal 2 20 4 2 18 2 2" xfId="22495"/>
    <cellStyle name="Normal 2 20 4 2 18 2 2 2" xfId="48744"/>
    <cellStyle name="Normal 2 20 4 2 18 2 3" xfId="37681"/>
    <cellStyle name="Normal 2 20 4 2 18 3" xfId="15034"/>
    <cellStyle name="Normal 2 20 4 2 18 3 2" xfId="26098"/>
    <cellStyle name="Normal 2 20 4 2 18 3 2 2" xfId="52347"/>
    <cellStyle name="Normal 2 20 4 2 18 3 3" xfId="41284"/>
    <cellStyle name="Normal 2 20 4 2 18 4" xfId="18770"/>
    <cellStyle name="Normal 2 20 4 2 18 4 2" xfId="45020"/>
    <cellStyle name="Normal 2 20 4 2 18 5" xfId="7644"/>
    <cellStyle name="Normal 2 20 4 2 18 5 2" xfId="33957"/>
    <cellStyle name="Normal 2 20 4 2 18 6" xfId="28020"/>
    <cellStyle name="Normal 2 20 4 2 19" xfId="570"/>
    <cellStyle name="Normal 2 20 4 2 19 2" xfId="11550"/>
    <cellStyle name="Normal 2 20 4 2 19 2 2" xfId="22614"/>
    <cellStyle name="Normal 2 20 4 2 19 2 2 2" xfId="48863"/>
    <cellStyle name="Normal 2 20 4 2 19 2 3" xfId="37800"/>
    <cellStyle name="Normal 2 20 4 2 19 3" xfId="15153"/>
    <cellStyle name="Normal 2 20 4 2 19 3 2" xfId="26217"/>
    <cellStyle name="Normal 2 20 4 2 19 3 2 2" xfId="52466"/>
    <cellStyle name="Normal 2 20 4 2 19 3 3" xfId="41403"/>
    <cellStyle name="Normal 2 20 4 2 19 4" xfId="18889"/>
    <cellStyle name="Normal 2 20 4 2 19 4 2" xfId="45139"/>
    <cellStyle name="Normal 2 20 4 2 19 5" xfId="7764"/>
    <cellStyle name="Normal 2 20 4 2 19 5 2" xfId="34076"/>
    <cellStyle name="Normal 2 20 4 2 19 6" xfId="28021"/>
    <cellStyle name="Normal 2 20 4 2 2" xfId="70"/>
    <cellStyle name="Normal 2 20 4 2 2 2" xfId="572"/>
    <cellStyle name="Normal 2 20 4 2 2 2 2" xfId="16379"/>
    <cellStyle name="Normal 2 20 4 2 2 2 2 2" xfId="27443"/>
    <cellStyle name="Normal 2 20 4 2 2 2 2 2 2" xfId="53692"/>
    <cellStyle name="Normal 2 20 4 2 2 2 2 3" xfId="42629"/>
    <cellStyle name="Normal 2 20 4 2 2 2 3" xfId="20115"/>
    <cellStyle name="Normal 2 20 4 2 2 2 3 2" xfId="46365"/>
    <cellStyle name="Normal 2 20 4 2 2 2 4" xfId="9042"/>
    <cellStyle name="Normal 2 20 4 2 2 2 4 2" xfId="35302"/>
    <cellStyle name="Normal 2 20 4 2 2 2 5" xfId="28023"/>
    <cellStyle name="Normal 2 20 4 2 2 3" xfId="571"/>
    <cellStyle name="Normal 2 20 4 2 2 3 2" xfId="20571"/>
    <cellStyle name="Normal 2 20 4 2 2 3 2 2" xfId="46820"/>
    <cellStyle name="Normal 2 20 4 2 2 3 3" xfId="9507"/>
    <cellStyle name="Normal 2 20 4 2 2 3 3 2" xfId="35757"/>
    <cellStyle name="Normal 2 20 4 2 2 3 4" xfId="28022"/>
    <cellStyle name="Normal 2 20 4 2 2 4" xfId="13110"/>
    <cellStyle name="Normal 2 20 4 2 2 4 2" xfId="24174"/>
    <cellStyle name="Normal 2 20 4 2 2 4 2 2" xfId="50423"/>
    <cellStyle name="Normal 2 20 4 2 2 4 3" xfId="39360"/>
    <cellStyle name="Normal 2 20 4 2 2 5" xfId="16846"/>
    <cellStyle name="Normal 2 20 4 2 2 5 2" xfId="43096"/>
    <cellStyle name="Normal 2 20 4 2 2 6" xfId="5704"/>
    <cellStyle name="Normal 2 20 4 2 2 6 2" xfId="32033"/>
    <cellStyle name="Normal 2 20 4 2 2 7" xfId="27575"/>
    <cellStyle name="Normal 2 20 4 2 20" xfId="573"/>
    <cellStyle name="Normal 2 20 4 2 20 2" xfId="11664"/>
    <cellStyle name="Normal 2 20 4 2 20 2 2" xfId="22728"/>
    <cellStyle name="Normal 2 20 4 2 20 2 2 2" xfId="48977"/>
    <cellStyle name="Normal 2 20 4 2 20 2 3" xfId="37914"/>
    <cellStyle name="Normal 2 20 4 2 20 3" xfId="15267"/>
    <cellStyle name="Normal 2 20 4 2 20 3 2" xfId="26331"/>
    <cellStyle name="Normal 2 20 4 2 20 3 2 2" xfId="52580"/>
    <cellStyle name="Normal 2 20 4 2 20 3 3" xfId="41517"/>
    <cellStyle name="Normal 2 20 4 2 20 4" xfId="19003"/>
    <cellStyle name="Normal 2 20 4 2 20 4 2" xfId="45253"/>
    <cellStyle name="Normal 2 20 4 2 20 5" xfId="7879"/>
    <cellStyle name="Normal 2 20 4 2 20 5 2" xfId="34190"/>
    <cellStyle name="Normal 2 20 4 2 20 6" xfId="28024"/>
    <cellStyle name="Normal 2 20 4 2 21" xfId="574"/>
    <cellStyle name="Normal 2 20 4 2 21 2" xfId="11778"/>
    <cellStyle name="Normal 2 20 4 2 21 2 2" xfId="22842"/>
    <cellStyle name="Normal 2 20 4 2 21 2 2 2" xfId="49091"/>
    <cellStyle name="Normal 2 20 4 2 21 2 3" xfId="38028"/>
    <cellStyle name="Normal 2 20 4 2 21 3" xfId="15381"/>
    <cellStyle name="Normal 2 20 4 2 21 3 2" xfId="26445"/>
    <cellStyle name="Normal 2 20 4 2 21 3 2 2" xfId="52694"/>
    <cellStyle name="Normal 2 20 4 2 21 3 3" xfId="41631"/>
    <cellStyle name="Normal 2 20 4 2 21 4" xfId="19117"/>
    <cellStyle name="Normal 2 20 4 2 21 4 2" xfId="45367"/>
    <cellStyle name="Normal 2 20 4 2 21 5" xfId="7994"/>
    <cellStyle name="Normal 2 20 4 2 21 5 2" xfId="34304"/>
    <cellStyle name="Normal 2 20 4 2 21 6" xfId="28025"/>
    <cellStyle name="Normal 2 20 4 2 22" xfId="575"/>
    <cellStyle name="Normal 2 20 4 2 22 2" xfId="11892"/>
    <cellStyle name="Normal 2 20 4 2 22 2 2" xfId="22956"/>
    <cellStyle name="Normal 2 20 4 2 22 2 2 2" xfId="49205"/>
    <cellStyle name="Normal 2 20 4 2 22 2 3" xfId="38142"/>
    <cellStyle name="Normal 2 20 4 2 22 3" xfId="15495"/>
    <cellStyle name="Normal 2 20 4 2 22 3 2" xfId="26559"/>
    <cellStyle name="Normal 2 20 4 2 22 3 2 2" xfId="52808"/>
    <cellStyle name="Normal 2 20 4 2 22 3 3" xfId="41745"/>
    <cellStyle name="Normal 2 20 4 2 22 4" xfId="19231"/>
    <cellStyle name="Normal 2 20 4 2 22 4 2" xfId="45481"/>
    <cellStyle name="Normal 2 20 4 2 22 5" xfId="8109"/>
    <cellStyle name="Normal 2 20 4 2 22 5 2" xfId="34418"/>
    <cellStyle name="Normal 2 20 4 2 22 6" xfId="28026"/>
    <cellStyle name="Normal 2 20 4 2 23" xfId="576"/>
    <cellStyle name="Normal 2 20 4 2 23 2" xfId="12006"/>
    <cellStyle name="Normal 2 20 4 2 23 2 2" xfId="23070"/>
    <cellStyle name="Normal 2 20 4 2 23 2 2 2" xfId="49319"/>
    <cellStyle name="Normal 2 20 4 2 23 2 3" xfId="38256"/>
    <cellStyle name="Normal 2 20 4 2 23 3" xfId="15609"/>
    <cellStyle name="Normal 2 20 4 2 23 3 2" xfId="26673"/>
    <cellStyle name="Normal 2 20 4 2 23 3 2 2" xfId="52922"/>
    <cellStyle name="Normal 2 20 4 2 23 3 3" xfId="41859"/>
    <cellStyle name="Normal 2 20 4 2 23 4" xfId="19345"/>
    <cellStyle name="Normal 2 20 4 2 23 4 2" xfId="45595"/>
    <cellStyle name="Normal 2 20 4 2 23 5" xfId="8224"/>
    <cellStyle name="Normal 2 20 4 2 23 5 2" xfId="34532"/>
    <cellStyle name="Normal 2 20 4 2 23 6" xfId="28027"/>
    <cellStyle name="Normal 2 20 4 2 24" xfId="577"/>
    <cellStyle name="Normal 2 20 4 2 24 2" xfId="12120"/>
    <cellStyle name="Normal 2 20 4 2 24 2 2" xfId="23184"/>
    <cellStyle name="Normal 2 20 4 2 24 2 2 2" xfId="49433"/>
    <cellStyle name="Normal 2 20 4 2 24 2 3" xfId="38370"/>
    <cellStyle name="Normal 2 20 4 2 24 3" xfId="15723"/>
    <cellStyle name="Normal 2 20 4 2 24 3 2" xfId="26787"/>
    <cellStyle name="Normal 2 20 4 2 24 3 2 2" xfId="53036"/>
    <cellStyle name="Normal 2 20 4 2 24 3 3" xfId="41973"/>
    <cellStyle name="Normal 2 20 4 2 24 4" xfId="19459"/>
    <cellStyle name="Normal 2 20 4 2 24 4 2" xfId="45709"/>
    <cellStyle name="Normal 2 20 4 2 24 5" xfId="8339"/>
    <cellStyle name="Normal 2 20 4 2 24 5 2" xfId="34646"/>
    <cellStyle name="Normal 2 20 4 2 24 6" xfId="28028"/>
    <cellStyle name="Normal 2 20 4 2 25" xfId="578"/>
    <cellStyle name="Normal 2 20 4 2 25 2" xfId="12237"/>
    <cellStyle name="Normal 2 20 4 2 25 2 2" xfId="23301"/>
    <cellStyle name="Normal 2 20 4 2 25 2 2 2" xfId="49550"/>
    <cellStyle name="Normal 2 20 4 2 25 2 3" xfId="38487"/>
    <cellStyle name="Normal 2 20 4 2 25 3" xfId="15840"/>
    <cellStyle name="Normal 2 20 4 2 25 3 2" xfId="26904"/>
    <cellStyle name="Normal 2 20 4 2 25 3 2 2" xfId="53153"/>
    <cellStyle name="Normal 2 20 4 2 25 3 3" xfId="42090"/>
    <cellStyle name="Normal 2 20 4 2 25 4" xfId="19576"/>
    <cellStyle name="Normal 2 20 4 2 25 4 2" xfId="45826"/>
    <cellStyle name="Normal 2 20 4 2 25 5" xfId="8457"/>
    <cellStyle name="Normal 2 20 4 2 25 5 2" xfId="34763"/>
    <cellStyle name="Normal 2 20 4 2 25 6" xfId="28029"/>
    <cellStyle name="Normal 2 20 4 2 26" xfId="579"/>
    <cellStyle name="Normal 2 20 4 2 26 2" xfId="12356"/>
    <cellStyle name="Normal 2 20 4 2 26 2 2" xfId="23420"/>
    <cellStyle name="Normal 2 20 4 2 26 2 2 2" xfId="49669"/>
    <cellStyle name="Normal 2 20 4 2 26 2 3" xfId="38606"/>
    <cellStyle name="Normal 2 20 4 2 26 3" xfId="15959"/>
    <cellStyle name="Normal 2 20 4 2 26 3 2" xfId="27023"/>
    <cellStyle name="Normal 2 20 4 2 26 3 2 2" xfId="53272"/>
    <cellStyle name="Normal 2 20 4 2 26 3 3" xfId="42209"/>
    <cellStyle name="Normal 2 20 4 2 26 4" xfId="19695"/>
    <cellStyle name="Normal 2 20 4 2 26 4 2" xfId="45945"/>
    <cellStyle name="Normal 2 20 4 2 26 5" xfId="8577"/>
    <cellStyle name="Normal 2 20 4 2 26 5 2" xfId="34882"/>
    <cellStyle name="Normal 2 20 4 2 26 6" xfId="28030"/>
    <cellStyle name="Normal 2 20 4 2 27" xfId="580"/>
    <cellStyle name="Normal 2 20 4 2 27 2" xfId="12487"/>
    <cellStyle name="Normal 2 20 4 2 27 2 2" xfId="23551"/>
    <cellStyle name="Normal 2 20 4 2 27 2 2 2" xfId="49800"/>
    <cellStyle name="Normal 2 20 4 2 27 2 3" xfId="38737"/>
    <cellStyle name="Normal 2 20 4 2 27 3" xfId="16090"/>
    <cellStyle name="Normal 2 20 4 2 27 3 2" xfId="27154"/>
    <cellStyle name="Normal 2 20 4 2 27 3 2 2" xfId="53403"/>
    <cellStyle name="Normal 2 20 4 2 27 3 3" xfId="42340"/>
    <cellStyle name="Normal 2 20 4 2 27 4" xfId="19826"/>
    <cellStyle name="Normal 2 20 4 2 27 4 2" xfId="46076"/>
    <cellStyle name="Normal 2 20 4 2 27 5" xfId="8709"/>
    <cellStyle name="Normal 2 20 4 2 27 5 2" xfId="35013"/>
    <cellStyle name="Normal 2 20 4 2 27 6" xfId="28031"/>
    <cellStyle name="Normal 2 20 4 2 28" xfId="581"/>
    <cellStyle name="Normal 2 20 4 2 28 2" xfId="12602"/>
    <cellStyle name="Normal 2 20 4 2 28 2 2" xfId="23666"/>
    <cellStyle name="Normal 2 20 4 2 28 2 2 2" xfId="49915"/>
    <cellStyle name="Normal 2 20 4 2 28 2 3" xfId="38852"/>
    <cellStyle name="Normal 2 20 4 2 28 3" xfId="16205"/>
    <cellStyle name="Normal 2 20 4 2 28 3 2" xfId="27269"/>
    <cellStyle name="Normal 2 20 4 2 28 3 2 2" xfId="53518"/>
    <cellStyle name="Normal 2 20 4 2 28 3 3" xfId="42455"/>
    <cellStyle name="Normal 2 20 4 2 28 4" xfId="19941"/>
    <cellStyle name="Normal 2 20 4 2 28 4 2" xfId="46191"/>
    <cellStyle name="Normal 2 20 4 2 28 5" xfId="8825"/>
    <cellStyle name="Normal 2 20 4 2 28 5 2" xfId="35128"/>
    <cellStyle name="Normal 2 20 4 2 28 6" xfId="28032"/>
    <cellStyle name="Normal 2 20 4 2 29" xfId="582"/>
    <cellStyle name="Normal 2 20 4 2 29 2" xfId="12716"/>
    <cellStyle name="Normal 2 20 4 2 29 2 2" xfId="23780"/>
    <cellStyle name="Normal 2 20 4 2 29 2 2 2" xfId="50029"/>
    <cellStyle name="Normal 2 20 4 2 29 2 3" xfId="38966"/>
    <cellStyle name="Normal 2 20 4 2 29 3" xfId="16319"/>
    <cellStyle name="Normal 2 20 4 2 29 3 2" xfId="27383"/>
    <cellStyle name="Normal 2 20 4 2 29 3 2 2" xfId="53632"/>
    <cellStyle name="Normal 2 20 4 2 29 3 3" xfId="42569"/>
    <cellStyle name="Normal 2 20 4 2 29 4" xfId="20055"/>
    <cellStyle name="Normal 2 20 4 2 29 4 2" xfId="46305"/>
    <cellStyle name="Normal 2 20 4 2 29 5" xfId="8940"/>
    <cellStyle name="Normal 2 20 4 2 29 5 2" xfId="35242"/>
    <cellStyle name="Normal 2 20 4 2 29 6" xfId="28033"/>
    <cellStyle name="Normal 2 20 4 2 3" xfId="583"/>
    <cellStyle name="Normal 2 20 4 2 3 2" xfId="9626"/>
    <cellStyle name="Normal 2 20 4 2 3 2 2" xfId="20690"/>
    <cellStyle name="Normal 2 20 4 2 3 2 2 2" xfId="46939"/>
    <cellStyle name="Normal 2 20 4 2 3 2 3" xfId="35876"/>
    <cellStyle name="Normal 2 20 4 2 3 3" xfId="13229"/>
    <cellStyle name="Normal 2 20 4 2 3 3 2" xfId="24293"/>
    <cellStyle name="Normal 2 20 4 2 3 3 2 2" xfId="50542"/>
    <cellStyle name="Normal 2 20 4 2 3 3 3" xfId="39479"/>
    <cellStyle name="Normal 2 20 4 2 3 4" xfId="16965"/>
    <cellStyle name="Normal 2 20 4 2 3 4 2" xfId="43215"/>
    <cellStyle name="Normal 2 20 4 2 3 5" xfId="5824"/>
    <cellStyle name="Normal 2 20 4 2 3 5 2" xfId="32152"/>
    <cellStyle name="Normal 2 20 4 2 3 6" xfId="28034"/>
    <cellStyle name="Normal 2 20 4 2 30" xfId="584"/>
    <cellStyle name="Normal 2 20 4 2 30 2" xfId="9354"/>
    <cellStyle name="Normal 2 20 4 2 30 2 2" xfId="20418"/>
    <cellStyle name="Normal 2 20 4 2 30 2 2 2" xfId="46667"/>
    <cellStyle name="Normal 2 20 4 2 30 2 3" xfId="35604"/>
    <cellStyle name="Normal 2 20 4 2 30 3" xfId="12957"/>
    <cellStyle name="Normal 2 20 4 2 30 3 2" xfId="24021"/>
    <cellStyle name="Normal 2 20 4 2 30 3 2 2" xfId="50270"/>
    <cellStyle name="Normal 2 20 4 2 30 3 3" xfId="39207"/>
    <cellStyle name="Normal 2 20 4 2 30 4" xfId="16693"/>
    <cellStyle name="Normal 2 20 4 2 30 4 2" xfId="42943"/>
    <cellStyle name="Normal 2 20 4 2 30 5" xfId="5549"/>
    <cellStyle name="Normal 2 20 4 2 30 5 2" xfId="31880"/>
    <cellStyle name="Normal 2 20 4 2 30 6" xfId="28035"/>
    <cellStyle name="Normal 2 20 4 2 31" xfId="585"/>
    <cellStyle name="Normal 2 20 4 2 31 2" xfId="20298"/>
    <cellStyle name="Normal 2 20 4 2 31 2 2" xfId="46547"/>
    <cellStyle name="Normal 2 20 4 2 31 3" xfId="9234"/>
    <cellStyle name="Normal 2 20 4 2 31 3 2" xfId="35484"/>
    <cellStyle name="Normal 2 20 4 2 31 4" xfId="28036"/>
    <cellStyle name="Normal 2 20 4 2 32" xfId="586"/>
    <cellStyle name="Normal 2 20 4 2 32 2" xfId="23901"/>
    <cellStyle name="Normal 2 20 4 2 32 2 2" xfId="50150"/>
    <cellStyle name="Normal 2 20 4 2 32 3" xfId="12837"/>
    <cellStyle name="Normal 2 20 4 2 32 3 2" xfId="39087"/>
    <cellStyle name="Normal 2 20 4 2 32 4" xfId="28037"/>
    <cellStyle name="Normal 2 20 4 2 33" xfId="587"/>
    <cellStyle name="Normal 2 20 4 2 33 2" xfId="16573"/>
    <cellStyle name="Normal 2 20 4 2 33 2 2" xfId="42823"/>
    <cellStyle name="Normal 2 20 4 2 33 3" xfId="28038"/>
    <cellStyle name="Normal 2 20 4 2 34" xfId="588"/>
    <cellStyle name="Normal 2 20 4 2 34 2" xfId="28039"/>
    <cellStyle name="Normal 2 20 4 2 35" xfId="589"/>
    <cellStyle name="Normal 2 20 4 2 35 2" xfId="28040"/>
    <cellStyle name="Normal 2 20 4 2 36" xfId="590"/>
    <cellStyle name="Normal 2 20 4 2 36 2" xfId="28041"/>
    <cellStyle name="Normal 2 20 4 2 37" xfId="591"/>
    <cellStyle name="Normal 2 20 4 2 37 2" xfId="28042"/>
    <cellStyle name="Normal 2 20 4 2 38" xfId="592"/>
    <cellStyle name="Normal 2 20 4 2 38 2" xfId="28043"/>
    <cellStyle name="Normal 2 20 4 2 39" xfId="593"/>
    <cellStyle name="Normal 2 20 4 2 39 2" xfId="28044"/>
    <cellStyle name="Normal 2 20 4 2 4" xfId="594"/>
    <cellStyle name="Normal 2 20 4 2 4 2" xfId="9742"/>
    <cellStyle name="Normal 2 20 4 2 4 2 2" xfId="20806"/>
    <cellStyle name="Normal 2 20 4 2 4 2 2 2" xfId="47055"/>
    <cellStyle name="Normal 2 20 4 2 4 2 3" xfId="35992"/>
    <cellStyle name="Normal 2 20 4 2 4 3" xfId="13345"/>
    <cellStyle name="Normal 2 20 4 2 4 3 2" xfId="24409"/>
    <cellStyle name="Normal 2 20 4 2 4 3 2 2" xfId="50658"/>
    <cellStyle name="Normal 2 20 4 2 4 3 3" xfId="39595"/>
    <cellStyle name="Normal 2 20 4 2 4 4" xfId="17081"/>
    <cellStyle name="Normal 2 20 4 2 4 4 2" xfId="43331"/>
    <cellStyle name="Normal 2 20 4 2 4 5" xfId="5941"/>
    <cellStyle name="Normal 2 20 4 2 4 5 2" xfId="32268"/>
    <cellStyle name="Normal 2 20 4 2 4 6" xfId="28045"/>
    <cellStyle name="Normal 2 20 4 2 40" xfId="595"/>
    <cellStyle name="Normal 2 20 4 2 40 2" xfId="28046"/>
    <cellStyle name="Normal 2 20 4 2 41" xfId="560"/>
    <cellStyle name="Normal 2 20 4 2 41 2" xfId="28011"/>
    <cellStyle name="Normal 2 20 4 2 42" xfId="5428"/>
    <cellStyle name="Normal 2 20 4 2 42 2" xfId="31760"/>
    <cellStyle name="Normal 2 20 4 2 43" xfId="27574"/>
    <cellStyle name="Normal 2 20 4 2 5" xfId="596"/>
    <cellStyle name="Normal 2 20 4 2 5 2" xfId="9857"/>
    <cellStyle name="Normal 2 20 4 2 5 2 2" xfId="20921"/>
    <cellStyle name="Normal 2 20 4 2 5 2 2 2" xfId="47170"/>
    <cellStyle name="Normal 2 20 4 2 5 2 3" xfId="36107"/>
    <cellStyle name="Normal 2 20 4 2 5 3" xfId="13460"/>
    <cellStyle name="Normal 2 20 4 2 5 3 2" xfId="24524"/>
    <cellStyle name="Normal 2 20 4 2 5 3 2 2" xfId="50773"/>
    <cellStyle name="Normal 2 20 4 2 5 3 3" xfId="39710"/>
    <cellStyle name="Normal 2 20 4 2 5 4" xfId="17196"/>
    <cellStyle name="Normal 2 20 4 2 5 4 2" xfId="43446"/>
    <cellStyle name="Normal 2 20 4 2 5 5" xfId="6057"/>
    <cellStyle name="Normal 2 20 4 2 5 5 2" xfId="32383"/>
    <cellStyle name="Normal 2 20 4 2 5 6" xfId="28047"/>
    <cellStyle name="Normal 2 20 4 2 6" xfId="597"/>
    <cellStyle name="Normal 2 20 4 2 6 2" xfId="9972"/>
    <cellStyle name="Normal 2 20 4 2 6 2 2" xfId="21036"/>
    <cellStyle name="Normal 2 20 4 2 6 2 2 2" xfId="47285"/>
    <cellStyle name="Normal 2 20 4 2 6 2 3" xfId="36222"/>
    <cellStyle name="Normal 2 20 4 2 6 3" xfId="13575"/>
    <cellStyle name="Normal 2 20 4 2 6 3 2" xfId="24639"/>
    <cellStyle name="Normal 2 20 4 2 6 3 2 2" xfId="50888"/>
    <cellStyle name="Normal 2 20 4 2 6 3 3" xfId="39825"/>
    <cellStyle name="Normal 2 20 4 2 6 4" xfId="17311"/>
    <cellStyle name="Normal 2 20 4 2 6 4 2" xfId="43561"/>
    <cellStyle name="Normal 2 20 4 2 6 5" xfId="6173"/>
    <cellStyle name="Normal 2 20 4 2 6 5 2" xfId="32498"/>
    <cellStyle name="Normal 2 20 4 2 6 6" xfId="28048"/>
    <cellStyle name="Normal 2 20 4 2 7" xfId="598"/>
    <cellStyle name="Normal 2 20 4 2 7 2" xfId="10086"/>
    <cellStyle name="Normal 2 20 4 2 7 2 2" xfId="21150"/>
    <cellStyle name="Normal 2 20 4 2 7 2 2 2" xfId="47399"/>
    <cellStyle name="Normal 2 20 4 2 7 2 3" xfId="36336"/>
    <cellStyle name="Normal 2 20 4 2 7 3" xfId="13689"/>
    <cellStyle name="Normal 2 20 4 2 7 3 2" xfId="24753"/>
    <cellStyle name="Normal 2 20 4 2 7 3 2 2" xfId="51002"/>
    <cellStyle name="Normal 2 20 4 2 7 3 3" xfId="39939"/>
    <cellStyle name="Normal 2 20 4 2 7 4" xfId="17425"/>
    <cellStyle name="Normal 2 20 4 2 7 4 2" xfId="43675"/>
    <cellStyle name="Normal 2 20 4 2 7 5" xfId="6288"/>
    <cellStyle name="Normal 2 20 4 2 7 5 2" xfId="32612"/>
    <cellStyle name="Normal 2 20 4 2 7 6" xfId="28049"/>
    <cellStyle name="Normal 2 20 4 2 8" xfId="599"/>
    <cellStyle name="Normal 2 20 4 2 8 2" xfId="10200"/>
    <cellStyle name="Normal 2 20 4 2 8 2 2" xfId="21264"/>
    <cellStyle name="Normal 2 20 4 2 8 2 2 2" xfId="47513"/>
    <cellStyle name="Normal 2 20 4 2 8 2 3" xfId="36450"/>
    <cellStyle name="Normal 2 20 4 2 8 3" xfId="13803"/>
    <cellStyle name="Normal 2 20 4 2 8 3 2" xfId="24867"/>
    <cellStyle name="Normal 2 20 4 2 8 3 2 2" xfId="51116"/>
    <cellStyle name="Normal 2 20 4 2 8 3 3" xfId="40053"/>
    <cellStyle name="Normal 2 20 4 2 8 4" xfId="17539"/>
    <cellStyle name="Normal 2 20 4 2 8 4 2" xfId="43789"/>
    <cellStyle name="Normal 2 20 4 2 8 5" xfId="6403"/>
    <cellStyle name="Normal 2 20 4 2 8 5 2" xfId="32726"/>
    <cellStyle name="Normal 2 20 4 2 8 6" xfId="28050"/>
    <cellStyle name="Normal 2 20 4 2 9" xfId="600"/>
    <cellStyle name="Normal 2 20 4 2 9 2" xfId="10314"/>
    <cellStyle name="Normal 2 20 4 2 9 2 2" xfId="21378"/>
    <cellStyle name="Normal 2 20 4 2 9 2 2 2" xfId="47627"/>
    <cellStyle name="Normal 2 20 4 2 9 2 3" xfId="36564"/>
    <cellStyle name="Normal 2 20 4 2 9 3" xfId="13917"/>
    <cellStyle name="Normal 2 20 4 2 9 3 2" xfId="24981"/>
    <cellStyle name="Normal 2 20 4 2 9 3 2 2" xfId="51230"/>
    <cellStyle name="Normal 2 20 4 2 9 3 3" xfId="40167"/>
    <cellStyle name="Normal 2 20 4 2 9 4" xfId="17653"/>
    <cellStyle name="Normal 2 20 4 2 9 4 2" xfId="43903"/>
    <cellStyle name="Normal 2 20 4 2 9 5" xfId="6518"/>
    <cellStyle name="Normal 2 20 4 2 9 5 2" xfId="32840"/>
    <cellStyle name="Normal 2 20 4 2 9 6" xfId="28051"/>
    <cellStyle name="Normal 2 20 4 20" xfId="601"/>
    <cellStyle name="Normal 2 20 4 20 2" xfId="11523"/>
    <cellStyle name="Normal 2 20 4 20 2 2" xfId="22587"/>
    <cellStyle name="Normal 2 20 4 20 2 2 2" xfId="48836"/>
    <cellStyle name="Normal 2 20 4 20 2 3" xfId="37773"/>
    <cellStyle name="Normal 2 20 4 20 3" xfId="15126"/>
    <cellStyle name="Normal 2 20 4 20 3 2" xfId="26190"/>
    <cellStyle name="Normal 2 20 4 20 3 2 2" xfId="52439"/>
    <cellStyle name="Normal 2 20 4 20 3 3" xfId="41376"/>
    <cellStyle name="Normal 2 20 4 20 4" xfId="18862"/>
    <cellStyle name="Normal 2 20 4 20 4 2" xfId="45112"/>
    <cellStyle name="Normal 2 20 4 20 5" xfId="7737"/>
    <cellStyle name="Normal 2 20 4 20 5 2" xfId="34049"/>
    <cellStyle name="Normal 2 20 4 20 6" xfId="28052"/>
    <cellStyle name="Normal 2 20 4 21" xfId="602"/>
    <cellStyle name="Normal 2 20 4 21 2" xfId="11637"/>
    <cellStyle name="Normal 2 20 4 21 2 2" xfId="22701"/>
    <cellStyle name="Normal 2 20 4 21 2 2 2" xfId="48950"/>
    <cellStyle name="Normal 2 20 4 21 2 3" xfId="37887"/>
    <cellStyle name="Normal 2 20 4 21 3" xfId="15240"/>
    <cellStyle name="Normal 2 20 4 21 3 2" xfId="26304"/>
    <cellStyle name="Normal 2 20 4 21 3 2 2" xfId="52553"/>
    <cellStyle name="Normal 2 20 4 21 3 3" xfId="41490"/>
    <cellStyle name="Normal 2 20 4 21 4" xfId="18976"/>
    <cellStyle name="Normal 2 20 4 21 4 2" xfId="45226"/>
    <cellStyle name="Normal 2 20 4 21 5" xfId="7852"/>
    <cellStyle name="Normal 2 20 4 21 5 2" xfId="34163"/>
    <cellStyle name="Normal 2 20 4 21 6" xfId="28053"/>
    <cellStyle name="Normal 2 20 4 22" xfId="603"/>
    <cellStyle name="Normal 2 20 4 22 2" xfId="11751"/>
    <cellStyle name="Normal 2 20 4 22 2 2" xfId="22815"/>
    <cellStyle name="Normal 2 20 4 22 2 2 2" xfId="49064"/>
    <cellStyle name="Normal 2 20 4 22 2 3" xfId="38001"/>
    <cellStyle name="Normal 2 20 4 22 3" xfId="15354"/>
    <cellStyle name="Normal 2 20 4 22 3 2" xfId="26418"/>
    <cellStyle name="Normal 2 20 4 22 3 2 2" xfId="52667"/>
    <cellStyle name="Normal 2 20 4 22 3 3" xfId="41604"/>
    <cellStyle name="Normal 2 20 4 22 4" xfId="19090"/>
    <cellStyle name="Normal 2 20 4 22 4 2" xfId="45340"/>
    <cellStyle name="Normal 2 20 4 22 5" xfId="7967"/>
    <cellStyle name="Normal 2 20 4 22 5 2" xfId="34277"/>
    <cellStyle name="Normal 2 20 4 22 6" xfId="28054"/>
    <cellStyle name="Normal 2 20 4 23" xfId="604"/>
    <cellStyle name="Normal 2 20 4 23 2" xfId="11865"/>
    <cellStyle name="Normal 2 20 4 23 2 2" xfId="22929"/>
    <cellStyle name="Normal 2 20 4 23 2 2 2" xfId="49178"/>
    <cellStyle name="Normal 2 20 4 23 2 3" xfId="38115"/>
    <cellStyle name="Normal 2 20 4 23 3" xfId="15468"/>
    <cellStyle name="Normal 2 20 4 23 3 2" xfId="26532"/>
    <cellStyle name="Normal 2 20 4 23 3 2 2" xfId="52781"/>
    <cellStyle name="Normal 2 20 4 23 3 3" xfId="41718"/>
    <cellStyle name="Normal 2 20 4 23 4" xfId="19204"/>
    <cellStyle name="Normal 2 20 4 23 4 2" xfId="45454"/>
    <cellStyle name="Normal 2 20 4 23 5" xfId="8082"/>
    <cellStyle name="Normal 2 20 4 23 5 2" xfId="34391"/>
    <cellStyle name="Normal 2 20 4 23 6" xfId="28055"/>
    <cellStyle name="Normal 2 20 4 24" xfId="605"/>
    <cellStyle name="Normal 2 20 4 24 2" xfId="11979"/>
    <cellStyle name="Normal 2 20 4 24 2 2" xfId="23043"/>
    <cellStyle name="Normal 2 20 4 24 2 2 2" xfId="49292"/>
    <cellStyle name="Normal 2 20 4 24 2 3" xfId="38229"/>
    <cellStyle name="Normal 2 20 4 24 3" xfId="15582"/>
    <cellStyle name="Normal 2 20 4 24 3 2" xfId="26646"/>
    <cellStyle name="Normal 2 20 4 24 3 2 2" xfId="52895"/>
    <cellStyle name="Normal 2 20 4 24 3 3" xfId="41832"/>
    <cellStyle name="Normal 2 20 4 24 4" xfId="19318"/>
    <cellStyle name="Normal 2 20 4 24 4 2" xfId="45568"/>
    <cellStyle name="Normal 2 20 4 24 5" xfId="8197"/>
    <cellStyle name="Normal 2 20 4 24 5 2" xfId="34505"/>
    <cellStyle name="Normal 2 20 4 24 6" xfId="28056"/>
    <cellStyle name="Normal 2 20 4 25" xfId="606"/>
    <cellStyle name="Normal 2 20 4 25 2" xfId="12093"/>
    <cellStyle name="Normal 2 20 4 25 2 2" xfId="23157"/>
    <cellStyle name="Normal 2 20 4 25 2 2 2" xfId="49406"/>
    <cellStyle name="Normal 2 20 4 25 2 3" xfId="38343"/>
    <cellStyle name="Normal 2 20 4 25 3" xfId="15696"/>
    <cellStyle name="Normal 2 20 4 25 3 2" xfId="26760"/>
    <cellStyle name="Normal 2 20 4 25 3 2 2" xfId="53009"/>
    <cellStyle name="Normal 2 20 4 25 3 3" xfId="41946"/>
    <cellStyle name="Normal 2 20 4 25 4" xfId="19432"/>
    <cellStyle name="Normal 2 20 4 25 4 2" xfId="45682"/>
    <cellStyle name="Normal 2 20 4 25 5" xfId="8312"/>
    <cellStyle name="Normal 2 20 4 25 5 2" xfId="34619"/>
    <cellStyle name="Normal 2 20 4 25 6" xfId="28057"/>
    <cellStyle name="Normal 2 20 4 26" xfId="607"/>
    <cellStyle name="Normal 2 20 4 26 2" xfId="12210"/>
    <cellStyle name="Normal 2 20 4 26 2 2" xfId="23274"/>
    <cellStyle name="Normal 2 20 4 26 2 2 2" xfId="49523"/>
    <cellStyle name="Normal 2 20 4 26 2 3" xfId="38460"/>
    <cellStyle name="Normal 2 20 4 26 3" xfId="15813"/>
    <cellStyle name="Normal 2 20 4 26 3 2" xfId="26877"/>
    <cellStyle name="Normal 2 20 4 26 3 2 2" xfId="53126"/>
    <cellStyle name="Normal 2 20 4 26 3 3" xfId="42063"/>
    <cellStyle name="Normal 2 20 4 26 4" xfId="19549"/>
    <cellStyle name="Normal 2 20 4 26 4 2" xfId="45799"/>
    <cellStyle name="Normal 2 20 4 26 5" xfId="8430"/>
    <cellStyle name="Normal 2 20 4 26 5 2" xfId="34736"/>
    <cellStyle name="Normal 2 20 4 26 6" xfId="28058"/>
    <cellStyle name="Normal 2 20 4 27" xfId="608"/>
    <cellStyle name="Normal 2 20 4 27 2" xfId="12329"/>
    <cellStyle name="Normal 2 20 4 27 2 2" xfId="23393"/>
    <cellStyle name="Normal 2 20 4 27 2 2 2" xfId="49642"/>
    <cellStyle name="Normal 2 20 4 27 2 3" xfId="38579"/>
    <cellStyle name="Normal 2 20 4 27 3" xfId="15932"/>
    <cellStyle name="Normal 2 20 4 27 3 2" xfId="26996"/>
    <cellStyle name="Normal 2 20 4 27 3 2 2" xfId="53245"/>
    <cellStyle name="Normal 2 20 4 27 3 3" xfId="42182"/>
    <cellStyle name="Normal 2 20 4 27 4" xfId="19668"/>
    <cellStyle name="Normal 2 20 4 27 4 2" xfId="45918"/>
    <cellStyle name="Normal 2 20 4 27 5" xfId="8550"/>
    <cellStyle name="Normal 2 20 4 27 5 2" xfId="34855"/>
    <cellStyle name="Normal 2 20 4 27 6" xfId="28059"/>
    <cellStyle name="Normal 2 20 4 28" xfId="609"/>
    <cellStyle name="Normal 2 20 4 28 2" xfId="12460"/>
    <cellStyle name="Normal 2 20 4 28 2 2" xfId="23524"/>
    <cellStyle name="Normal 2 20 4 28 2 2 2" xfId="49773"/>
    <cellStyle name="Normal 2 20 4 28 2 3" xfId="38710"/>
    <cellStyle name="Normal 2 20 4 28 3" xfId="16063"/>
    <cellStyle name="Normal 2 20 4 28 3 2" xfId="27127"/>
    <cellStyle name="Normal 2 20 4 28 3 2 2" xfId="53376"/>
    <cellStyle name="Normal 2 20 4 28 3 3" xfId="42313"/>
    <cellStyle name="Normal 2 20 4 28 4" xfId="19799"/>
    <cellStyle name="Normal 2 20 4 28 4 2" xfId="46049"/>
    <cellStyle name="Normal 2 20 4 28 5" xfId="8682"/>
    <cellStyle name="Normal 2 20 4 28 5 2" xfId="34986"/>
    <cellStyle name="Normal 2 20 4 28 6" xfId="28060"/>
    <cellStyle name="Normal 2 20 4 29" xfId="610"/>
    <cellStyle name="Normal 2 20 4 29 2" xfId="12575"/>
    <cellStyle name="Normal 2 20 4 29 2 2" xfId="23639"/>
    <cellStyle name="Normal 2 20 4 29 2 2 2" xfId="49888"/>
    <cellStyle name="Normal 2 20 4 29 2 3" xfId="38825"/>
    <cellStyle name="Normal 2 20 4 29 3" xfId="16178"/>
    <cellStyle name="Normal 2 20 4 29 3 2" xfId="27242"/>
    <cellStyle name="Normal 2 20 4 29 3 2 2" xfId="53491"/>
    <cellStyle name="Normal 2 20 4 29 3 3" xfId="42428"/>
    <cellStyle name="Normal 2 20 4 29 4" xfId="19914"/>
    <cellStyle name="Normal 2 20 4 29 4 2" xfId="46164"/>
    <cellStyle name="Normal 2 20 4 29 5" xfId="8798"/>
    <cellStyle name="Normal 2 20 4 29 5 2" xfId="35101"/>
    <cellStyle name="Normal 2 20 4 29 6" xfId="28061"/>
    <cellStyle name="Normal 2 20 4 3" xfId="71"/>
    <cellStyle name="Normal 2 20 4 3 2" xfId="612"/>
    <cellStyle name="Normal 2 20 4 3 2 2" xfId="16380"/>
    <cellStyle name="Normal 2 20 4 3 2 2 2" xfId="27444"/>
    <cellStyle name="Normal 2 20 4 3 2 2 2 2" xfId="53693"/>
    <cellStyle name="Normal 2 20 4 3 2 2 3" xfId="42630"/>
    <cellStyle name="Normal 2 20 4 3 2 3" xfId="20116"/>
    <cellStyle name="Normal 2 20 4 3 2 3 2" xfId="46366"/>
    <cellStyle name="Normal 2 20 4 3 2 4" xfId="9043"/>
    <cellStyle name="Normal 2 20 4 3 2 4 2" xfId="35303"/>
    <cellStyle name="Normal 2 20 4 3 2 5" xfId="28063"/>
    <cellStyle name="Normal 2 20 4 3 3" xfId="611"/>
    <cellStyle name="Normal 2 20 4 3 3 2" xfId="20511"/>
    <cellStyle name="Normal 2 20 4 3 3 2 2" xfId="46760"/>
    <cellStyle name="Normal 2 20 4 3 3 3" xfId="9447"/>
    <cellStyle name="Normal 2 20 4 3 3 3 2" xfId="35697"/>
    <cellStyle name="Normal 2 20 4 3 3 4" xfId="28062"/>
    <cellStyle name="Normal 2 20 4 3 4" xfId="13050"/>
    <cellStyle name="Normal 2 20 4 3 4 2" xfId="24114"/>
    <cellStyle name="Normal 2 20 4 3 4 2 2" xfId="50363"/>
    <cellStyle name="Normal 2 20 4 3 4 3" xfId="39300"/>
    <cellStyle name="Normal 2 20 4 3 5" xfId="16786"/>
    <cellStyle name="Normal 2 20 4 3 5 2" xfId="43036"/>
    <cellStyle name="Normal 2 20 4 3 6" xfId="5643"/>
    <cellStyle name="Normal 2 20 4 3 6 2" xfId="31973"/>
    <cellStyle name="Normal 2 20 4 3 7" xfId="27576"/>
    <cellStyle name="Normal 2 20 4 30" xfId="613"/>
    <cellStyle name="Normal 2 20 4 30 2" xfId="12689"/>
    <cellStyle name="Normal 2 20 4 30 2 2" xfId="23753"/>
    <cellStyle name="Normal 2 20 4 30 2 2 2" xfId="50002"/>
    <cellStyle name="Normal 2 20 4 30 2 3" xfId="38939"/>
    <cellStyle name="Normal 2 20 4 30 3" xfId="16292"/>
    <cellStyle name="Normal 2 20 4 30 3 2" xfId="27356"/>
    <cellStyle name="Normal 2 20 4 30 3 2 2" xfId="53605"/>
    <cellStyle name="Normal 2 20 4 30 3 3" xfId="42542"/>
    <cellStyle name="Normal 2 20 4 30 4" xfId="20028"/>
    <cellStyle name="Normal 2 20 4 30 4 2" xfId="46278"/>
    <cellStyle name="Normal 2 20 4 30 5" xfId="8913"/>
    <cellStyle name="Normal 2 20 4 30 5 2" xfId="35215"/>
    <cellStyle name="Normal 2 20 4 30 6" xfId="28064"/>
    <cellStyle name="Normal 2 20 4 31" xfId="614"/>
    <cellStyle name="Normal 2 20 4 31 2" xfId="9327"/>
    <cellStyle name="Normal 2 20 4 31 2 2" xfId="20391"/>
    <cellStyle name="Normal 2 20 4 31 2 2 2" xfId="46640"/>
    <cellStyle name="Normal 2 20 4 31 2 3" xfId="35577"/>
    <cellStyle name="Normal 2 20 4 31 3" xfId="12930"/>
    <cellStyle name="Normal 2 20 4 31 3 2" xfId="23994"/>
    <cellStyle name="Normal 2 20 4 31 3 2 2" xfId="50243"/>
    <cellStyle name="Normal 2 20 4 31 3 3" xfId="39180"/>
    <cellStyle name="Normal 2 20 4 31 4" xfId="16666"/>
    <cellStyle name="Normal 2 20 4 31 4 2" xfId="42916"/>
    <cellStyle name="Normal 2 20 4 31 5" xfId="5522"/>
    <cellStyle name="Normal 2 20 4 31 5 2" xfId="31853"/>
    <cellStyle name="Normal 2 20 4 31 6" xfId="28065"/>
    <cellStyle name="Normal 2 20 4 32" xfId="615"/>
    <cellStyle name="Normal 2 20 4 32 2" xfId="20271"/>
    <cellStyle name="Normal 2 20 4 32 2 2" xfId="46520"/>
    <cellStyle name="Normal 2 20 4 32 3" xfId="9207"/>
    <cellStyle name="Normal 2 20 4 32 3 2" xfId="35457"/>
    <cellStyle name="Normal 2 20 4 32 4" xfId="28066"/>
    <cellStyle name="Normal 2 20 4 33" xfId="616"/>
    <cellStyle name="Normal 2 20 4 33 2" xfId="23874"/>
    <cellStyle name="Normal 2 20 4 33 2 2" xfId="50123"/>
    <cellStyle name="Normal 2 20 4 33 3" xfId="12810"/>
    <cellStyle name="Normal 2 20 4 33 3 2" xfId="39060"/>
    <cellStyle name="Normal 2 20 4 33 4" xfId="28067"/>
    <cellStyle name="Normal 2 20 4 34" xfId="617"/>
    <cellStyle name="Normal 2 20 4 34 2" xfId="16546"/>
    <cellStyle name="Normal 2 20 4 34 2 2" xfId="42796"/>
    <cellStyle name="Normal 2 20 4 34 3" xfId="28068"/>
    <cellStyle name="Normal 2 20 4 35" xfId="618"/>
    <cellStyle name="Normal 2 20 4 35 2" xfId="28069"/>
    <cellStyle name="Normal 2 20 4 36" xfId="619"/>
    <cellStyle name="Normal 2 20 4 36 2" xfId="28070"/>
    <cellStyle name="Normal 2 20 4 37" xfId="620"/>
    <cellStyle name="Normal 2 20 4 37 2" xfId="28071"/>
    <cellStyle name="Normal 2 20 4 38" xfId="621"/>
    <cellStyle name="Normal 2 20 4 38 2" xfId="28072"/>
    <cellStyle name="Normal 2 20 4 39" xfId="622"/>
    <cellStyle name="Normal 2 20 4 39 2" xfId="28073"/>
    <cellStyle name="Normal 2 20 4 4" xfId="623"/>
    <cellStyle name="Normal 2 20 4 4 2" xfId="9599"/>
    <cellStyle name="Normal 2 20 4 4 2 2" xfId="20663"/>
    <cellStyle name="Normal 2 20 4 4 2 2 2" xfId="46912"/>
    <cellStyle name="Normal 2 20 4 4 2 3" xfId="35849"/>
    <cellStyle name="Normal 2 20 4 4 3" xfId="13202"/>
    <cellStyle name="Normal 2 20 4 4 3 2" xfId="24266"/>
    <cellStyle name="Normal 2 20 4 4 3 2 2" xfId="50515"/>
    <cellStyle name="Normal 2 20 4 4 3 3" xfId="39452"/>
    <cellStyle name="Normal 2 20 4 4 4" xfId="16938"/>
    <cellStyle name="Normal 2 20 4 4 4 2" xfId="43188"/>
    <cellStyle name="Normal 2 20 4 4 5" xfId="5797"/>
    <cellStyle name="Normal 2 20 4 4 5 2" xfId="32125"/>
    <cellStyle name="Normal 2 20 4 4 6" xfId="28074"/>
    <cellStyle name="Normal 2 20 4 40" xfId="624"/>
    <cellStyle name="Normal 2 20 4 40 2" xfId="28075"/>
    <cellStyle name="Normal 2 20 4 41" xfId="625"/>
    <cellStyle name="Normal 2 20 4 41 2" xfId="28076"/>
    <cellStyle name="Normal 2 20 4 42" xfId="549"/>
    <cellStyle name="Normal 2 20 4 42 2" xfId="28000"/>
    <cellStyle name="Normal 2 20 4 43" xfId="5401"/>
    <cellStyle name="Normal 2 20 4 43 2" xfId="31733"/>
    <cellStyle name="Normal 2 20 4 44" xfId="27573"/>
    <cellStyle name="Normal 2 20 4 5" xfId="626"/>
    <cellStyle name="Normal 2 20 4 5 2" xfId="9715"/>
    <cellStyle name="Normal 2 20 4 5 2 2" xfId="20779"/>
    <cellStyle name="Normal 2 20 4 5 2 2 2" xfId="47028"/>
    <cellStyle name="Normal 2 20 4 5 2 3" xfId="35965"/>
    <cellStyle name="Normal 2 20 4 5 3" xfId="13318"/>
    <cellStyle name="Normal 2 20 4 5 3 2" xfId="24382"/>
    <cellStyle name="Normal 2 20 4 5 3 2 2" xfId="50631"/>
    <cellStyle name="Normal 2 20 4 5 3 3" xfId="39568"/>
    <cellStyle name="Normal 2 20 4 5 4" xfId="17054"/>
    <cellStyle name="Normal 2 20 4 5 4 2" xfId="43304"/>
    <cellStyle name="Normal 2 20 4 5 5" xfId="5914"/>
    <cellStyle name="Normal 2 20 4 5 5 2" xfId="32241"/>
    <cellStyle name="Normal 2 20 4 5 6" xfId="28077"/>
    <cellStyle name="Normal 2 20 4 6" xfId="627"/>
    <cellStyle name="Normal 2 20 4 6 2" xfId="9830"/>
    <cellStyle name="Normal 2 20 4 6 2 2" xfId="20894"/>
    <cellStyle name="Normal 2 20 4 6 2 2 2" xfId="47143"/>
    <cellStyle name="Normal 2 20 4 6 2 3" xfId="36080"/>
    <cellStyle name="Normal 2 20 4 6 3" xfId="13433"/>
    <cellStyle name="Normal 2 20 4 6 3 2" xfId="24497"/>
    <cellStyle name="Normal 2 20 4 6 3 2 2" xfId="50746"/>
    <cellStyle name="Normal 2 20 4 6 3 3" xfId="39683"/>
    <cellStyle name="Normal 2 20 4 6 4" xfId="17169"/>
    <cellStyle name="Normal 2 20 4 6 4 2" xfId="43419"/>
    <cellStyle name="Normal 2 20 4 6 5" xfId="6030"/>
    <cellStyle name="Normal 2 20 4 6 5 2" xfId="32356"/>
    <cellStyle name="Normal 2 20 4 6 6" xfId="28078"/>
    <cellStyle name="Normal 2 20 4 7" xfId="628"/>
    <cellStyle name="Normal 2 20 4 7 2" xfId="9945"/>
    <cellStyle name="Normal 2 20 4 7 2 2" xfId="21009"/>
    <cellStyle name="Normal 2 20 4 7 2 2 2" xfId="47258"/>
    <cellStyle name="Normal 2 20 4 7 2 3" xfId="36195"/>
    <cellStyle name="Normal 2 20 4 7 3" xfId="13548"/>
    <cellStyle name="Normal 2 20 4 7 3 2" xfId="24612"/>
    <cellStyle name="Normal 2 20 4 7 3 2 2" xfId="50861"/>
    <cellStyle name="Normal 2 20 4 7 3 3" xfId="39798"/>
    <cellStyle name="Normal 2 20 4 7 4" xfId="17284"/>
    <cellStyle name="Normal 2 20 4 7 4 2" xfId="43534"/>
    <cellStyle name="Normal 2 20 4 7 5" xfId="6146"/>
    <cellStyle name="Normal 2 20 4 7 5 2" xfId="32471"/>
    <cellStyle name="Normal 2 20 4 7 6" xfId="28079"/>
    <cellStyle name="Normal 2 20 4 8" xfId="629"/>
    <cellStyle name="Normal 2 20 4 8 2" xfId="10059"/>
    <cellStyle name="Normal 2 20 4 8 2 2" xfId="21123"/>
    <cellStyle name="Normal 2 20 4 8 2 2 2" xfId="47372"/>
    <cellStyle name="Normal 2 20 4 8 2 3" xfId="36309"/>
    <cellStyle name="Normal 2 20 4 8 3" xfId="13662"/>
    <cellStyle name="Normal 2 20 4 8 3 2" xfId="24726"/>
    <cellStyle name="Normal 2 20 4 8 3 2 2" xfId="50975"/>
    <cellStyle name="Normal 2 20 4 8 3 3" xfId="39912"/>
    <cellStyle name="Normal 2 20 4 8 4" xfId="17398"/>
    <cellStyle name="Normal 2 20 4 8 4 2" xfId="43648"/>
    <cellStyle name="Normal 2 20 4 8 5" xfId="6261"/>
    <cellStyle name="Normal 2 20 4 8 5 2" xfId="32585"/>
    <cellStyle name="Normal 2 20 4 8 6" xfId="28080"/>
    <cellStyle name="Normal 2 20 4 9" xfId="630"/>
    <cellStyle name="Normal 2 20 4 9 2" xfId="10173"/>
    <cellStyle name="Normal 2 20 4 9 2 2" xfId="21237"/>
    <cellStyle name="Normal 2 20 4 9 2 2 2" xfId="47486"/>
    <cellStyle name="Normal 2 20 4 9 2 3" xfId="36423"/>
    <cellStyle name="Normal 2 20 4 9 3" xfId="13776"/>
    <cellStyle name="Normal 2 20 4 9 3 2" xfId="24840"/>
    <cellStyle name="Normal 2 20 4 9 3 2 2" xfId="51089"/>
    <cellStyle name="Normal 2 20 4 9 3 3" xfId="40026"/>
    <cellStyle name="Normal 2 20 4 9 4" xfId="17512"/>
    <cellStyle name="Normal 2 20 4 9 4 2" xfId="43762"/>
    <cellStyle name="Normal 2 20 4 9 5" xfId="6376"/>
    <cellStyle name="Normal 2 20 4 9 5 2" xfId="32699"/>
    <cellStyle name="Normal 2 20 4 9 6" xfId="28081"/>
    <cellStyle name="Normal 2 20 40" xfId="631"/>
    <cellStyle name="Normal 2 20 40 2" xfId="16514"/>
    <cellStyle name="Normal 2 20 40 2 2" xfId="42764"/>
    <cellStyle name="Normal 2 20 40 3" xfId="28082"/>
    <cellStyle name="Normal 2 20 41" xfId="632"/>
    <cellStyle name="Normal 2 20 41 2" xfId="28083"/>
    <cellStyle name="Normal 2 20 42" xfId="633"/>
    <cellStyle name="Normal 2 20 42 2" xfId="28084"/>
    <cellStyle name="Normal 2 20 43" xfId="634"/>
    <cellStyle name="Normal 2 20 43 2" xfId="28085"/>
    <cellStyle name="Normal 2 20 44" xfId="635"/>
    <cellStyle name="Normal 2 20 44 2" xfId="28086"/>
    <cellStyle name="Normal 2 20 45" xfId="636"/>
    <cellStyle name="Normal 2 20 45 2" xfId="28087"/>
    <cellStyle name="Normal 2 20 46" xfId="637"/>
    <cellStyle name="Normal 2 20 46 2" xfId="28088"/>
    <cellStyle name="Normal 2 20 47" xfId="354"/>
    <cellStyle name="Normal 2 20 47 2" xfId="27805"/>
    <cellStyle name="Normal 2 20 48" xfId="5368"/>
    <cellStyle name="Normal 2 20 48 2" xfId="31701"/>
    <cellStyle name="Normal 2 20 49" xfId="27564"/>
    <cellStyle name="Normal 2 20 5" xfId="72"/>
    <cellStyle name="Normal 2 20 5 10" xfId="639"/>
    <cellStyle name="Normal 2 20 5 10 2" xfId="10295"/>
    <cellStyle name="Normal 2 20 5 10 2 2" xfId="21359"/>
    <cellStyle name="Normal 2 20 5 10 2 2 2" xfId="47608"/>
    <cellStyle name="Normal 2 20 5 10 2 3" xfId="36545"/>
    <cellStyle name="Normal 2 20 5 10 3" xfId="13898"/>
    <cellStyle name="Normal 2 20 5 10 3 2" xfId="24962"/>
    <cellStyle name="Normal 2 20 5 10 3 2 2" xfId="51211"/>
    <cellStyle name="Normal 2 20 5 10 3 3" xfId="40148"/>
    <cellStyle name="Normal 2 20 5 10 4" xfId="17634"/>
    <cellStyle name="Normal 2 20 5 10 4 2" xfId="43884"/>
    <cellStyle name="Normal 2 20 5 10 5" xfId="6499"/>
    <cellStyle name="Normal 2 20 5 10 5 2" xfId="32821"/>
    <cellStyle name="Normal 2 20 5 10 6" xfId="28090"/>
    <cellStyle name="Normal 2 20 5 11" xfId="640"/>
    <cellStyle name="Normal 2 20 5 11 2" xfId="10422"/>
    <cellStyle name="Normal 2 20 5 11 2 2" xfId="21486"/>
    <cellStyle name="Normal 2 20 5 11 2 2 2" xfId="47735"/>
    <cellStyle name="Normal 2 20 5 11 2 3" xfId="36672"/>
    <cellStyle name="Normal 2 20 5 11 3" xfId="14025"/>
    <cellStyle name="Normal 2 20 5 11 3 2" xfId="25089"/>
    <cellStyle name="Normal 2 20 5 11 3 2 2" xfId="51338"/>
    <cellStyle name="Normal 2 20 5 11 3 3" xfId="40275"/>
    <cellStyle name="Normal 2 20 5 11 4" xfId="17761"/>
    <cellStyle name="Normal 2 20 5 11 4 2" xfId="44011"/>
    <cellStyle name="Normal 2 20 5 11 5" xfId="6627"/>
    <cellStyle name="Normal 2 20 5 11 5 2" xfId="32948"/>
    <cellStyle name="Normal 2 20 5 11 6" xfId="28091"/>
    <cellStyle name="Normal 2 20 5 12" xfId="641"/>
    <cellStyle name="Normal 2 20 5 12 2" xfId="10537"/>
    <cellStyle name="Normal 2 20 5 12 2 2" xfId="21601"/>
    <cellStyle name="Normal 2 20 5 12 2 2 2" xfId="47850"/>
    <cellStyle name="Normal 2 20 5 12 2 3" xfId="36787"/>
    <cellStyle name="Normal 2 20 5 12 3" xfId="14140"/>
    <cellStyle name="Normal 2 20 5 12 3 2" xfId="25204"/>
    <cellStyle name="Normal 2 20 5 12 3 2 2" xfId="51453"/>
    <cellStyle name="Normal 2 20 5 12 3 3" xfId="40390"/>
    <cellStyle name="Normal 2 20 5 12 4" xfId="17876"/>
    <cellStyle name="Normal 2 20 5 12 4 2" xfId="44126"/>
    <cellStyle name="Normal 2 20 5 12 5" xfId="6743"/>
    <cellStyle name="Normal 2 20 5 12 5 2" xfId="33063"/>
    <cellStyle name="Normal 2 20 5 12 6" xfId="28092"/>
    <cellStyle name="Normal 2 20 5 13" xfId="642"/>
    <cellStyle name="Normal 2 20 5 13 2" xfId="10710"/>
    <cellStyle name="Normal 2 20 5 13 2 2" xfId="21774"/>
    <cellStyle name="Normal 2 20 5 13 2 2 2" xfId="48023"/>
    <cellStyle name="Normal 2 20 5 13 2 3" xfId="36960"/>
    <cellStyle name="Normal 2 20 5 13 3" xfId="14313"/>
    <cellStyle name="Normal 2 20 5 13 3 2" xfId="25377"/>
    <cellStyle name="Normal 2 20 5 13 3 2 2" xfId="51626"/>
    <cellStyle name="Normal 2 20 5 13 3 3" xfId="40563"/>
    <cellStyle name="Normal 2 20 5 13 4" xfId="18049"/>
    <cellStyle name="Normal 2 20 5 13 4 2" xfId="44299"/>
    <cellStyle name="Normal 2 20 5 13 5" xfId="6917"/>
    <cellStyle name="Normal 2 20 5 13 5 2" xfId="33236"/>
    <cellStyle name="Normal 2 20 5 13 6" xfId="28093"/>
    <cellStyle name="Normal 2 20 5 14" xfId="643"/>
    <cellStyle name="Normal 2 20 5 14 2" xfId="10827"/>
    <cellStyle name="Normal 2 20 5 14 2 2" xfId="21891"/>
    <cellStyle name="Normal 2 20 5 14 2 2 2" xfId="48140"/>
    <cellStyle name="Normal 2 20 5 14 2 3" xfId="37077"/>
    <cellStyle name="Normal 2 20 5 14 3" xfId="14430"/>
    <cellStyle name="Normal 2 20 5 14 3 2" xfId="25494"/>
    <cellStyle name="Normal 2 20 5 14 3 2 2" xfId="51743"/>
    <cellStyle name="Normal 2 20 5 14 3 3" xfId="40680"/>
    <cellStyle name="Normal 2 20 5 14 4" xfId="18166"/>
    <cellStyle name="Normal 2 20 5 14 4 2" xfId="44416"/>
    <cellStyle name="Normal 2 20 5 14 5" xfId="7035"/>
    <cellStyle name="Normal 2 20 5 14 5 2" xfId="33353"/>
    <cellStyle name="Normal 2 20 5 14 6" xfId="28094"/>
    <cellStyle name="Normal 2 20 5 15" xfId="644"/>
    <cellStyle name="Normal 2 20 5 15 2" xfId="10943"/>
    <cellStyle name="Normal 2 20 5 15 2 2" xfId="22007"/>
    <cellStyle name="Normal 2 20 5 15 2 2 2" xfId="48256"/>
    <cellStyle name="Normal 2 20 5 15 2 3" xfId="37193"/>
    <cellStyle name="Normal 2 20 5 15 3" xfId="14546"/>
    <cellStyle name="Normal 2 20 5 15 3 2" xfId="25610"/>
    <cellStyle name="Normal 2 20 5 15 3 2 2" xfId="51859"/>
    <cellStyle name="Normal 2 20 5 15 3 3" xfId="40796"/>
    <cellStyle name="Normal 2 20 5 15 4" xfId="18282"/>
    <cellStyle name="Normal 2 20 5 15 4 2" xfId="44532"/>
    <cellStyle name="Normal 2 20 5 15 5" xfId="7152"/>
    <cellStyle name="Normal 2 20 5 15 5 2" xfId="33469"/>
    <cellStyle name="Normal 2 20 5 15 6" xfId="28095"/>
    <cellStyle name="Normal 2 20 5 16" xfId="645"/>
    <cellStyle name="Normal 2 20 5 16 2" xfId="11061"/>
    <cellStyle name="Normal 2 20 5 16 2 2" xfId="22125"/>
    <cellStyle name="Normal 2 20 5 16 2 2 2" xfId="48374"/>
    <cellStyle name="Normal 2 20 5 16 2 3" xfId="37311"/>
    <cellStyle name="Normal 2 20 5 16 3" xfId="14664"/>
    <cellStyle name="Normal 2 20 5 16 3 2" xfId="25728"/>
    <cellStyle name="Normal 2 20 5 16 3 2 2" xfId="51977"/>
    <cellStyle name="Normal 2 20 5 16 3 3" xfId="40914"/>
    <cellStyle name="Normal 2 20 5 16 4" xfId="18400"/>
    <cellStyle name="Normal 2 20 5 16 4 2" xfId="44650"/>
    <cellStyle name="Normal 2 20 5 16 5" xfId="7271"/>
    <cellStyle name="Normal 2 20 5 16 5 2" xfId="33587"/>
    <cellStyle name="Normal 2 20 5 16 6" xfId="28096"/>
    <cellStyle name="Normal 2 20 5 17" xfId="646"/>
    <cellStyle name="Normal 2 20 5 17 2" xfId="11179"/>
    <cellStyle name="Normal 2 20 5 17 2 2" xfId="22243"/>
    <cellStyle name="Normal 2 20 5 17 2 2 2" xfId="48492"/>
    <cellStyle name="Normal 2 20 5 17 2 3" xfId="37429"/>
    <cellStyle name="Normal 2 20 5 17 3" xfId="14782"/>
    <cellStyle name="Normal 2 20 5 17 3 2" xfId="25846"/>
    <cellStyle name="Normal 2 20 5 17 3 2 2" xfId="52095"/>
    <cellStyle name="Normal 2 20 5 17 3 3" xfId="41032"/>
    <cellStyle name="Normal 2 20 5 17 4" xfId="18518"/>
    <cellStyle name="Normal 2 20 5 17 4 2" xfId="44768"/>
    <cellStyle name="Normal 2 20 5 17 5" xfId="7390"/>
    <cellStyle name="Normal 2 20 5 17 5 2" xfId="33705"/>
    <cellStyle name="Normal 2 20 5 17 6" xfId="28097"/>
    <cellStyle name="Normal 2 20 5 18" xfId="647"/>
    <cellStyle name="Normal 2 20 5 18 2" xfId="11295"/>
    <cellStyle name="Normal 2 20 5 18 2 2" xfId="22359"/>
    <cellStyle name="Normal 2 20 5 18 2 2 2" xfId="48608"/>
    <cellStyle name="Normal 2 20 5 18 2 3" xfId="37545"/>
    <cellStyle name="Normal 2 20 5 18 3" xfId="14898"/>
    <cellStyle name="Normal 2 20 5 18 3 2" xfId="25962"/>
    <cellStyle name="Normal 2 20 5 18 3 2 2" xfId="52211"/>
    <cellStyle name="Normal 2 20 5 18 3 3" xfId="41148"/>
    <cellStyle name="Normal 2 20 5 18 4" xfId="18634"/>
    <cellStyle name="Normal 2 20 5 18 4 2" xfId="44884"/>
    <cellStyle name="Normal 2 20 5 18 5" xfId="7507"/>
    <cellStyle name="Normal 2 20 5 18 5 2" xfId="33821"/>
    <cellStyle name="Normal 2 20 5 18 6" xfId="28098"/>
    <cellStyle name="Normal 2 20 5 19" xfId="648"/>
    <cellStyle name="Normal 2 20 5 19 2" xfId="11412"/>
    <cellStyle name="Normal 2 20 5 19 2 2" xfId="22476"/>
    <cellStyle name="Normal 2 20 5 19 2 2 2" xfId="48725"/>
    <cellStyle name="Normal 2 20 5 19 2 3" xfId="37662"/>
    <cellStyle name="Normal 2 20 5 19 3" xfId="15015"/>
    <cellStyle name="Normal 2 20 5 19 3 2" xfId="26079"/>
    <cellStyle name="Normal 2 20 5 19 3 2 2" xfId="52328"/>
    <cellStyle name="Normal 2 20 5 19 3 3" xfId="41265"/>
    <cellStyle name="Normal 2 20 5 19 4" xfId="18751"/>
    <cellStyle name="Normal 2 20 5 19 4 2" xfId="45001"/>
    <cellStyle name="Normal 2 20 5 19 5" xfId="7625"/>
    <cellStyle name="Normal 2 20 5 19 5 2" xfId="33938"/>
    <cellStyle name="Normal 2 20 5 19 6" xfId="28099"/>
    <cellStyle name="Normal 2 20 5 2" xfId="73"/>
    <cellStyle name="Normal 2 20 5 2 10" xfId="650"/>
    <cellStyle name="Normal 2 20 5 2 10 2" xfId="10442"/>
    <cellStyle name="Normal 2 20 5 2 10 2 2" xfId="21506"/>
    <cellStyle name="Normal 2 20 5 2 10 2 2 2" xfId="47755"/>
    <cellStyle name="Normal 2 20 5 2 10 2 3" xfId="36692"/>
    <cellStyle name="Normal 2 20 5 2 10 3" xfId="14045"/>
    <cellStyle name="Normal 2 20 5 2 10 3 2" xfId="25109"/>
    <cellStyle name="Normal 2 20 5 2 10 3 2 2" xfId="51358"/>
    <cellStyle name="Normal 2 20 5 2 10 3 3" xfId="40295"/>
    <cellStyle name="Normal 2 20 5 2 10 4" xfId="17781"/>
    <cellStyle name="Normal 2 20 5 2 10 4 2" xfId="44031"/>
    <cellStyle name="Normal 2 20 5 2 10 5" xfId="6647"/>
    <cellStyle name="Normal 2 20 5 2 10 5 2" xfId="32968"/>
    <cellStyle name="Normal 2 20 5 2 10 6" xfId="28101"/>
    <cellStyle name="Normal 2 20 5 2 11" xfId="651"/>
    <cellStyle name="Normal 2 20 5 2 11 2" xfId="10557"/>
    <cellStyle name="Normal 2 20 5 2 11 2 2" xfId="21621"/>
    <cellStyle name="Normal 2 20 5 2 11 2 2 2" xfId="47870"/>
    <cellStyle name="Normal 2 20 5 2 11 2 3" xfId="36807"/>
    <cellStyle name="Normal 2 20 5 2 11 3" xfId="14160"/>
    <cellStyle name="Normal 2 20 5 2 11 3 2" xfId="25224"/>
    <cellStyle name="Normal 2 20 5 2 11 3 2 2" xfId="51473"/>
    <cellStyle name="Normal 2 20 5 2 11 3 3" xfId="40410"/>
    <cellStyle name="Normal 2 20 5 2 11 4" xfId="17896"/>
    <cellStyle name="Normal 2 20 5 2 11 4 2" xfId="44146"/>
    <cellStyle name="Normal 2 20 5 2 11 5" xfId="6763"/>
    <cellStyle name="Normal 2 20 5 2 11 5 2" xfId="33083"/>
    <cellStyle name="Normal 2 20 5 2 11 6" xfId="28102"/>
    <cellStyle name="Normal 2 20 5 2 12" xfId="652"/>
    <cellStyle name="Normal 2 20 5 2 12 2" xfId="10730"/>
    <cellStyle name="Normal 2 20 5 2 12 2 2" xfId="21794"/>
    <cellStyle name="Normal 2 20 5 2 12 2 2 2" xfId="48043"/>
    <cellStyle name="Normal 2 20 5 2 12 2 3" xfId="36980"/>
    <cellStyle name="Normal 2 20 5 2 12 3" xfId="14333"/>
    <cellStyle name="Normal 2 20 5 2 12 3 2" xfId="25397"/>
    <cellStyle name="Normal 2 20 5 2 12 3 2 2" xfId="51646"/>
    <cellStyle name="Normal 2 20 5 2 12 3 3" xfId="40583"/>
    <cellStyle name="Normal 2 20 5 2 12 4" xfId="18069"/>
    <cellStyle name="Normal 2 20 5 2 12 4 2" xfId="44319"/>
    <cellStyle name="Normal 2 20 5 2 12 5" xfId="6937"/>
    <cellStyle name="Normal 2 20 5 2 12 5 2" xfId="33256"/>
    <cellStyle name="Normal 2 20 5 2 12 6" xfId="28103"/>
    <cellStyle name="Normal 2 20 5 2 13" xfId="653"/>
    <cellStyle name="Normal 2 20 5 2 13 2" xfId="10847"/>
    <cellStyle name="Normal 2 20 5 2 13 2 2" xfId="21911"/>
    <cellStyle name="Normal 2 20 5 2 13 2 2 2" xfId="48160"/>
    <cellStyle name="Normal 2 20 5 2 13 2 3" xfId="37097"/>
    <cellStyle name="Normal 2 20 5 2 13 3" xfId="14450"/>
    <cellStyle name="Normal 2 20 5 2 13 3 2" xfId="25514"/>
    <cellStyle name="Normal 2 20 5 2 13 3 2 2" xfId="51763"/>
    <cellStyle name="Normal 2 20 5 2 13 3 3" xfId="40700"/>
    <cellStyle name="Normal 2 20 5 2 13 4" xfId="18186"/>
    <cellStyle name="Normal 2 20 5 2 13 4 2" xfId="44436"/>
    <cellStyle name="Normal 2 20 5 2 13 5" xfId="7055"/>
    <cellStyle name="Normal 2 20 5 2 13 5 2" xfId="33373"/>
    <cellStyle name="Normal 2 20 5 2 13 6" xfId="28104"/>
    <cellStyle name="Normal 2 20 5 2 14" xfId="654"/>
    <cellStyle name="Normal 2 20 5 2 14 2" xfId="10963"/>
    <cellStyle name="Normal 2 20 5 2 14 2 2" xfId="22027"/>
    <cellStyle name="Normal 2 20 5 2 14 2 2 2" xfId="48276"/>
    <cellStyle name="Normal 2 20 5 2 14 2 3" xfId="37213"/>
    <cellStyle name="Normal 2 20 5 2 14 3" xfId="14566"/>
    <cellStyle name="Normal 2 20 5 2 14 3 2" xfId="25630"/>
    <cellStyle name="Normal 2 20 5 2 14 3 2 2" xfId="51879"/>
    <cellStyle name="Normal 2 20 5 2 14 3 3" xfId="40816"/>
    <cellStyle name="Normal 2 20 5 2 14 4" xfId="18302"/>
    <cellStyle name="Normal 2 20 5 2 14 4 2" xfId="44552"/>
    <cellStyle name="Normal 2 20 5 2 14 5" xfId="7172"/>
    <cellStyle name="Normal 2 20 5 2 14 5 2" xfId="33489"/>
    <cellStyle name="Normal 2 20 5 2 14 6" xfId="28105"/>
    <cellStyle name="Normal 2 20 5 2 15" xfId="655"/>
    <cellStyle name="Normal 2 20 5 2 15 2" xfId="11081"/>
    <cellStyle name="Normal 2 20 5 2 15 2 2" xfId="22145"/>
    <cellStyle name="Normal 2 20 5 2 15 2 2 2" xfId="48394"/>
    <cellStyle name="Normal 2 20 5 2 15 2 3" xfId="37331"/>
    <cellStyle name="Normal 2 20 5 2 15 3" xfId="14684"/>
    <cellStyle name="Normal 2 20 5 2 15 3 2" xfId="25748"/>
    <cellStyle name="Normal 2 20 5 2 15 3 2 2" xfId="51997"/>
    <cellStyle name="Normal 2 20 5 2 15 3 3" xfId="40934"/>
    <cellStyle name="Normal 2 20 5 2 15 4" xfId="18420"/>
    <cellStyle name="Normal 2 20 5 2 15 4 2" xfId="44670"/>
    <cellStyle name="Normal 2 20 5 2 15 5" xfId="7291"/>
    <cellStyle name="Normal 2 20 5 2 15 5 2" xfId="33607"/>
    <cellStyle name="Normal 2 20 5 2 15 6" xfId="28106"/>
    <cellStyle name="Normal 2 20 5 2 16" xfId="656"/>
    <cellStyle name="Normal 2 20 5 2 16 2" xfId="11199"/>
    <cellStyle name="Normal 2 20 5 2 16 2 2" xfId="22263"/>
    <cellStyle name="Normal 2 20 5 2 16 2 2 2" xfId="48512"/>
    <cellStyle name="Normal 2 20 5 2 16 2 3" xfId="37449"/>
    <cellStyle name="Normal 2 20 5 2 16 3" xfId="14802"/>
    <cellStyle name="Normal 2 20 5 2 16 3 2" xfId="25866"/>
    <cellStyle name="Normal 2 20 5 2 16 3 2 2" xfId="52115"/>
    <cellStyle name="Normal 2 20 5 2 16 3 3" xfId="41052"/>
    <cellStyle name="Normal 2 20 5 2 16 4" xfId="18538"/>
    <cellStyle name="Normal 2 20 5 2 16 4 2" xfId="44788"/>
    <cellStyle name="Normal 2 20 5 2 16 5" xfId="7410"/>
    <cellStyle name="Normal 2 20 5 2 16 5 2" xfId="33725"/>
    <cellStyle name="Normal 2 20 5 2 16 6" xfId="28107"/>
    <cellStyle name="Normal 2 20 5 2 17" xfId="657"/>
    <cellStyle name="Normal 2 20 5 2 17 2" xfId="11315"/>
    <cellStyle name="Normal 2 20 5 2 17 2 2" xfId="22379"/>
    <cellStyle name="Normal 2 20 5 2 17 2 2 2" xfId="48628"/>
    <cellStyle name="Normal 2 20 5 2 17 2 3" xfId="37565"/>
    <cellStyle name="Normal 2 20 5 2 17 3" xfId="14918"/>
    <cellStyle name="Normal 2 20 5 2 17 3 2" xfId="25982"/>
    <cellStyle name="Normal 2 20 5 2 17 3 2 2" xfId="52231"/>
    <cellStyle name="Normal 2 20 5 2 17 3 3" xfId="41168"/>
    <cellStyle name="Normal 2 20 5 2 17 4" xfId="18654"/>
    <cellStyle name="Normal 2 20 5 2 17 4 2" xfId="44904"/>
    <cellStyle name="Normal 2 20 5 2 17 5" xfId="7527"/>
    <cellStyle name="Normal 2 20 5 2 17 5 2" xfId="33841"/>
    <cellStyle name="Normal 2 20 5 2 17 6" xfId="28108"/>
    <cellStyle name="Normal 2 20 5 2 18" xfId="658"/>
    <cellStyle name="Normal 2 20 5 2 18 2" xfId="11432"/>
    <cellStyle name="Normal 2 20 5 2 18 2 2" xfId="22496"/>
    <cellStyle name="Normal 2 20 5 2 18 2 2 2" xfId="48745"/>
    <cellStyle name="Normal 2 20 5 2 18 2 3" xfId="37682"/>
    <cellStyle name="Normal 2 20 5 2 18 3" xfId="15035"/>
    <cellStyle name="Normal 2 20 5 2 18 3 2" xfId="26099"/>
    <cellStyle name="Normal 2 20 5 2 18 3 2 2" xfId="52348"/>
    <cellStyle name="Normal 2 20 5 2 18 3 3" xfId="41285"/>
    <cellStyle name="Normal 2 20 5 2 18 4" xfId="18771"/>
    <cellStyle name="Normal 2 20 5 2 18 4 2" xfId="45021"/>
    <cellStyle name="Normal 2 20 5 2 18 5" xfId="7645"/>
    <cellStyle name="Normal 2 20 5 2 18 5 2" xfId="33958"/>
    <cellStyle name="Normal 2 20 5 2 18 6" xfId="28109"/>
    <cellStyle name="Normal 2 20 5 2 19" xfId="659"/>
    <cellStyle name="Normal 2 20 5 2 19 2" xfId="11551"/>
    <cellStyle name="Normal 2 20 5 2 19 2 2" xfId="22615"/>
    <cellStyle name="Normal 2 20 5 2 19 2 2 2" xfId="48864"/>
    <cellStyle name="Normal 2 20 5 2 19 2 3" xfId="37801"/>
    <cellStyle name="Normal 2 20 5 2 19 3" xfId="15154"/>
    <cellStyle name="Normal 2 20 5 2 19 3 2" xfId="26218"/>
    <cellStyle name="Normal 2 20 5 2 19 3 2 2" xfId="52467"/>
    <cellStyle name="Normal 2 20 5 2 19 3 3" xfId="41404"/>
    <cellStyle name="Normal 2 20 5 2 19 4" xfId="18890"/>
    <cellStyle name="Normal 2 20 5 2 19 4 2" xfId="45140"/>
    <cellStyle name="Normal 2 20 5 2 19 5" xfId="7765"/>
    <cellStyle name="Normal 2 20 5 2 19 5 2" xfId="34077"/>
    <cellStyle name="Normal 2 20 5 2 19 6" xfId="28110"/>
    <cellStyle name="Normal 2 20 5 2 2" xfId="74"/>
    <cellStyle name="Normal 2 20 5 2 2 2" xfId="661"/>
    <cellStyle name="Normal 2 20 5 2 2 2 2" xfId="16381"/>
    <cellStyle name="Normal 2 20 5 2 2 2 2 2" xfId="27445"/>
    <cellStyle name="Normal 2 20 5 2 2 2 2 2 2" xfId="53694"/>
    <cellStyle name="Normal 2 20 5 2 2 2 2 3" xfId="42631"/>
    <cellStyle name="Normal 2 20 5 2 2 2 3" xfId="20117"/>
    <cellStyle name="Normal 2 20 5 2 2 2 3 2" xfId="46367"/>
    <cellStyle name="Normal 2 20 5 2 2 2 4" xfId="9044"/>
    <cellStyle name="Normal 2 20 5 2 2 2 4 2" xfId="35304"/>
    <cellStyle name="Normal 2 20 5 2 2 2 5" xfId="28112"/>
    <cellStyle name="Normal 2 20 5 2 2 3" xfId="660"/>
    <cellStyle name="Normal 2 20 5 2 2 3 2" xfId="20579"/>
    <cellStyle name="Normal 2 20 5 2 2 3 2 2" xfId="46828"/>
    <cellStyle name="Normal 2 20 5 2 2 3 3" xfId="9515"/>
    <cellStyle name="Normal 2 20 5 2 2 3 3 2" xfId="35765"/>
    <cellStyle name="Normal 2 20 5 2 2 3 4" xfId="28111"/>
    <cellStyle name="Normal 2 20 5 2 2 4" xfId="13118"/>
    <cellStyle name="Normal 2 20 5 2 2 4 2" xfId="24182"/>
    <cellStyle name="Normal 2 20 5 2 2 4 2 2" xfId="50431"/>
    <cellStyle name="Normal 2 20 5 2 2 4 3" xfId="39368"/>
    <cellStyle name="Normal 2 20 5 2 2 5" xfId="16854"/>
    <cellStyle name="Normal 2 20 5 2 2 5 2" xfId="43104"/>
    <cellStyle name="Normal 2 20 5 2 2 6" xfId="5712"/>
    <cellStyle name="Normal 2 20 5 2 2 6 2" xfId="32041"/>
    <cellStyle name="Normal 2 20 5 2 2 7" xfId="27579"/>
    <cellStyle name="Normal 2 20 5 2 20" xfId="662"/>
    <cellStyle name="Normal 2 20 5 2 20 2" xfId="11665"/>
    <cellStyle name="Normal 2 20 5 2 20 2 2" xfId="22729"/>
    <cellStyle name="Normal 2 20 5 2 20 2 2 2" xfId="48978"/>
    <cellStyle name="Normal 2 20 5 2 20 2 3" xfId="37915"/>
    <cellStyle name="Normal 2 20 5 2 20 3" xfId="15268"/>
    <cellStyle name="Normal 2 20 5 2 20 3 2" xfId="26332"/>
    <cellStyle name="Normal 2 20 5 2 20 3 2 2" xfId="52581"/>
    <cellStyle name="Normal 2 20 5 2 20 3 3" xfId="41518"/>
    <cellStyle name="Normal 2 20 5 2 20 4" xfId="19004"/>
    <cellStyle name="Normal 2 20 5 2 20 4 2" xfId="45254"/>
    <cellStyle name="Normal 2 20 5 2 20 5" xfId="7880"/>
    <cellStyle name="Normal 2 20 5 2 20 5 2" xfId="34191"/>
    <cellStyle name="Normal 2 20 5 2 20 6" xfId="28113"/>
    <cellStyle name="Normal 2 20 5 2 21" xfId="663"/>
    <cellStyle name="Normal 2 20 5 2 21 2" xfId="11779"/>
    <cellStyle name="Normal 2 20 5 2 21 2 2" xfId="22843"/>
    <cellStyle name="Normal 2 20 5 2 21 2 2 2" xfId="49092"/>
    <cellStyle name="Normal 2 20 5 2 21 2 3" xfId="38029"/>
    <cellStyle name="Normal 2 20 5 2 21 3" xfId="15382"/>
    <cellStyle name="Normal 2 20 5 2 21 3 2" xfId="26446"/>
    <cellStyle name="Normal 2 20 5 2 21 3 2 2" xfId="52695"/>
    <cellStyle name="Normal 2 20 5 2 21 3 3" xfId="41632"/>
    <cellStyle name="Normal 2 20 5 2 21 4" xfId="19118"/>
    <cellStyle name="Normal 2 20 5 2 21 4 2" xfId="45368"/>
    <cellStyle name="Normal 2 20 5 2 21 5" xfId="7995"/>
    <cellStyle name="Normal 2 20 5 2 21 5 2" xfId="34305"/>
    <cellStyle name="Normal 2 20 5 2 21 6" xfId="28114"/>
    <cellStyle name="Normal 2 20 5 2 22" xfId="664"/>
    <cellStyle name="Normal 2 20 5 2 22 2" xfId="11893"/>
    <cellStyle name="Normal 2 20 5 2 22 2 2" xfId="22957"/>
    <cellStyle name="Normal 2 20 5 2 22 2 2 2" xfId="49206"/>
    <cellStyle name="Normal 2 20 5 2 22 2 3" xfId="38143"/>
    <cellStyle name="Normal 2 20 5 2 22 3" xfId="15496"/>
    <cellStyle name="Normal 2 20 5 2 22 3 2" xfId="26560"/>
    <cellStyle name="Normal 2 20 5 2 22 3 2 2" xfId="52809"/>
    <cellStyle name="Normal 2 20 5 2 22 3 3" xfId="41746"/>
    <cellStyle name="Normal 2 20 5 2 22 4" xfId="19232"/>
    <cellStyle name="Normal 2 20 5 2 22 4 2" xfId="45482"/>
    <cellStyle name="Normal 2 20 5 2 22 5" xfId="8110"/>
    <cellStyle name="Normal 2 20 5 2 22 5 2" xfId="34419"/>
    <cellStyle name="Normal 2 20 5 2 22 6" xfId="28115"/>
    <cellStyle name="Normal 2 20 5 2 23" xfId="665"/>
    <cellStyle name="Normal 2 20 5 2 23 2" xfId="12007"/>
    <cellStyle name="Normal 2 20 5 2 23 2 2" xfId="23071"/>
    <cellStyle name="Normal 2 20 5 2 23 2 2 2" xfId="49320"/>
    <cellStyle name="Normal 2 20 5 2 23 2 3" xfId="38257"/>
    <cellStyle name="Normal 2 20 5 2 23 3" xfId="15610"/>
    <cellStyle name="Normal 2 20 5 2 23 3 2" xfId="26674"/>
    <cellStyle name="Normal 2 20 5 2 23 3 2 2" xfId="52923"/>
    <cellStyle name="Normal 2 20 5 2 23 3 3" xfId="41860"/>
    <cellStyle name="Normal 2 20 5 2 23 4" xfId="19346"/>
    <cellStyle name="Normal 2 20 5 2 23 4 2" xfId="45596"/>
    <cellStyle name="Normal 2 20 5 2 23 5" xfId="8225"/>
    <cellStyle name="Normal 2 20 5 2 23 5 2" xfId="34533"/>
    <cellStyle name="Normal 2 20 5 2 23 6" xfId="28116"/>
    <cellStyle name="Normal 2 20 5 2 24" xfId="666"/>
    <cellStyle name="Normal 2 20 5 2 24 2" xfId="12121"/>
    <cellStyle name="Normal 2 20 5 2 24 2 2" xfId="23185"/>
    <cellStyle name="Normal 2 20 5 2 24 2 2 2" xfId="49434"/>
    <cellStyle name="Normal 2 20 5 2 24 2 3" xfId="38371"/>
    <cellStyle name="Normal 2 20 5 2 24 3" xfId="15724"/>
    <cellStyle name="Normal 2 20 5 2 24 3 2" xfId="26788"/>
    <cellStyle name="Normal 2 20 5 2 24 3 2 2" xfId="53037"/>
    <cellStyle name="Normal 2 20 5 2 24 3 3" xfId="41974"/>
    <cellStyle name="Normal 2 20 5 2 24 4" xfId="19460"/>
    <cellStyle name="Normal 2 20 5 2 24 4 2" xfId="45710"/>
    <cellStyle name="Normal 2 20 5 2 24 5" xfId="8340"/>
    <cellStyle name="Normal 2 20 5 2 24 5 2" xfId="34647"/>
    <cellStyle name="Normal 2 20 5 2 24 6" xfId="28117"/>
    <cellStyle name="Normal 2 20 5 2 25" xfId="667"/>
    <cellStyle name="Normal 2 20 5 2 25 2" xfId="12238"/>
    <cellStyle name="Normal 2 20 5 2 25 2 2" xfId="23302"/>
    <cellStyle name="Normal 2 20 5 2 25 2 2 2" xfId="49551"/>
    <cellStyle name="Normal 2 20 5 2 25 2 3" xfId="38488"/>
    <cellStyle name="Normal 2 20 5 2 25 3" xfId="15841"/>
    <cellStyle name="Normal 2 20 5 2 25 3 2" xfId="26905"/>
    <cellStyle name="Normal 2 20 5 2 25 3 2 2" xfId="53154"/>
    <cellStyle name="Normal 2 20 5 2 25 3 3" xfId="42091"/>
    <cellStyle name="Normal 2 20 5 2 25 4" xfId="19577"/>
    <cellStyle name="Normal 2 20 5 2 25 4 2" xfId="45827"/>
    <cellStyle name="Normal 2 20 5 2 25 5" xfId="8458"/>
    <cellStyle name="Normal 2 20 5 2 25 5 2" xfId="34764"/>
    <cellStyle name="Normal 2 20 5 2 25 6" xfId="28118"/>
    <cellStyle name="Normal 2 20 5 2 26" xfId="668"/>
    <cellStyle name="Normal 2 20 5 2 26 2" xfId="12357"/>
    <cellStyle name="Normal 2 20 5 2 26 2 2" xfId="23421"/>
    <cellStyle name="Normal 2 20 5 2 26 2 2 2" xfId="49670"/>
    <cellStyle name="Normal 2 20 5 2 26 2 3" xfId="38607"/>
    <cellStyle name="Normal 2 20 5 2 26 3" xfId="15960"/>
    <cellStyle name="Normal 2 20 5 2 26 3 2" xfId="27024"/>
    <cellStyle name="Normal 2 20 5 2 26 3 2 2" xfId="53273"/>
    <cellStyle name="Normal 2 20 5 2 26 3 3" xfId="42210"/>
    <cellStyle name="Normal 2 20 5 2 26 4" xfId="19696"/>
    <cellStyle name="Normal 2 20 5 2 26 4 2" xfId="45946"/>
    <cellStyle name="Normal 2 20 5 2 26 5" xfId="8578"/>
    <cellStyle name="Normal 2 20 5 2 26 5 2" xfId="34883"/>
    <cellStyle name="Normal 2 20 5 2 26 6" xfId="28119"/>
    <cellStyle name="Normal 2 20 5 2 27" xfId="669"/>
    <cellStyle name="Normal 2 20 5 2 27 2" xfId="12488"/>
    <cellStyle name="Normal 2 20 5 2 27 2 2" xfId="23552"/>
    <cellStyle name="Normal 2 20 5 2 27 2 2 2" xfId="49801"/>
    <cellStyle name="Normal 2 20 5 2 27 2 3" xfId="38738"/>
    <cellStyle name="Normal 2 20 5 2 27 3" xfId="16091"/>
    <cellStyle name="Normal 2 20 5 2 27 3 2" xfId="27155"/>
    <cellStyle name="Normal 2 20 5 2 27 3 2 2" xfId="53404"/>
    <cellStyle name="Normal 2 20 5 2 27 3 3" xfId="42341"/>
    <cellStyle name="Normal 2 20 5 2 27 4" xfId="19827"/>
    <cellStyle name="Normal 2 20 5 2 27 4 2" xfId="46077"/>
    <cellStyle name="Normal 2 20 5 2 27 5" xfId="8710"/>
    <cellStyle name="Normal 2 20 5 2 27 5 2" xfId="35014"/>
    <cellStyle name="Normal 2 20 5 2 27 6" xfId="28120"/>
    <cellStyle name="Normal 2 20 5 2 28" xfId="670"/>
    <cellStyle name="Normal 2 20 5 2 28 2" xfId="12603"/>
    <cellStyle name="Normal 2 20 5 2 28 2 2" xfId="23667"/>
    <cellStyle name="Normal 2 20 5 2 28 2 2 2" xfId="49916"/>
    <cellStyle name="Normal 2 20 5 2 28 2 3" xfId="38853"/>
    <cellStyle name="Normal 2 20 5 2 28 3" xfId="16206"/>
    <cellStyle name="Normal 2 20 5 2 28 3 2" xfId="27270"/>
    <cellStyle name="Normal 2 20 5 2 28 3 2 2" xfId="53519"/>
    <cellStyle name="Normal 2 20 5 2 28 3 3" xfId="42456"/>
    <cellStyle name="Normal 2 20 5 2 28 4" xfId="19942"/>
    <cellStyle name="Normal 2 20 5 2 28 4 2" xfId="46192"/>
    <cellStyle name="Normal 2 20 5 2 28 5" xfId="8826"/>
    <cellStyle name="Normal 2 20 5 2 28 5 2" xfId="35129"/>
    <cellStyle name="Normal 2 20 5 2 28 6" xfId="28121"/>
    <cellStyle name="Normal 2 20 5 2 29" xfId="671"/>
    <cellStyle name="Normal 2 20 5 2 29 2" xfId="12717"/>
    <cellStyle name="Normal 2 20 5 2 29 2 2" xfId="23781"/>
    <cellStyle name="Normal 2 20 5 2 29 2 2 2" xfId="50030"/>
    <cellStyle name="Normal 2 20 5 2 29 2 3" xfId="38967"/>
    <cellStyle name="Normal 2 20 5 2 29 3" xfId="16320"/>
    <cellStyle name="Normal 2 20 5 2 29 3 2" xfId="27384"/>
    <cellStyle name="Normal 2 20 5 2 29 3 2 2" xfId="53633"/>
    <cellStyle name="Normal 2 20 5 2 29 3 3" xfId="42570"/>
    <cellStyle name="Normal 2 20 5 2 29 4" xfId="20056"/>
    <cellStyle name="Normal 2 20 5 2 29 4 2" xfId="46306"/>
    <cellStyle name="Normal 2 20 5 2 29 5" xfId="8941"/>
    <cellStyle name="Normal 2 20 5 2 29 5 2" xfId="35243"/>
    <cellStyle name="Normal 2 20 5 2 29 6" xfId="28122"/>
    <cellStyle name="Normal 2 20 5 2 3" xfId="672"/>
    <cellStyle name="Normal 2 20 5 2 3 2" xfId="9627"/>
    <cellStyle name="Normal 2 20 5 2 3 2 2" xfId="20691"/>
    <cellStyle name="Normal 2 20 5 2 3 2 2 2" xfId="46940"/>
    <cellStyle name="Normal 2 20 5 2 3 2 3" xfId="35877"/>
    <cellStyle name="Normal 2 20 5 2 3 3" xfId="13230"/>
    <cellStyle name="Normal 2 20 5 2 3 3 2" xfId="24294"/>
    <cellStyle name="Normal 2 20 5 2 3 3 2 2" xfId="50543"/>
    <cellStyle name="Normal 2 20 5 2 3 3 3" xfId="39480"/>
    <cellStyle name="Normal 2 20 5 2 3 4" xfId="16966"/>
    <cellStyle name="Normal 2 20 5 2 3 4 2" xfId="43216"/>
    <cellStyle name="Normal 2 20 5 2 3 5" xfId="5825"/>
    <cellStyle name="Normal 2 20 5 2 3 5 2" xfId="32153"/>
    <cellStyle name="Normal 2 20 5 2 3 6" xfId="28123"/>
    <cellStyle name="Normal 2 20 5 2 30" xfId="673"/>
    <cellStyle name="Normal 2 20 5 2 30 2" xfId="9355"/>
    <cellStyle name="Normal 2 20 5 2 30 2 2" xfId="20419"/>
    <cellStyle name="Normal 2 20 5 2 30 2 2 2" xfId="46668"/>
    <cellStyle name="Normal 2 20 5 2 30 2 3" xfId="35605"/>
    <cellStyle name="Normal 2 20 5 2 30 3" xfId="12958"/>
    <cellStyle name="Normal 2 20 5 2 30 3 2" xfId="24022"/>
    <cellStyle name="Normal 2 20 5 2 30 3 2 2" xfId="50271"/>
    <cellStyle name="Normal 2 20 5 2 30 3 3" xfId="39208"/>
    <cellStyle name="Normal 2 20 5 2 30 4" xfId="16694"/>
    <cellStyle name="Normal 2 20 5 2 30 4 2" xfId="42944"/>
    <cellStyle name="Normal 2 20 5 2 30 5" xfId="5550"/>
    <cellStyle name="Normal 2 20 5 2 30 5 2" xfId="31881"/>
    <cellStyle name="Normal 2 20 5 2 30 6" xfId="28124"/>
    <cellStyle name="Normal 2 20 5 2 31" xfId="674"/>
    <cellStyle name="Normal 2 20 5 2 31 2" xfId="20299"/>
    <cellStyle name="Normal 2 20 5 2 31 2 2" xfId="46548"/>
    <cellStyle name="Normal 2 20 5 2 31 3" xfId="9235"/>
    <cellStyle name="Normal 2 20 5 2 31 3 2" xfId="35485"/>
    <cellStyle name="Normal 2 20 5 2 31 4" xfId="28125"/>
    <cellStyle name="Normal 2 20 5 2 32" xfId="675"/>
    <cellStyle name="Normal 2 20 5 2 32 2" xfId="23902"/>
    <cellStyle name="Normal 2 20 5 2 32 2 2" xfId="50151"/>
    <cellStyle name="Normal 2 20 5 2 32 3" xfId="12838"/>
    <cellStyle name="Normal 2 20 5 2 32 3 2" xfId="39088"/>
    <cellStyle name="Normal 2 20 5 2 32 4" xfId="28126"/>
    <cellStyle name="Normal 2 20 5 2 33" xfId="676"/>
    <cellStyle name="Normal 2 20 5 2 33 2" xfId="16574"/>
    <cellStyle name="Normal 2 20 5 2 33 2 2" xfId="42824"/>
    <cellStyle name="Normal 2 20 5 2 33 3" xfId="28127"/>
    <cellStyle name="Normal 2 20 5 2 34" xfId="677"/>
    <cellStyle name="Normal 2 20 5 2 34 2" xfId="28128"/>
    <cellStyle name="Normal 2 20 5 2 35" xfId="678"/>
    <cellStyle name="Normal 2 20 5 2 35 2" xfId="28129"/>
    <cellStyle name="Normal 2 20 5 2 36" xfId="679"/>
    <cellStyle name="Normal 2 20 5 2 36 2" xfId="28130"/>
    <cellStyle name="Normal 2 20 5 2 37" xfId="680"/>
    <cellStyle name="Normal 2 20 5 2 37 2" xfId="28131"/>
    <cellStyle name="Normal 2 20 5 2 38" xfId="681"/>
    <cellStyle name="Normal 2 20 5 2 38 2" xfId="28132"/>
    <cellStyle name="Normal 2 20 5 2 39" xfId="682"/>
    <cellStyle name="Normal 2 20 5 2 39 2" xfId="28133"/>
    <cellStyle name="Normal 2 20 5 2 4" xfId="683"/>
    <cellStyle name="Normal 2 20 5 2 4 2" xfId="9743"/>
    <cellStyle name="Normal 2 20 5 2 4 2 2" xfId="20807"/>
    <cellStyle name="Normal 2 20 5 2 4 2 2 2" xfId="47056"/>
    <cellStyle name="Normal 2 20 5 2 4 2 3" xfId="35993"/>
    <cellStyle name="Normal 2 20 5 2 4 3" xfId="13346"/>
    <cellStyle name="Normal 2 20 5 2 4 3 2" xfId="24410"/>
    <cellStyle name="Normal 2 20 5 2 4 3 2 2" xfId="50659"/>
    <cellStyle name="Normal 2 20 5 2 4 3 3" xfId="39596"/>
    <cellStyle name="Normal 2 20 5 2 4 4" xfId="17082"/>
    <cellStyle name="Normal 2 20 5 2 4 4 2" xfId="43332"/>
    <cellStyle name="Normal 2 20 5 2 4 5" xfId="5942"/>
    <cellStyle name="Normal 2 20 5 2 4 5 2" xfId="32269"/>
    <cellStyle name="Normal 2 20 5 2 4 6" xfId="28134"/>
    <cellStyle name="Normal 2 20 5 2 40" xfId="684"/>
    <cellStyle name="Normal 2 20 5 2 40 2" xfId="28135"/>
    <cellStyle name="Normal 2 20 5 2 41" xfId="649"/>
    <cellStyle name="Normal 2 20 5 2 41 2" xfId="28100"/>
    <cellStyle name="Normal 2 20 5 2 42" xfId="5429"/>
    <cellStyle name="Normal 2 20 5 2 42 2" xfId="31761"/>
    <cellStyle name="Normal 2 20 5 2 43" xfId="27578"/>
    <cellStyle name="Normal 2 20 5 2 5" xfId="685"/>
    <cellStyle name="Normal 2 20 5 2 5 2" xfId="9858"/>
    <cellStyle name="Normal 2 20 5 2 5 2 2" xfId="20922"/>
    <cellStyle name="Normal 2 20 5 2 5 2 2 2" xfId="47171"/>
    <cellStyle name="Normal 2 20 5 2 5 2 3" xfId="36108"/>
    <cellStyle name="Normal 2 20 5 2 5 3" xfId="13461"/>
    <cellStyle name="Normal 2 20 5 2 5 3 2" xfId="24525"/>
    <cellStyle name="Normal 2 20 5 2 5 3 2 2" xfId="50774"/>
    <cellStyle name="Normal 2 20 5 2 5 3 3" xfId="39711"/>
    <cellStyle name="Normal 2 20 5 2 5 4" xfId="17197"/>
    <cellStyle name="Normal 2 20 5 2 5 4 2" xfId="43447"/>
    <cellStyle name="Normal 2 20 5 2 5 5" xfId="6058"/>
    <cellStyle name="Normal 2 20 5 2 5 5 2" xfId="32384"/>
    <cellStyle name="Normal 2 20 5 2 5 6" xfId="28136"/>
    <cellStyle name="Normal 2 20 5 2 6" xfId="686"/>
    <cellStyle name="Normal 2 20 5 2 6 2" xfId="9973"/>
    <cellStyle name="Normal 2 20 5 2 6 2 2" xfId="21037"/>
    <cellStyle name="Normal 2 20 5 2 6 2 2 2" xfId="47286"/>
    <cellStyle name="Normal 2 20 5 2 6 2 3" xfId="36223"/>
    <cellStyle name="Normal 2 20 5 2 6 3" xfId="13576"/>
    <cellStyle name="Normal 2 20 5 2 6 3 2" xfId="24640"/>
    <cellStyle name="Normal 2 20 5 2 6 3 2 2" xfId="50889"/>
    <cellStyle name="Normal 2 20 5 2 6 3 3" xfId="39826"/>
    <cellStyle name="Normal 2 20 5 2 6 4" xfId="17312"/>
    <cellStyle name="Normal 2 20 5 2 6 4 2" xfId="43562"/>
    <cellStyle name="Normal 2 20 5 2 6 5" xfId="6174"/>
    <cellStyle name="Normal 2 20 5 2 6 5 2" xfId="32499"/>
    <cellStyle name="Normal 2 20 5 2 6 6" xfId="28137"/>
    <cellStyle name="Normal 2 20 5 2 7" xfId="687"/>
    <cellStyle name="Normal 2 20 5 2 7 2" xfId="10087"/>
    <cellStyle name="Normal 2 20 5 2 7 2 2" xfId="21151"/>
    <cellStyle name="Normal 2 20 5 2 7 2 2 2" xfId="47400"/>
    <cellStyle name="Normal 2 20 5 2 7 2 3" xfId="36337"/>
    <cellStyle name="Normal 2 20 5 2 7 3" xfId="13690"/>
    <cellStyle name="Normal 2 20 5 2 7 3 2" xfId="24754"/>
    <cellStyle name="Normal 2 20 5 2 7 3 2 2" xfId="51003"/>
    <cellStyle name="Normal 2 20 5 2 7 3 3" xfId="39940"/>
    <cellStyle name="Normal 2 20 5 2 7 4" xfId="17426"/>
    <cellStyle name="Normal 2 20 5 2 7 4 2" xfId="43676"/>
    <cellStyle name="Normal 2 20 5 2 7 5" xfId="6289"/>
    <cellStyle name="Normal 2 20 5 2 7 5 2" xfId="32613"/>
    <cellStyle name="Normal 2 20 5 2 7 6" xfId="28138"/>
    <cellStyle name="Normal 2 20 5 2 8" xfId="688"/>
    <cellStyle name="Normal 2 20 5 2 8 2" xfId="10201"/>
    <cellStyle name="Normal 2 20 5 2 8 2 2" xfId="21265"/>
    <cellStyle name="Normal 2 20 5 2 8 2 2 2" xfId="47514"/>
    <cellStyle name="Normal 2 20 5 2 8 2 3" xfId="36451"/>
    <cellStyle name="Normal 2 20 5 2 8 3" xfId="13804"/>
    <cellStyle name="Normal 2 20 5 2 8 3 2" xfId="24868"/>
    <cellStyle name="Normal 2 20 5 2 8 3 2 2" xfId="51117"/>
    <cellStyle name="Normal 2 20 5 2 8 3 3" xfId="40054"/>
    <cellStyle name="Normal 2 20 5 2 8 4" xfId="17540"/>
    <cellStyle name="Normal 2 20 5 2 8 4 2" xfId="43790"/>
    <cellStyle name="Normal 2 20 5 2 8 5" xfId="6404"/>
    <cellStyle name="Normal 2 20 5 2 8 5 2" xfId="32727"/>
    <cellStyle name="Normal 2 20 5 2 8 6" xfId="28139"/>
    <cellStyle name="Normal 2 20 5 2 9" xfId="689"/>
    <cellStyle name="Normal 2 20 5 2 9 2" xfId="10315"/>
    <cellStyle name="Normal 2 20 5 2 9 2 2" xfId="21379"/>
    <cellStyle name="Normal 2 20 5 2 9 2 2 2" xfId="47628"/>
    <cellStyle name="Normal 2 20 5 2 9 2 3" xfId="36565"/>
    <cellStyle name="Normal 2 20 5 2 9 3" xfId="13918"/>
    <cellStyle name="Normal 2 20 5 2 9 3 2" xfId="24982"/>
    <cellStyle name="Normal 2 20 5 2 9 3 2 2" xfId="51231"/>
    <cellStyle name="Normal 2 20 5 2 9 3 3" xfId="40168"/>
    <cellStyle name="Normal 2 20 5 2 9 4" xfId="17654"/>
    <cellStyle name="Normal 2 20 5 2 9 4 2" xfId="43904"/>
    <cellStyle name="Normal 2 20 5 2 9 5" xfId="6519"/>
    <cellStyle name="Normal 2 20 5 2 9 5 2" xfId="32841"/>
    <cellStyle name="Normal 2 20 5 2 9 6" xfId="28140"/>
    <cellStyle name="Normal 2 20 5 20" xfId="690"/>
    <cellStyle name="Normal 2 20 5 20 2" xfId="11531"/>
    <cellStyle name="Normal 2 20 5 20 2 2" xfId="22595"/>
    <cellStyle name="Normal 2 20 5 20 2 2 2" xfId="48844"/>
    <cellStyle name="Normal 2 20 5 20 2 3" xfId="37781"/>
    <cellStyle name="Normal 2 20 5 20 3" xfId="15134"/>
    <cellStyle name="Normal 2 20 5 20 3 2" xfId="26198"/>
    <cellStyle name="Normal 2 20 5 20 3 2 2" xfId="52447"/>
    <cellStyle name="Normal 2 20 5 20 3 3" xfId="41384"/>
    <cellStyle name="Normal 2 20 5 20 4" xfId="18870"/>
    <cellStyle name="Normal 2 20 5 20 4 2" xfId="45120"/>
    <cellStyle name="Normal 2 20 5 20 5" xfId="7745"/>
    <cellStyle name="Normal 2 20 5 20 5 2" xfId="34057"/>
    <cellStyle name="Normal 2 20 5 20 6" xfId="28141"/>
    <cellStyle name="Normal 2 20 5 21" xfId="691"/>
    <cellStyle name="Normal 2 20 5 21 2" xfId="11645"/>
    <cellStyle name="Normal 2 20 5 21 2 2" xfId="22709"/>
    <cellStyle name="Normal 2 20 5 21 2 2 2" xfId="48958"/>
    <cellStyle name="Normal 2 20 5 21 2 3" xfId="37895"/>
    <cellStyle name="Normal 2 20 5 21 3" xfId="15248"/>
    <cellStyle name="Normal 2 20 5 21 3 2" xfId="26312"/>
    <cellStyle name="Normal 2 20 5 21 3 2 2" xfId="52561"/>
    <cellStyle name="Normal 2 20 5 21 3 3" xfId="41498"/>
    <cellStyle name="Normal 2 20 5 21 4" xfId="18984"/>
    <cellStyle name="Normal 2 20 5 21 4 2" xfId="45234"/>
    <cellStyle name="Normal 2 20 5 21 5" xfId="7860"/>
    <cellStyle name="Normal 2 20 5 21 5 2" xfId="34171"/>
    <cellStyle name="Normal 2 20 5 21 6" xfId="28142"/>
    <cellStyle name="Normal 2 20 5 22" xfId="692"/>
    <cellStyle name="Normal 2 20 5 22 2" xfId="11759"/>
    <cellStyle name="Normal 2 20 5 22 2 2" xfId="22823"/>
    <cellStyle name="Normal 2 20 5 22 2 2 2" xfId="49072"/>
    <cellStyle name="Normal 2 20 5 22 2 3" xfId="38009"/>
    <cellStyle name="Normal 2 20 5 22 3" xfId="15362"/>
    <cellStyle name="Normal 2 20 5 22 3 2" xfId="26426"/>
    <cellStyle name="Normal 2 20 5 22 3 2 2" xfId="52675"/>
    <cellStyle name="Normal 2 20 5 22 3 3" xfId="41612"/>
    <cellStyle name="Normal 2 20 5 22 4" xfId="19098"/>
    <cellStyle name="Normal 2 20 5 22 4 2" xfId="45348"/>
    <cellStyle name="Normal 2 20 5 22 5" xfId="7975"/>
    <cellStyle name="Normal 2 20 5 22 5 2" xfId="34285"/>
    <cellStyle name="Normal 2 20 5 22 6" xfId="28143"/>
    <cellStyle name="Normal 2 20 5 23" xfId="693"/>
    <cellStyle name="Normal 2 20 5 23 2" xfId="11873"/>
    <cellStyle name="Normal 2 20 5 23 2 2" xfId="22937"/>
    <cellStyle name="Normal 2 20 5 23 2 2 2" xfId="49186"/>
    <cellStyle name="Normal 2 20 5 23 2 3" xfId="38123"/>
    <cellStyle name="Normal 2 20 5 23 3" xfId="15476"/>
    <cellStyle name="Normal 2 20 5 23 3 2" xfId="26540"/>
    <cellStyle name="Normal 2 20 5 23 3 2 2" xfId="52789"/>
    <cellStyle name="Normal 2 20 5 23 3 3" xfId="41726"/>
    <cellStyle name="Normal 2 20 5 23 4" xfId="19212"/>
    <cellStyle name="Normal 2 20 5 23 4 2" xfId="45462"/>
    <cellStyle name="Normal 2 20 5 23 5" xfId="8090"/>
    <cellStyle name="Normal 2 20 5 23 5 2" xfId="34399"/>
    <cellStyle name="Normal 2 20 5 23 6" xfId="28144"/>
    <cellStyle name="Normal 2 20 5 24" xfId="694"/>
    <cellStyle name="Normal 2 20 5 24 2" xfId="11987"/>
    <cellStyle name="Normal 2 20 5 24 2 2" xfId="23051"/>
    <cellStyle name="Normal 2 20 5 24 2 2 2" xfId="49300"/>
    <cellStyle name="Normal 2 20 5 24 2 3" xfId="38237"/>
    <cellStyle name="Normal 2 20 5 24 3" xfId="15590"/>
    <cellStyle name="Normal 2 20 5 24 3 2" xfId="26654"/>
    <cellStyle name="Normal 2 20 5 24 3 2 2" xfId="52903"/>
    <cellStyle name="Normal 2 20 5 24 3 3" xfId="41840"/>
    <cellStyle name="Normal 2 20 5 24 4" xfId="19326"/>
    <cellStyle name="Normal 2 20 5 24 4 2" xfId="45576"/>
    <cellStyle name="Normal 2 20 5 24 5" xfId="8205"/>
    <cellStyle name="Normal 2 20 5 24 5 2" xfId="34513"/>
    <cellStyle name="Normal 2 20 5 24 6" xfId="28145"/>
    <cellStyle name="Normal 2 20 5 25" xfId="695"/>
    <cellStyle name="Normal 2 20 5 25 2" xfId="12101"/>
    <cellStyle name="Normal 2 20 5 25 2 2" xfId="23165"/>
    <cellStyle name="Normal 2 20 5 25 2 2 2" xfId="49414"/>
    <cellStyle name="Normal 2 20 5 25 2 3" xfId="38351"/>
    <cellStyle name="Normal 2 20 5 25 3" xfId="15704"/>
    <cellStyle name="Normal 2 20 5 25 3 2" xfId="26768"/>
    <cellStyle name="Normal 2 20 5 25 3 2 2" xfId="53017"/>
    <cellStyle name="Normal 2 20 5 25 3 3" xfId="41954"/>
    <cellStyle name="Normal 2 20 5 25 4" xfId="19440"/>
    <cellStyle name="Normal 2 20 5 25 4 2" xfId="45690"/>
    <cellStyle name="Normal 2 20 5 25 5" xfId="8320"/>
    <cellStyle name="Normal 2 20 5 25 5 2" xfId="34627"/>
    <cellStyle name="Normal 2 20 5 25 6" xfId="28146"/>
    <cellStyle name="Normal 2 20 5 26" xfId="696"/>
    <cellStyle name="Normal 2 20 5 26 2" xfId="12218"/>
    <cellStyle name="Normal 2 20 5 26 2 2" xfId="23282"/>
    <cellStyle name="Normal 2 20 5 26 2 2 2" xfId="49531"/>
    <cellStyle name="Normal 2 20 5 26 2 3" xfId="38468"/>
    <cellStyle name="Normal 2 20 5 26 3" xfId="15821"/>
    <cellStyle name="Normal 2 20 5 26 3 2" xfId="26885"/>
    <cellStyle name="Normal 2 20 5 26 3 2 2" xfId="53134"/>
    <cellStyle name="Normal 2 20 5 26 3 3" xfId="42071"/>
    <cellStyle name="Normal 2 20 5 26 4" xfId="19557"/>
    <cellStyle name="Normal 2 20 5 26 4 2" xfId="45807"/>
    <cellStyle name="Normal 2 20 5 26 5" xfId="8438"/>
    <cellStyle name="Normal 2 20 5 26 5 2" xfId="34744"/>
    <cellStyle name="Normal 2 20 5 26 6" xfId="28147"/>
    <cellStyle name="Normal 2 20 5 27" xfId="697"/>
    <cellStyle name="Normal 2 20 5 27 2" xfId="12337"/>
    <cellStyle name="Normal 2 20 5 27 2 2" xfId="23401"/>
    <cellStyle name="Normal 2 20 5 27 2 2 2" xfId="49650"/>
    <cellStyle name="Normal 2 20 5 27 2 3" xfId="38587"/>
    <cellStyle name="Normal 2 20 5 27 3" xfId="15940"/>
    <cellStyle name="Normal 2 20 5 27 3 2" xfId="27004"/>
    <cellStyle name="Normal 2 20 5 27 3 2 2" xfId="53253"/>
    <cellStyle name="Normal 2 20 5 27 3 3" xfId="42190"/>
    <cellStyle name="Normal 2 20 5 27 4" xfId="19676"/>
    <cellStyle name="Normal 2 20 5 27 4 2" xfId="45926"/>
    <cellStyle name="Normal 2 20 5 27 5" xfId="8558"/>
    <cellStyle name="Normal 2 20 5 27 5 2" xfId="34863"/>
    <cellStyle name="Normal 2 20 5 27 6" xfId="28148"/>
    <cellStyle name="Normal 2 20 5 28" xfId="698"/>
    <cellStyle name="Normal 2 20 5 28 2" xfId="12468"/>
    <cellStyle name="Normal 2 20 5 28 2 2" xfId="23532"/>
    <cellStyle name="Normal 2 20 5 28 2 2 2" xfId="49781"/>
    <cellStyle name="Normal 2 20 5 28 2 3" xfId="38718"/>
    <cellStyle name="Normal 2 20 5 28 3" xfId="16071"/>
    <cellStyle name="Normal 2 20 5 28 3 2" xfId="27135"/>
    <cellStyle name="Normal 2 20 5 28 3 2 2" xfId="53384"/>
    <cellStyle name="Normal 2 20 5 28 3 3" xfId="42321"/>
    <cellStyle name="Normal 2 20 5 28 4" xfId="19807"/>
    <cellStyle name="Normal 2 20 5 28 4 2" xfId="46057"/>
    <cellStyle name="Normal 2 20 5 28 5" xfId="8690"/>
    <cellStyle name="Normal 2 20 5 28 5 2" xfId="34994"/>
    <cellStyle name="Normal 2 20 5 28 6" xfId="28149"/>
    <cellStyle name="Normal 2 20 5 29" xfId="699"/>
    <cellStyle name="Normal 2 20 5 29 2" xfId="12583"/>
    <cellStyle name="Normal 2 20 5 29 2 2" xfId="23647"/>
    <cellStyle name="Normal 2 20 5 29 2 2 2" xfId="49896"/>
    <cellStyle name="Normal 2 20 5 29 2 3" xfId="38833"/>
    <cellStyle name="Normal 2 20 5 29 3" xfId="16186"/>
    <cellStyle name="Normal 2 20 5 29 3 2" xfId="27250"/>
    <cellStyle name="Normal 2 20 5 29 3 2 2" xfId="53499"/>
    <cellStyle name="Normal 2 20 5 29 3 3" xfId="42436"/>
    <cellStyle name="Normal 2 20 5 29 4" xfId="19922"/>
    <cellStyle name="Normal 2 20 5 29 4 2" xfId="46172"/>
    <cellStyle name="Normal 2 20 5 29 5" xfId="8806"/>
    <cellStyle name="Normal 2 20 5 29 5 2" xfId="35109"/>
    <cellStyle name="Normal 2 20 5 29 6" xfId="28150"/>
    <cellStyle name="Normal 2 20 5 3" xfId="75"/>
    <cellStyle name="Normal 2 20 5 3 2" xfId="701"/>
    <cellStyle name="Normal 2 20 5 3 2 2" xfId="16382"/>
    <cellStyle name="Normal 2 20 5 3 2 2 2" xfId="27446"/>
    <cellStyle name="Normal 2 20 5 3 2 2 2 2" xfId="53695"/>
    <cellStyle name="Normal 2 20 5 3 2 2 3" xfId="42632"/>
    <cellStyle name="Normal 2 20 5 3 2 3" xfId="20118"/>
    <cellStyle name="Normal 2 20 5 3 2 3 2" xfId="46368"/>
    <cellStyle name="Normal 2 20 5 3 2 4" xfId="9045"/>
    <cellStyle name="Normal 2 20 5 3 2 4 2" xfId="35305"/>
    <cellStyle name="Normal 2 20 5 3 2 5" xfId="28152"/>
    <cellStyle name="Normal 2 20 5 3 3" xfId="700"/>
    <cellStyle name="Normal 2 20 5 3 3 2" xfId="20519"/>
    <cellStyle name="Normal 2 20 5 3 3 2 2" xfId="46768"/>
    <cellStyle name="Normal 2 20 5 3 3 3" xfId="9455"/>
    <cellStyle name="Normal 2 20 5 3 3 3 2" xfId="35705"/>
    <cellStyle name="Normal 2 20 5 3 3 4" xfId="28151"/>
    <cellStyle name="Normal 2 20 5 3 4" xfId="13058"/>
    <cellStyle name="Normal 2 20 5 3 4 2" xfId="24122"/>
    <cellStyle name="Normal 2 20 5 3 4 2 2" xfId="50371"/>
    <cellStyle name="Normal 2 20 5 3 4 3" xfId="39308"/>
    <cellStyle name="Normal 2 20 5 3 5" xfId="16794"/>
    <cellStyle name="Normal 2 20 5 3 5 2" xfId="43044"/>
    <cellStyle name="Normal 2 20 5 3 6" xfId="5651"/>
    <cellStyle name="Normal 2 20 5 3 6 2" xfId="31981"/>
    <cellStyle name="Normal 2 20 5 3 7" xfId="27580"/>
    <cellStyle name="Normal 2 20 5 30" xfId="702"/>
    <cellStyle name="Normal 2 20 5 30 2" xfId="12697"/>
    <cellStyle name="Normal 2 20 5 30 2 2" xfId="23761"/>
    <cellStyle name="Normal 2 20 5 30 2 2 2" xfId="50010"/>
    <cellStyle name="Normal 2 20 5 30 2 3" xfId="38947"/>
    <cellStyle name="Normal 2 20 5 30 3" xfId="16300"/>
    <cellStyle name="Normal 2 20 5 30 3 2" xfId="27364"/>
    <cellStyle name="Normal 2 20 5 30 3 2 2" xfId="53613"/>
    <cellStyle name="Normal 2 20 5 30 3 3" xfId="42550"/>
    <cellStyle name="Normal 2 20 5 30 4" xfId="20036"/>
    <cellStyle name="Normal 2 20 5 30 4 2" xfId="46286"/>
    <cellStyle name="Normal 2 20 5 30 5" xfId="8921"/>
    <cellStyle name="Normal 2 20 5 30 5 2" xfId="35223"/>
    <cellStyle name="Normal 2 20 5 30 6" xfId="28153"/>
    <cellStyle name="Normal 2 20 5 31" xfId="703"/>
    <cellStyle name="Normal 2 20 5 31 2" xfId="9335"/>
    <cellStyle name="Normal 2 20 5 31 2 2" xfId="20399"/>
    <cellStyle name="Normal 2 20 5 31 2 2 2" xfId="46648"/>
    <cellStyle name="Normal 2 20 5 31 2 3" xfId="35585"/>
    <cellStyle name="Normal 2 20 5 31 3" xfId="12938"/>
    <cellStyle name="Normal 2 20 5 31 3 2" xfId="24002"/>
    <cellStyle name="Normal 2 20 5 31 3 2 2" xfId="50251"/>
    <cellStyle name="Normal 2 20 5 31 3 3" xfId="39188"/>
    <cellStyle name="Normal 2 20 5 31 4" xfId="16674"/>
    <cellStyle name="Normal 2 20 5 31 4 2" xfId="42924"/>
    <cellStyle name="Normal 2 20 5 31 5" xfId="5530"/>
    <cellStyle name="Normal 2 20 5 31 5 2" xfId="31861"/>
    <cellStyle name="Normal 2 20 5 31 6" xfId="28154"/>
    <cellStyle name="Normal 2 20 5 32" xfId="704"/>
    <cellStyle name="Normal 2 20 5 32 2" xfId="20279"/>
    <cellStyle name="Normal 2 20 5 32 2 2" xfId="46528"/>
    <cellStyle name="Normal 2 20 5 32 3" xfId="9215"/>
    <cellStyle name="Normal 2 20 5 32 3 2" xfId="35465"/>
    <cellStyle name="Normal 2 20 5 32 4" xfId="28155"/>
    <cellStyle name="Normal 2 20 5 33" xfId="705"/>
    <cellStyle name="Normal 2 20 5 33 2" xfId="23882"/>
    <cellStyle name="Normal 2 20 5 33 2 2" xfId="50131"/>
    <cellStyle name="Normal 2 20 5 33 3" xfId="12818"/>
    <cellStyle name="Normal 2 20 5 33 3 2" xfId="39068"/>
    <cellStyle name="Normal 2 20 5 33 4" xfId="28156"/>
    <cellStyle name="Normal 2 20 5 34" xfId="706"/>
    <cellStyle name="Normal 2 20 5 34 2" xfId="16554"/>
    <cellStyle name="Normal 2 20 5 34 2 2" xfId="42804"/>
    <cellStyle name="Normal 2 20 5 34 3" xfId="28157"/>
    <cellStyle name="Normal 2 20 5 35" xfId="707"/>
    <cellStyle name="Normal 2 20 5 35 2" xfId="28158"/>
    <cellStyle name="Normal 2 20 5 36" xfId="708"/>
    <cellStyle name="Normal 2 20 5 36 2" xfId="28159"/>
    <cellStyle name="Normal 2 20 5 37" xfId="709"/>
    <cellStyle name="Normal 2 20 5 37 2" xfId="28160"/>
    <cellStyle name="Normal 2 20 5 38" xfId="710"/>
    <cellStyle name="Normal 2 20 5 38 2" xfId="28161"/>
    <cellStyle name="Normal 2 20 5 39" xfId="711"/>
    <cellStyle name="Normal 2 20 5 39 2" xfId="28162"/>
    <cellStyle name="Normal 2 20 5 4" xfId="712"/>
    <cellStyle name="Normal 2 20 5 4 2" xfId="9607"/>
    <cellStyle name="Normal 2 20 5 4 2 2" xfId="20671"/>
    <cellStyle name="Normal 2 20 5 4 2 2 2" xfId="46920"/>
    <cellStyle name="Normal 2 20 5 4 2 3" xfId="35857"/>
    <cellStyle name="Normal 2 20 5 4 3" xfId="13210"/>
    <cellStyle name="Normal 2 20 5 4 3 2" xfId="24274"/>
    <cellStyle name="Normal 2 20 5 4 3 2 2" xfId="50523"/>
    <cellStyle name="Normal 2 20 5 4 3 3" xfId="39460"/>
    <cellStyle name="Normal 2 20 5 4 4" xfId="16946"/>
    <cellStyle name="Normal 2 20 5 4 4 2" xfId="43196"/>
    <cellStyle name="Normal 2 20 5 4 5" xfId="5805"/>
    <cellStyle name="Normal 2 20 5 4 5 2" xfId="32133"/>
    <cellStyle name="Normal 2 20 5 4 6" xfId="28163"/>
    <cellStyle name="Normal 2 20 5 40" xfId="713"/>
    <cellStyle name="Normal 2 20 5 40 2" xfId="28164"/>
    <cellStyle name="Normal 2 20 5 41" xfId="714"/>
    <cellStyle name="Normal 2 20 5 41 2" xfId="28165"/>
    <cellStyle name="Normal 2 20 5 42" xfId="638"/>
    <cellStyle name="Normal 2 20 5 42 2" xfId="28089"/>
    <cellStyle name="Normal 2 20 5 43" xfId="5409"/>
    <cellStyle name="Normal 2 20 5 43 2" xfId="31741"/>
    <cellStyle name="Normal 2 20 5 44" xfId="27577"/>
    <cellStyle name="Normal 2 20 5 5" xfId="715"/>
    <cellStyle name="Normal 2 20 5 5 2" xfId="9723"/>
    <cellStyle name="Normal 2 20 5 5 2 2" xfId="20787"/>
    <cellStyle name="Normal 2 20 5 5 2 2 2" xfId="47036"/>
    <cellStyle name="Normal 2 20 5 5 2 3" xfId="35973"/>
    <cellStyle name="Normal 2 20 5 5 3" xfId="13326"/>
    <cellStyle name="Normal 2 20 5 5 3 2" xfId="24390"/>
    <cellStyle name="Normal 2 20 5 5 3 2 2" xfId="50639"/>
    <cellStyle name="Normal 2 20 5 5 3 3" xfId="39576"/>
    <cellStyle name="Normal 2 20 5 5 4" xfId="17062"/>
    <cellStyle name="Normal 2 20 5 5 4 2" xfId="43312"/>
    <cellStyle name="Normal 2 20 5 5 5" xfId="5922"/>
    <cellStyle name="Normal 2 20 5 5 5 2" xfId="32249"/>
    <cellStyle name="Normal 2 20 5 5 6" xfId="28166"/>
    <cellStyle name="Normal 2 20 5 6" xfId="716"/>
    <cellStyle name="Normal 2 20 5 6 2" xfId="9838"/>
    <cellStyle name="Normal 2 20 5 6 2 2" xfId="20902"/>
    <cellStyle name="Normal 2 20 5 6 2 2 2" xfId="47151"/>
    <cellStyle name="Normal 2 20 5 6 2 3" xfId="36088"/>
    <cellStyle name="Normal 2 20 5 6 3" xfId="13441"/>
    <cellStyle name="Normal 2 20 5 6 3 2" xfId="24505"/>
    <cellStyle name="Normal 2 20 5 6 3 2 2" xfId="50754"/>
    <cellStyle name="Normal 2 20 5 6 3 3" xfId="39691"/>
    <cellStyle name="Normal 2 20 5 6 4" xfId="17177"/>
    <cellStyle name="Normal 2 20 5 6 4 2" xfId="43427"/>
    <cellStyle name="Normal 2 20 5 6 5" xfId="6038"/>
    <cellStyle name="Normal 2 20 5 6 5 2" xfId="32364"/>
    <cellStyle name="Normal 2 20 5 6 6" xfId="28167"/>
    <cellStyle name="Normal 2 20 5 7" xfId="717"/>
    <cellStyle name="Normal 2 20 5 7 2" xfId="9953"/>
    <cellStyle name="Normal 2 20 5 7 2 2" xfId="21017"/>
    <cellStyle name="Normal 2 20 5 7 2 2 2" xfId="47266"/>
    <cellStyle name="Normal 2 20 5 7 2 3" xfId="36203"/>
    <cellStyle name="Normal 2 20 5 7 3" xfId="13556"/>
    <cellStyle name="Normal 2 20 5 7 3 2" xfId="24620"/>
    <cellStyle name="Normal 2 20 5 7 3 2 2" xfId="50869"/>
    <cellStyle name="Normal 2 20 5 7 3 3" xfId="39806"/>
    <cellStyle name="Normal 2 20 5 7 4" xfId="17292"/>
    <cellStyle name="Normal 2 20 5 7 4 2" xfId="43542"/>
    <cellStyle name="Normal 2 20 5 7 5" xfId="6154"/>
    <cellStyle name="Normal 2 20 5 7 5 2" xfId="32479"/>
    <cellStyle name="Normal 2 20 5 7 6" xfId="28168"/>
    <cellStyle name="Normal 2 20 5 8" xfId="718"/>
    <cellStyle name="Normal 2 20 5 8 2" xfId="10067"/>
    <cellStyle name="Normal 2 20 5 8 2 2" xfId="21131"/>
    <cellStyle name="Normal 2 20 5 8 2 2 2" xfId="47380"/>
    <cellStyle name="Normal 2 20 5 8 2 3" xfId="36317"/>
    <cellStyle name="Normal 2 20 5 8 3" xfId="13670"/>
    <cellStyle name="Normal 2 20 5 8 3 2" xfId="24734"/>
    <cellStyle name="Normal 2 20 5 8 3 2 2" xfId="50983"/>
    <cellStyle name="Normal 2 20 5 8 3 3" xfId="39920"/>
    <cellStyle name="Normal 2 20 5 8 4" xfId="17406"/>
    <cellStyle name="Normal 2 20 5 8 4 2" xfId="43656"/>
    <cellStyle name="Normal 2 20 5 8 5" xfId="6269"/>
    <cellStyle name="Normal 2 20 5 8 5 2" xfId="32593"/>
    <cellStyle name="Normal 2 20 5 8 6" xfId="28169"/>
    <cellStyle name="Normal 2 20 5 9" xfId="719"/>
    <cellStyle name="Normal 2 20 5 9 2" xfId="10181"/>
    <cellStyle name="Normal 2 20 5 9 2 2" xfId="21245"/>
    <cellStyle name="Normal 2 20 5 9 2 2 2" xfId="47494"/>
    <cellStyle name="Normal 2 20 5 9 2 3" xfId="36431"/>
    <cellStyle name="Normal 2 20 5 9 3" xfId="13784"/>
    <cellStyle name="Normal 2 20 5 9 3 2" xfId="24848"/>
    <cellStyle name="Normal 2 20 5 9 3 2 2" xfId="51097"/>
    <cellStyle name="Normal 2 20 5 9 3 3" xfId="40034"/>
    <cellStyle name="Normal 2 20 5 9 4" xfId="17520"/>
    <cellStyle name="Normal 2 20 5 9 4 2" xfId="43770"/>
    <cellStyle name="Normal 2 20 5 9 5" xfId="6384"/>
    <cellStyle name="Normal 2 20 5 9 5 2" xfId="32707"/>
    <cellStyle name="Normal 2 20 5 9 6" xfId="28170"/>
    <cellStyle name="Normal 2 20 6" xfId="76"/>
    <cellStyle name="Normal 2 20 6 10" xfId="721"/>
    <cellStyle name="Normal 2 20 6 10 2" xfId="10305"/>
    <cellStyle name="Normal 2 20 6 10 2 2" xfId="21369"/>
    <cellStyle name="Normal 2 20 6 10 2 2 2" xfId="47618"/>
    <cellStyle name="Normal 2 20 6 10 2 3" xfId="36555"/>
    <cellStyle name="Normal 2 20 6 10 3" xfId="13908"/>
    <cellStyle name="Normal 2 20 6 10 3 2" xfId="24972"/>
    <cellStyle name="Normal 2 20 6 10 3 2 2" xfId="51221"/>
    <cellStyle name="Normal 2 20 6 10 3 3" xfId="40158"/>
    <cellStyle name="Normal 2 20 6 10 4" xfId="17644"/>
    <cellStyle name="Normal 2 20 6 10 4 2" xfId="43894"/>
    <cellStyle name="Normal 2 20 6 10 5" xfId="6509"/>
    <cellStyle name="Normal 2 20 6 10 5 2" xfId="32831"/>
    <cellStyle name="Normal 2 20 6 10 6" xfId="28172"/>
    <cellStyle name="Normal 2 20 6 11" xfId="722"/>
    <cellStyle name="Normal 2 20 6 11 2" xfId="10432"/>
    <cellStyle name="Normal 2 20 6 11 2 2" xfId="21496"/>
    <cellStyle name="Normal 2 20 6 11 2 2 2" xfId="47745"/>
    <cellStyle name="Normal 2 20 6 11 2 3" xfId="36682"/>
    <cellStyle name="Normal 2 20 6 11 3" xfId="14035"/>
    <cellStyle name="Normal 2 20 6 11 3 2" xfId="25099"/>
    <cellStyle name="Normal 2 20 6 11 3 2 2" xfId="51348"/>
    <cellStyle name="Normal 2 20 6 11 3 3" xfId="40285"/>
    <cellStyle name="Normal 2 20 6 11 4" xfId="17771"/>
    <cellStyle name="Normal 2 20 6 11 4 2" xfId="44021"/>
    <cellStyle name="Normal 2 20 6 11 5" xfId="6637"/>
    <cellStyle name="Normal 2 20 6 11 5 2" xfId="32958"/>
    <cellStyle name="Normal 2 20 6 11 6" xfId="28173"/>
    <cellStyle name="Normal 2 20 6 12" xfId="723"/>
    <cellStyle name="Normal 2 20 6 12 2" xfId="10547"/>
    <cellStyle name="Normal 2 20 6 12 2 2" xfId="21611"/>
    <cellStyle name="Normal 2 20 6 12 2 2 2" xfId="47860"/>
    <cellStyle name="Normal 2 20 6 12 2 3" xfId="36797"/>
    <cellStyle name="Normal 2 20 6 12 3" xfId="14150"/>
    <cellStyle name="Normal 2 20 6 12 3 2" xfId="25214"/>
    <cellStyle name="Normal 2 20 6 12 3 2 2" xfId="51463"/>
    <cellStyle name="Normal 2 20 6 12 3 3" xfId="40400"/>
    <cellStyle name="Normal 2 20 6 12 4" xfId="17886"/>
    <cellStyle name="Normal 2 20 6 12 4 2" xfId="44136"/>
    <cellStyle name="Normal 2 20 6 12 5" xfId="6753"/>
    <cellStyle name="Normal 2 20 6 12 5 2" xfId="33073"/>
    <cellStyle name="Normal 2 20 6 12 6" xfId="28174"/>
    <cellStyle name="Normal 2 20 6 13" xfId="724"/>
    <cellStyle name="Normal 2 20 6 13 2" xfId="10720"/>
    <cellStyle name="Normal 2 20 6 13 2 2" xfId="21784"/>
    <cellStyle name="Normal 2 20 6 13 2 2 2" xfId="48033"/>
    <cellStyle name="Normal 2 20 6 13 2 3" xfId="36970"/>
    <cellStyle name="Normal 2 20 6 13 3" xfId="14323"/>
    <cellStyle name="Normal 2 20 6 13 3 2" xfId="25387"/>
    <cellStyle name="Normal 2 20 6 13 3 2 2" xfId="51636"/>
    <cellStyle name="Normal 2 20 6 13 3 3" xfId="40573"/>
    <cellStyle name="Normal 2 20 6 13 4" xfId="18059"/>
    <cellStyle name="Normal 2 20 6 13 4 2" xfId="44309"/>
    <cellStyle name="Normal 2 20 6 13 5" xfId="6927"/>
    <cellStyle name="Normal 2 20 6 13 5 2" xfId="33246"/>
    <cellStyle name="Normal 2 20 6 13 6" xfId="28175"/>
    <cellStyle name="Normal 2 20 6 14" xfId="725"/>
    <cellStyle name="Normal 2 20 6 14 2" xfId="10837"/>
    <cellStyle name="Normal 2 20 6 14 2 2" xfId="21901"/>
    <cellStyle name="Normal 2 20 6 14 2 2 2" xfId="48150"/>
    <cellStyle name="Normal 2 20 6 14 2 3" xfId="37087"/>
    <cellStyle name="Normal 2 20 6 14 3" xfId="14440"/>
    <cellStyle name="Normal 2 20 6 14 3 2" xfId="25504"/>
    <cellStyle name="Normal 2 20 6 14 3 2 2" xfId="51753"/>
    <cellStyle name="Normal 2 20 6 14 3 3" xfId="40690"/>
    <cellStyle name="Normal 2 20 6 14 4" xfId="18176"/>
    <cellStyle name="Normal 2 20 6 14 4 2" xfId="44426"/>
    <cellStyle name="Normal 2 20 6 14 5" xfId="7045"/>
    <cellStyle name="Normal 2 20 6 14 5 2" xfId="33363"/>
    <cellStyle name="Normal 2 20 6 14 6" xfId="28176"/>
    <cellStyle name="Normal 2 20 6 15" xfId="726"/>
    <cellStyle name="Normal 2 20 6 15 2" xfId="10953"/>
    <cellStyle name="Normal 2 20 6 15 2 2" xfId="22017"/>
    <cellStyle name="Normal 2 20 6 15 2 2 2" xfId="48266"/>
    <cellStyle name="Normal 2 20 6 15 2 3" xfId="37203"/>
    <cellStyle name="Normal 2 20 6 15 3" xfId="14556"/>
    <cellStyle name="Normal 2 20 6 15 3 2" xfId="25620"/>
    <cellStyle name="Normal 2 20 6 15 3 2 2" xfId="51869"/>
    <cellStyle name="Normal 2 20 6 15 3 3" xfId="40806"/>
    <cellStyle name="Normal 2 20 6 15 4" xfId="18292"/>
    <cellStyle name="Normal 2 20 6 15 4 2" xfId="44542"/>
    <cellStyle name="Normal 2 20 6 15 5" xfId="7162"/>
    <cellStyle name="Normal 2 20 6 15 5 2" xfId="33479"/>
    <cellStyle name="Normal 2 20 6 15 6" xfId="28177"/>
    <cellStyle name="Normal 2 20 6 16" xfId="727"/>
    <cellStyle name="Normal 2 20 6 16 2" xfId="11071"/>
    <cellStyle name="Normal 2 20 6 16 2 2" xfId="22135"/>
    <cellStyle name="Normal 2 20 6 16 2 2 2" xfId="48384"/>
    <cellStyle name="Normal 2 20 6 16 2 3" xfId="37321"/>
    <cellStyle name="Normal 2 20 6 16 3" xfId="14674"/>
    <cellStyle name="Normal 2 20 6 16 3 2" xfId="25738"/>
    <cellStyle name="Normal 2 20 6 16 3 2 2" xfId="51987"/>
    <cellStyle name="Normal 2 20 6 16 3 3" xfId="40924"/>
    <cellStyle name="Normal 2 20 6 16 4" xfId="18410"/>
    <cellStyle name="Normal 2 20 6 16 4 2" xfId="44660"/>
    <cellStyle name="Normal 2 20 6 16 5" xfId="7281"/>
    <cellStyle name="Normal 2 20 6 16 5 2" xfId="33597"/>
    <cellStyle name="Normal 2 20 6 16 6" xfId="28178"/>
    <cellStyle name="Normal 2 20 6 17" xfId="728"/>
    <cellStyle name="Normal 2 20 6 17 2" xfId="11189"/>
    <cellStyle name="Normal 2 20 6 17 2 2" xfId="22253"/>
    <cellStyle name="Normal 2 20 6 17 2 2 2" xfId="48502"/>
    <cellStyle name="Normal 2 20 6 17 2 3" xfId="37439"/>
    <cellStyle name="Normal 2 20 6 17 3" xfId="14792"/>
    <cellStyle name="Normal 2 20 6 17 3 2" xfId="25856"/>
    <cellStyle name="Normal 2 20 6 17 3 2 2" xfId="52105"/>
    <cellStyle name="Normal 2 20 6 17 3 3" xfId="41042"/>
    <cellStyle name="Normal 2 20 6 17 4" xfId="18528"/>
    <cellStyle name="Normal 2 20 6 17 4 2" xfId="44778"/>
    <cellStyle name="Normal 2 20 6 17 5" xfId="7400"/>
    <cellStyle name="Normal 2 20 6 17 5 2" xfId="33715"/>
    <cellStyle name="Normal 2 20 6 17 6" xfId="28179"/>
    <cellStyle name="Normal 2 20 6 18" xfId="729"/>
    <cellStyle name="Normal 2 20 6 18 2" xfId="11305"/>
    <cellStyle name="Normal 2 20 6 18 2 2" xfId="22369"/>
    <cellStyle name="Normal 2 20 6 18 2 2 2" xfId="48618"/>
    <cellStyle name="Normal 2 20 6 18 2 3" xfId="37555"/>
    <cellStyle name="Normal 2 20 6 18 3" xfId="14908"/>
    <cellStyle name="Normal 2 20 6 18 3 2" xfId="25972"/>
    <cellStyle name="Normal 2 20 6 18 3 2 2" xfId="52221"/>
    <cellStyle name="Normal 2 20 6 18 3 3" xfId="41158"/>
    <cellStyle name="Normal 2 20 6 18 4" xfId="18644"/>
    <cellStyle name="Normal 2 20 6 18 4 2" xfId="44894"/>
    <cellStyle name="Normal 2 20 6 18 5" xfId="7517"/>
    <cellStyle name="Normal 2 20 6 18 5 2" xfId="33831"/>
    <cellStyle name="Normal 2 20 6 18 6" xfId="28180"/>
    <cellStyle name="Normal 2 20 6 19" xfId="730"/>
    <cellStyle name="Normal 2 20 6 19 2" xfId="11422"/>
    <cellStyle name="Normal 2 20 6 19 2 2" xfId="22486"/>
    <cellStyle name="Normal 2 20 6 19 2 2 2" xfId="48735"/>
    <cellStyle name="Normal 2 20 6 19 2 3" xfId="37672"/>
    <cellStyle name="Normal 2 20 6 19 3" xfId="15025"/>
    <cellStyle name="Normal 2 20 6 19 3 2" xfId="26089"/>
    <cellStyle name="Normal 2 20 6 19 3 2 2" xfId="52338"/>
    <cellStyle name="Normal 2 20 6 19 3 3" xfId="41275"/>
    <cellStyle name="Normal 2 20 6 19 4" xfId="18761"/>
    <cellStyle name="Normal 2 20 6 19 4 2" xfId="45011"/>
    <cellStyle name="Normal 2 20 6 19 5" xfId="7635"/>
    <cellStyle name="Normal 2 20 6 19 5 2" xfId="33948"/>
    <cellStyle name="Normal 2 20 6 19 6" xfId="28181"/>
    <cellStyle name="Normal 2 20 6 2" xfId="77"/>
    <cellStyle name="Normal 2 20 6 2 10" xfId="732"/>
    <cellStyle name="Normal 2 20 6 2 10 2" xfId="10443"/>
    <cellStyle name="Normal 2 20 6 2 10 2 2" xfId="21507"/>
    <cellStyle name="Normal 2 20 6 2 10 2 2 2" xfId="47756"/>
    <cellStyle name="Normal 2 20 6 2 10 2 3" xfId="36693"/>
    <cellStyle name="Normal 2 20 6 2 10 3" xfId="14046"/>
    <cellStyle name="Normal 2 20 6 2 10 3 2" xfId="25110"/>
    <cellStyle name="Normal 2 20 6 2 10 3 2 2" xfId="51359"/>
    <cellStyle name="Normal 2 20 6 2 10 3 3" xfId="40296"/>
    <cellStyle name="Normal 2 20 6 2 10 4" xfId="17782"/>
    <cellStyle name="Normal 2 20 6 2 10 4 2" xfId="44032"/>
    <cellStyle name="Normal 2 20 6 2 10 5" xfId="6648"/>
    <cellStyle name="Normal 2 20 6 2 10 5 2" xfId="32969"/>
    <cellStyle name="Normal 2 20 6 2 10 6" xfId="28183"/>
    <cellStyle name="Normal 2 20 6 2 11" xfId="733"/>
    <cellStyle name="Normal 2 20 6 2 11 2" xfId="10558"/>
    <cellStyle name="Normal 2 20 6 2 11 2 2" xfId="21622"/>
    <cellStyle name="Normal 2 20 6 2 11 2 2 2" xfId="47871"/>
    <cellStyle name="Normal 2 20 6 2 11 2 3" xfId="36808"/>
    <cellStyle name="Normal 2 20 6 2 11 3" xfId="14161"/>
    <cellStyle name="Normal 2 20 6 2 11 3 2" xfId="25225"/>
    <cellStyle name="Normal 2 20 6 2 11 3 2 2" xfId="51474"/>
    <cellStyle name="Normal 2 20 6 2 11 3 3" xfId="40411"/>
    <cellStyle name="Normal 2 20 6 2 11 4" xfId="17897"/>
    <cellStyle name="Normal 2 20 6 2 11 4 2" xfId="44147"/>
    <cellStyle name="Normal 2 20 6 2 11 5" xfId="6764"/>
    <cellStyle name="Normal 2 20 6 2 11 5 2" xfId="33084"/>
    <cellStyle name="Normal 2 20 6 2 11 6" xfId="28184"/>
    <cellStyle name="Normal 2 20 6 2 12" xfId="734"/>
    <cellStyle name="Normal 2 20 6 2 12 2" xfId="10731"/>
    <cellStyle name="Normal 2 20 6 2 12 2 2" xfId="21795"/>
    <cellStyle name="Normal 2 20 6 2 12 2 2 2" xfId="48044"/>
    <cellStyle name="Normal 2 20 6 2 12 2 3" xfId="36981"/>
    <cellStyle name="Normal 2 20 6 2 12 3" xfId="14334"/>
    <cellStyle name="Normal 2 20 6 2 12 3 2" xfId="25398"/>
    <cellStyle name="Normal 2 20 6 2 12 3 2 2" xfId="51647"/>
    <cellStyle name="Normal 2 20 6 2 12 3 3" xfId="40584"/>
    <cellStyle name="Normal 2 20 6 2 12 4" xfId="18070"/>
    <cellStyle name="Normal 2 20 6 2 12 4 2" xfId="44320"/>
    <cellStyle name="Normal 2 20 6 2 12 5" xfId="6938"/>
    <cellStyle name="Normal 2 20 6 2 12 5 2" xfId="33257"/>
    <cellStyle name="Normal 2 20 6 2 12 6" xfId="28185"/>
    <cellStyle name="Normal 2 20 6 2 13" xfId="735"/>
    <cellStyle name="Normal 2 20 6 2 13 2" xfId="10848"/>
    <cellStyle name="Normal 2 20 6 2 13 2 2" xfId="21912"/>
    <cellStyle name="Normal 2 20 6 2 13 2 2 2" xfId="48161"/>
    <cellStyle name="Normal 2 20 6 2 13 2 3" xfId="37098"/>
    <cellStyle name="Normal 2 20 6 2 13 3" xfId="14451"/>
    <cellStyle name="Normal 2 20 6 2 13 3 2" xfId="25515"/>
    <cellStyle name="Normal 2 20 6 2 13 3 2 2" xfId="51764"/>
    <cellStyle name="Normal 2 20 6 2 13 3 3" xfId="40701"/>
    <cellStyle name="Normal 2 20 6 2 13 4" xfId="18187"/>
    <cellStyle name="Normal 2 20 6 2 13 4 2" xfId="44437"/>
    <cellStyle name="Normal 2 20 6 2 13 5" xfId="7056"/>
    <cellStyle name="Normal 2 20 6 2 13 5 2" xfId="33374"/>
    <cellStyle name="Normal 2 20 6 2 13 6" xfId="28186"/>
    <cellStyle name="Normal 2 20 6 2 14" xfId="736"/>
    <cellStyle name="Normal 2 20 6 2 14 2" xfId="10964"/>
    <cellStyle name="Normal 2 20 6 2 14 2 2" xfId="22028"/>
    <cellStyle name="Normal 2 20 6 2 14 2 2 2" xfId="48277"/>
    <cellStyle name="Normal 2 20 6 2 14 2 3" xfId="37214"/>
    <cellStyle name="Normal 2 20 6 2 14 3" xfId="14567"/>
    <cellStyle name="Normal 2 20 6 2 14 3 2" xfId="25631"/>
    <cellStyle name="Normal 2 20 6 2 14 3 2 2" xfId="51880"/>
    <cellStyle name="Normal 2 20 6 2 14 3 3" xfId="40817"/>
    <cellStyle name="Normal 2 20 6 2 14 4" xfId="18303"/>
    <cellStyle name="Normal 2 20 6 2 14 4 2" xfId="44553"/>
    <cellStyle name="Normal 2 20 6 2 14 5" xfId="7173"/>
    <cellStyle name="Normal 2 20 6 2 14 5 2" xfId="33490"/>
    <cellStyle name="Normal 2 20 6 2 14 6" xfId="28187"/>
    <cellStyle name="Normal 2 20 6 2 15" xfId="737"/>
    <cellStyle name="Normal 2 20 6 2 15 2" xfId="11082"/>
    <cellStyle name="Normal 2 20 6 2 15 2 2" xfId="22146"/>
    <cellStyle name="Normal 2 20 6 2 15 2 2 2" xfId="48395"/>
    <cellStyle name="Normal 2 20 6 2 15 2 3" xfId="37332"/>
    <cellStyle name="Normal 2 20 6 2 15 3" xfId="14685"/>
    <cellStyle name="Normal 2 20 6 2 15 3 2" xfId="25749"/>
    <cellStyle name="Normal 2 20 6 2 15 3 2 2" xfId="51998"/>
    <cellStyle name="Normal 2 20 6 2 15 3 3" xfId="40935"/>
    <cellStyle name="Normal 2 20 6 2 15 4" xfId="18421"/>
    <cellStyle name="Normal 2 20 6 2 15 4 2" xfId="44671"/>
    <cellStyle name="Normal 2 20 6 2 15 5" xfId="7292"/>
    <cellStyle name="Normal 2 20 6 2 15 5 2" xfId="33608"/>
    <cellStyle name="Normal 2 20 6 2 15 6" xfId="28188"/>
    <cellStyle name="Normal 2 20 6 2 16" xfId="738"/>
    <cellStyle name="Normal 2 20 6 2 16 2" xfId="11200"/>
    <cellStyle name="Normal 2 20 6 2 16 2 2" xfId="22264"/>
    <cellStyle name="Normal 2 20 6 2 16 2 2 2" xfId="48513"/>
    <cellStyle name="Normal 2 20 6 2 16 2 3" xfId="37450"/>
    <cellStyle name="Normal 2 20 6 2 16 3" xfId="14803"/>
    <cellStyle name="Normal 2 20 6 2 16 3 2" xfId="25867"/>
    <cellStyle name="Normal 2 20 6 2 16 3 2 2" xfId="52116"/>
    <cellStyle name="Normal 2 20 6 2 16 3 3" xfId="41053"/>
    <cellStyle name="Normal 2 20 6 2 16 4" xfId="18539"/>
    <cellStyle name="Normal 2 20 6 2 16 4 2" xfId="44789"/>
    <cellStyle name="Normal 2 20 6 2 16 5" xfId="7411"/>
    <cellStyle name="Normal 2 20 6 2 16 5 2" xfId="33726"/>
    <cellStyle name="Normal 2 20 6 2 16 6" xfId="28189"/>
    <cellStyle name="Normal 2 20 6 2 17" xfId="739"/>
    <cellStyle name="Normal 2 20 6 2 17 2" xfId="11316"/>
    <cellStyle name="Normal 2 20 6 2 17 2 2" xfId="22380"/>
    <cellStyle name="Normal 2 20 6 2 17 2 2 2" xfId="48629"/>
    <cellStyle name="Normal 2 20 6 2 17 2 3" xfId="37566"/>
    <cellStyle name="Normal 2 20 6 2 17 3" xfId="14919"/>
    <cellStyle name="Normal 2 20 6 2 17 3 2" xfId="25983"/>
    <cellStyle name="Normal 2 20 6 2 17 3 2 2" xfId="52232"/>
    <cellStyle name="Normal 2 20 6 2 17 3 3" xfId="41169"/>
    <cellStyle name="Normal 2 20 6 2 17 4" xfId="18655"/>
    <cellStyle name="Normal 2 20 6 2 17 4 2" xfId="44905"/>
    <cellStyle name="Normal 2 20 6 2 17 5" xfId="7528"/>
    <cellStyle name="Normal 2 20 6 2 17 5 2" xfId="33842"/>
    <cellStyle name="Normal 2 20 6 2 17 6" xfId="28190"/>
    <cellStyle name="Normal 2 20 6 2 18" xfId="740"/>
    <cellStyle name="Normal 2 20 6 2 18 2" xfId="11433"/>
    <cellStyle name="Normal 2 20 6 2 18 2 2" xfId="22497"/>
    <cellStyle name="Normal 2 20 6 2 18 2 2 2" xfId="48746"/>
    <cellStyle name="Normal 2 20 6 2 18 2 3" xfId="37683"/>
    <cellStyle name="Normal 2 20 6 2 18 3" xfId="15036"/>
    <cellStyle name="Normal 2 20 6 2 18 3 2" xfId="26100"/>
    <cellStyle name="Normal 2 20 6 2 18 3 2 2" xfId="52349"/>
    <cellStyle name="Normal 2 20 6 2 18 3 3" xfId="41286"/>
    <cellStyle name="Normal 2 20 6 2 18 4" xfId="18772"/>
    <cellStyle name="Normal 2 20 6 2 18 4 2" xfId="45022"/>
    <cellStyle name="Normal 2 20 6 2 18 5" xfId="7646"/>
    <cellStyle name="Normal 2 20 6 2 18 5 2" xfId="33959"/>
    <cellStyle name="Normal 2 20 6 2 18 6" xfId="28191"/>
    <cellStyle name="Normal 2 20 6 2 19" xfId="741"/>
    <cellStyle name="Normal 2 20 6 2 19 2" xfId="11552"/>
    <cellStyle name="Normal 2 20 6 2 19 2 2" xfId="22616"/>
    <cellStyle name="Normal 2 20 6 2 19 2 2 2" xfId="48865"/>
    <cellStyle name="Normal 2 20 6 2 19 2 3" xfId="37802"/>
    <cellStyle name="Normal 2 20 6 2 19 3" xfId="15155"/>
    <cellStyle name="Normal 2 20 6 2 19 3 2" xfId="26219"/>
    <cellStyle name="Normal 2 20 6 2 19 3 2 2" xfId="52468"/>
    <cellStyle name="Normal 2 20 6 2 19 3 3" xfId="41405"/>
    <cellStyle name="Normal 2 20 6 2 19 4" xfId="18891"/>
    <cellStyle name="Normal 2 20 6 2 19 4 2" xfId="45141"/>
    <cellStyle name="Normal 2 20 6 2 19 5" xfId="7766"/>
    <cellStyle name="Normal 2 20 6 2 19 5 2" xfId="34078"/>
    <cellStyle name="Normal 2 20 6 2 19 6" xfId="28192"/>
    <cellStyle name="Normal 2 20 6 2 2" xfId="78"/>
    <cellStyle name="Normal 2 20 6 2 2 2" xfId="743"/>
    <cellStyle name="Normal 2 20 6 2 2 2 2" xfId="16383"/>
    <cellStyle name="Normal 2 20 6 2 2 2 2 2" xfId="27447"/>
    <cellStyle name="Normal 2 20 6 2 2 2 2 2 2" xfId="53696"/>
    <cellStyle name="Normal 2 20 6 2 2 2 2 3" xfId="42633"/>
    <cellStyle name="Normal 2 20 6 2 2 2 3" xfId="20119"/>
    <cellStyle name="Normal 2 20 6 2 2 2 3 2" xfId="46369"/>
    <cellStyle name="Normal 2 20 6 2 2 2 4" xfId="9046"/>
    <cellStyle name="Normal 2 20 6 2 2 2 4 2" xfId="35306"/>
    <cellStyle name="Normal 2 20 6 2 2 2 5" xfId="28194"/>
    <cellStyle name="Normal 2 20 6 2 2 3" xfId="742"/>
    <cellStyle name="Normal 2 20 6 2 2 3 2" xfId="20589"/>
    <cellStyle name="Normal 2 20 6 2 2 3 2 2" xfId="46838"/>
    <cellStyle name="Normal 2 20 6 2 2 3 3" xfId="9525"/>
    <cellStyle name="Normal 2 20 6 2 2 3 3 2" xfId="35775"/>
    <cellStyle name="Normal 2 20 6 2 2 3 4" xfId="28193"/>
    <cellStyle name="Normal 2 20 6 2 2 4" xfId="13128"/>
    <cellStyle name="Normal 2 20 6 2 2 4 2" xfId="24192"/>
    <cellStyle name="Normal 2 20 6 2 2 4 2 2" xfId="50441"/>
    <cellStyle name="Normal 2 20 6 2 2 4 3" xfId="39378"/>
    <cellStyle name="Normal 2 20 6 2 2 5" xfId="16864"/>
    <cellStyle name="Normal 2 20 6 2 2 5 2" xfId="43114"/>
    <cellStyle name="Normal 2 20 6 2 2 6" xfId="5722"/>
    <cellStyle name="Normal 2 20 6 2 2 6 2" xfId="32051"/>
    <cellStyle name="Normal 2 20 6 2 2 7" xfId="27583"/>
    <cellStyle name="Normal 2 20 6 2 20" xfId="744"/>
    <cellStyle name="Normal 2 20 6 2 20 2" xfId="11666"/>
    <cellStyle name="Normal 2 20 6 2 20 2 2" xfId="22730"/>
    <cellStyle name="Normal 2 20 6 2 20 2 2 2" xfId="48979"/>
    <cellStyle name="Normal 2 20 6 2 20 2 3" xfId="37916"/>
    <cellStyle name="Normal 2 20 6 2 20 3" xfId="15269"/>
    <cellStyle name="Normal 2 20 6 2 20 3 2" xfId="26333"/>
    <cellStyle name="Normal 2 20 6 2 20 3 2 2" xfId="52582"/>
    <cellStyle name="Normal 2 20 6 2 20 3 3" xfId="41519"/>
    <cellStyle name="Normal 2 20 6 2 20 4" xfId="19005"/>
    <cellStyle name="Normal 2 20 6 2 20 4 2" xfId="45255"/>
    <cellStyle name="Normal 2 20 6 2 20 5" xfId="7881"/>
    <cellStyle name="Normal 2 20 6 2 20 5 2" xfId="34192"/>
    <cellStyle name="Normal 2 20 6 2 20 6" xfId="28195"/>
    <cellStyle name="Normal 2 20 6 2 21" xfId="745"/>
    <cellStyle name="Normal 2 20 6 2 21 2" xfId="11780"/>
    <cellStyle name="Normal 2 20 6 2 21 2 2" xfId="22844"/>
    <cellStyle name="Normal 2 20 6 2 21 2 2 2" xfId="49093"/>
    <cellStyle name="Normal 2 20 6 2 21 2 3" xfId="38030"/>
    <cellStyle name="Normal 2 20 6 2 21 3" xfId="15383"/>
    <cellStyle name="Normal 2 20 6 2 21 3 2" xfId="26447"/>
    <cellStyle name="Normal 2 20 6 2 21 3 2 2" xfId="52696"/>
    <cellStyle name="Normal 2 20 6 2 21 3 3" xfId="41633"/>
    <cellStyle name="Normal 2 20 6 2 21 4" xfId="19119"/>
    <cellStyle name="Normal 2 20 6 2 21 4 2" xfId="45369"/>
    <cellStyle name="Normal 2 20 6 2 21 5" xfId="7996"/>
    <cellStyle name="Normal 2 20 6 2 21 5 2" xfId="34306"/>
    <cellStyle name="Normal 2 20 6 2 21 6" xfId="28196"/>
    <cellStyle name="Normal 2 20 6 2 22" xfId="746"/>
    <cellStyle name="Normal 2 20 6 2 22 2" xfId="11894"/>
    <cellStyle name="Normal 2 20 6 2 22 2 2" xfId="22958"/>
    <cellStyle name="Normal 2 20 6 2 22 2 2 2" xfId="49207"/>
    <cellStyle name="Normal 2 20 6 2 22 2 3" xfId="38144"/>
    <cellStyle name="Normal 2 20 6 2 22 3" xfId="15497"/>
    <cellStyle name="Normal 2 20 6 2 22 3 2" xfId="26561"/>
    <cellStyle name="Normal 2 20 6 2 22 3 2 2" xfId="52810"/>
    <cellStyle name="Normal 2 20 6 2 22 3 3" xfId="41747"/>
    <cellStyle name="Normal 2 20 6 2 22 4" xfId="19233"/>
    <cellStyle name="Normal 2 20 6 2 22 4 2" xfId="45483"/>
    <cellStyle name="Normal 2 20 6 2 22 5" xfId="8111"/>
    <cellStyle name="Normal 2 20 6 2 22 5 2" xfId="34420"/>
    <cellStyle name="Normal 2 20 6 2 22 6" xfId="28197"/>
    <cellStyle name="Normal 2 20 6 2 23" xfId="747"/>
    <cellStyle name="Normal 2 20 6 2 23 2" xfId="12008"/>
    <cellStyle name="Normal 2 20 6 2 23 2 2" xfId="23072"/>
    <cellStyle name="Normal 2 20 6 2 23 2 2 2" xfId="49321"/>
    <cellStyle name="Normal 2 20 6 2 23 2 3" xfId="38258"/>
    <cellStyle name="Normal 2 20 6 2 23 3" xfId="15611"/>
    <cellStyle name="Normal 2 20 6 2 23 3 2" xfId="26675"/>
    <cellStyle name="Normal 2 20 6 2 23 3 2 2" xfId="52924"/>
    <cellStyle name="Normal 2 20 6 2 23 3 3" xfId="41861"/>
    <cellStyle name="Normal 2 20 6 2 23 4" xfId="19347"/>
    <cellStyle name="Normal 2 20 6 2 23 4 2" xfId="45597"/>
    <cellStyle name="Normal 2 20 6 2 23 5" xfId="8226"/>
    <cellStyle name="Normal 2 20 6 2 23 5 2" xfId="34534"/>
    <cellStyle name="Normal 2 20 6 2 23 6" xfId="28198"/>
    <cellStyle name="Normal 2 20 6 2 24" xfId="748"/>
    <cellStyle name="Normal 2 20 6 2 24 2" xfId="12122"/>
    <cellStyle name="Normal 2 20 6 2 24 2 2" xfId="23186"/>
    <cellStyle name="Normal 2 20 6 2 24 2 2 2" xfId="49435"/>
    <cellStyle name="Normal 2 20 6 2 24 2 3" xfId="38372"/>
    <cellStyle name="Normal 2 20 6 2 24 3" xfId="15725"/>
    <cellStyle name="Normal 2 20 6 2 24 3 2" xfId="26789"/>
    <cellStyle name="Normal 2 20 6 2 24 3 2 2" xfId="53038"/>
    <cellStyle name="Normal 2 20 6 2 24 3 3" xfId="41975"/>
    <cellStyle name="Normal 2 20 6 2 24 4" xfId="19461"/>
    <cellStyle name="Normal 2 20 6 2 24 4 2" xfId="45711"/>
    <cellStyle name="Normal 2 20 6 2 24 5" xfId="8341"/>
    <cellStyle name="Normal 2 20 6 2 24 5 2" xfId="34648"/>
    <cellStyle name="Normal 2 20 6 2 24 6" xfId="28199"/>
    <cellStyle name="Normal 2 20 6 2 25" xfId="749"/>
    <cellStyle name="Normal 2 20 6 2 25 2" xfId="12239"/>
    <cellStyle name="Normal 2 20 6 2 25 2 2" xfId="23303"/>
    <cellStyle name="Normal 2 20 6 2 25 2 2 2" xfId="49552"/>
    <cellStyle name="Normal 2 20 6 2 25 2 3" xfId="38489"/>
    <cellStyle name="Normal 2 20 6 2 25 3" xfId="15842"/>
    <cellStyle name="Normal 2 20 6 2 25 3 2" xfId="26906"/>
    <cellStyle name="Normal 2 20 6 2 25 3 2 2" xfId="53155"/>
    <cellStyle name="Normal 2 20 6 2 25 3 3" xfId="42092"/>
    <cellStyle name="Normal 2 20 6 2 25 4" xfId="19578"/>
    <cellStyle name="Normal 2 20 6 2 25 4 2" xfId="45828"/>
    <cellStyle name="Normal 2 20 6 2 25 5" xfId="8459"/>
    <cellStyle name="Normal 2 20 6 2 25 5 2" xfId="34765"/>
    <cellStyle name="Normal 2 20 6 2 25 6" xfId="28200"/>
    <cellStyle name="Normal 2 20 6 2 26" xfId="750"/>
    <cellStyle name="Normal 2 20 6 2 26 2" xfId="12358"/>
    <cellStyle name="Normal 2 20 6 2 26 2 2" xfId="23422"/>
    <cellStyle name="Normal 2 20 6 2 26 2 2 2" xfId="49671"/>
    <cellStyle name="Normal 2 20 6 2 26 2 3" xfId="38608"/>
    <cellStyle name="Normal 2 20 6 2 26 3" xfId="15961"/>
    <cellStyle name="Normal 2 20 6 2 26 3 2" xfId="27025"/>
    <cellStyle name="Normal 2 20 6 2 26 3 2 2" xfId="53274"/>
    <cellStyle name="Normal 2 20 6 2 26 3 3" xfId="42211"/>
    <cellStyle name="Normal 2 20 6 2 26 4" xfId="19697"/>
    <cellStyle name="Normal 2 20 6 2 26 4 2" xfId="45947"/>
    <cellStyle name="Normal 2 20 6 2 26 5" xfId="8579"/>
    <cellStyle name="Normal 2 20 6 2 26 5 2" xfId="34884"/>
    <cellStyle name="Normal 2 20 6 2 26 6" xfId="28201"/>
    <cellStyle name="Normal 2 20 6 2 27" xfId="751"/>
    <cellStyle name="Normal 2 20 6 2 27 2" xfId="12489"/>
    <cellStyle name="Normal 2 20 6 2 27 2 2" xfId="23553"/>
    <cellStyle name="Normal 2 20 6 2 27 2 2 2" xfId="49802"/>
    <cellStyle name="Normal 2 20 6 2 27 2 3" xfId="38739"/>
    <cellStyle name="Normal 2 20 6 2 27 3" xfId="16092"/>
    <cellStyle name="Normal 2 20 6 2 27 3 2" xfId="27156"/>
    <cellStyle name="Normal 2 20 6 2 27 3 2 2" xfId="53405"/>
    <cellStyle name="Normal 2 20 6 2 27 3 3" xfId="42342"/>
    <cellStyle name="Normal 2 20 6 2 27 4" xfId="19828"/>
    <cellStyle name="Normal 2 20 6 2 27 4 2" xfId="46078"/>
    <cellStyle name="Normal 2 20 6 2 27 5" xfId="8711"/>
    <cellStyle name="Normal 2 20 6 2 27 5 2" xfId="35015"/>
    <cellStyle name="Normal 2 20 6 2 27 6" xfId="28202"/>
    <cellStyle name="Normal 2 20 6 2 28" xfId="752"/>
    <cellStyle name="Normal 2 20 6 2 28 2" xfId="12604"/>
    <cellStyle name="Normal 2 20 6 2 28 2 2" xfId="23668"/>
    <cellStyle name="Normal 2 20 6 2 28 2 2 2" xfId="49917"/>
    <cellStyle name="Normal 2 20 6 2 28 2 3" xfId="38854"/>
    <cellStyle name="Normal 2 20 6 2 28 3" xfId="16207"/>
    <cellStyle name="Normal 2 20 6 2 28 3 2" xfId="27271"/>
    <cellStyle name="Normal 2 20 6 2 28 3 2 2" xfId="53520"/>
    <cellStyle name="Normal 2 20 6 2 28 3 3" xfId="42457"/>
    <cellStyle name="Normal 2 20 6 2 28 4" xfId="19943"/>
    <cellStyle name="Normal 2 20 6 2 28 4 2" xfId="46193"/>
    <cellStyle name="Normal 2 20 6 2 28 5" xfId="8827"/>
    <cellStyle name="Normal 2 20 6 2 28 5 2" xfId="35130"/>
    <cellStyle name="Normal 2 20 6 2 28 6" xfId="28203"/>
    <cellStyle name="Normal 2 20 6 2 29" xfId="753"/>
    <cellStyle name="Normal 2 20 6 2 29 2" xfId="12718"/>
    <cellStyle name="Normal 2 20 6 2 29 2 2" xfId="23782"/>
    <cellStyle name="Normal 2 20 6 2 29 2 2 2" xfId="50031"/>
    <cellStyle name="Normal 2 20 6 2 29 2 3" xfId="38968"/>
    <cellStyle name="Normal 2 20 6 2 29 3" xfId="16321"/>
    <cellStyle name="Normal 2 20 6 2 29 3 2" xfId="27385"/>
    <cellStyle name="Normal 2 20 6 2 29 3 2 2" xfId="53634"/>
    <cellStyle name="Normal 2 20 6 2 29 3 3" xfId="42571"/>
    <cellStyle name="Normal 2 20 6 2 29 4" xfId="20057"/>
    <cellStyle name="Normal 2 20 6 2 29 4 2" xfId="46307"/>
    <cellStyle name="Normal 2 20 6 2 29 5" xfId="8942"/>
    <cellStyle name="Normal 2 20 6 2 29 5 2" xfId="35244"/>
    <cellStyle name="Normal 2 20 6 2 29 6" xfId="28204"/>
    <cellStyle name="Normal 2 20 6 2 3" xfId="754"/>
    <cellStyle name="Normal 2 20 6 2 3 2" xfId="9628"/>
    <cellStyle name="Normal 2 20 6 2 3 2 2" xfId="20692"/>
    <cellStyle name="Normal 2 20 6 2 3 2 2 2" xfId="46941"/>
    <cellStyle name="Normal 2 20 6 2 3 2 3" xfId="35878"/>
    <cellStyle name="Normal 2 20 6 2 3 3" xfId="13231"/>
    <cellStyle name="Normal 2 20 6 2 3 3 2" xfId="24295"/>
    <cellStyle name="Normal 2 20 6 2 3 3 2 2" xfId="50544"/>
    <cellStyle name="Normal 2 20 6 2 3 3 3" xfId="39481"/>
    <cellStyle name="Normal 2 20 6 2 3 4" xfId="16967"/>
    <cellStyle name="Normal 2 20 6 2 3 4 2" xfId="43217"/>
    <cellStyle name="Normal 2 20 6 2 3 5" xfId="5826"/>
    <cellStyle name="Normal 2 20 6 2 3 5 2" xfId="32154"/>
    <cellStyle name="Normal 2 20 6 2 3 6" xfId="28205"/>
    <cellStyle name="Normal 2 20 6 2 30" xfId="755"/>
    <cellStyle name="Normal 2 20 6 2 30 2" xfId="9356"/>
    <cellStyle name="Normal 2 20 6 2 30 2 2" xfId="20420"/>
    <cellStyle name="Normal 2 20 6 2 30 2 2 2" xfId="46669"/>
    <cellStyle name="Normal 2 20 6 2 30 2 3" xfId="35606"/>
    <cellStyle name="Normal 2 20 6 2 30 3" xfId="12959"/>
    <cellStyle name="Normal 2 20 6 2 30 3 2" xfId="24023"/>
    <cellStyle name="Normal 2 20 6 2 30 3 2 2" xfId="50272"/>
    <cellStyle name="Normal 2 20 6 2 30 3 3" xfId="39209"/>
    <cellStyle name="Normal 2 20 6 2 30 4" xfId="16695"/>
    <cellStyle name="Normal 2 20 6 2 30 4 2" xfId="42945"/>
    <cellStyle name="Normal 2 20 6 2 30 5" xfId="5551"/>
    <cellStyle name="Normal 2 20 6 2 30 5 2" xfId="31882"/>
    <cellStyle name="Normal 2 20 6 2 30 6" xfId="28206"/>
    <cellStyle name="Normal 2 20 6 2 31" xfId="756"/>
    <cellStyle name="Normal 2 20 6 2 31 2" xfId="20300"/>
    <cellStyle name="Normal 2 20 6 2 31 2 2" xfId="46549"/>
    <cellStyle name="Normal 2 20 6 2 31 3" xfId="9236"/>
    <cellStyle name="Normal 2 20 6 2 31 3 2" xfId="35486"/>
    <cellStyle name="Normal 2 20 6 2 31 4" xfId="28207"/>
    <cellStyle name="Normal 2 20 6 2 32" xfId="757"/>
    <cellStyle name="Normal 2 20 6 2 32 2" xfId="23903"/>
    <cellStyle name="Normal 2 20 6 2 32 2 2" xfId="50152"/>
    <cellStyle name="Normal 2 20 6 2 32 3" xfId="12839"/>
    <cellStyle name="Normal 2 20 6 2 32 3 2" xfId="39089"/>
    <cellStyle name="Normal 2 20 6 2 32 4" xfId="28208"/>
    <cellStyle name="Normal 2 20 6 2 33" xfId="758"/>
    <cellStyle name="Normal 2 20 6 2 33 2" xfId="16575"/>
    <cellStyle name="Normal 2 20 6 2 33 2 2" xfId="42825"/>
    <cellStyle name="Normal 2 20 6 2 33 3" xfId="28209"/>
    <cellStyle name="Normal 2 20 6 2 34" xfId="759"/>
    <cellStyle name="Normal 2 20 6 2 34 2" xfId="28210"/>
    <cellStyle name="Normal 2 20 6 2 35" xfId="760"/>
    <cellStyle name="Normal 2 20 6 2 35 2" xfId="28211"/>
    <cellStyle name="Normal 2 20 6 2 36" xfId="761"/>
    <cellStyle name="Normal 2 20 6 2 36 2" xfId="28212"/>
    <cellStyle name="Normal 2 20 6 2 37" xfId="762"/>
    <cellStyle name="Normal 2 20 6 2 37 2" xfId="28213"/>
    <cellStyle name="Normal 2 20 6 2 38" xfId="763"/>
    <cellStyle name="Normal 2 20 6 2 38 2" xfId="28214"/>
    <cellStyle name="Normal 2 20 6 2 39" xfId="764"/>
    <cellStyle name="Normal 2 20 6 2 39 2" xfId="28215"/>
    <cellStyle name="Normal 2 20 6 2 4" xfId="765"/>
    <cellStyle name="Normal 2 20 6 2 4 2" xfId="9744"/>
    <cellStyle name="Normal 2 20 6 2 4 2 2" xfId="20808"/>
    <cellStyle name="Normal 2 20 6 2 4 2 2 2" xfId="47057"/>
    <cellStyle name="Normal 2 20 6 2 4 2 3" xfId="35994"/>
    <cellStyle name="Normal 2 20 6 2 4 3" xfId="13347"/>
    <cellStyle name="Normal 2 20 6 2 4 3 2" xfId="24411"/>
    <cellStyle name="Normal 2 20 6 2 4 3 2 2" xfId="50660"/>
    <cellStyle name="Normal 2 20 6 2 4 3 3" xfId="39597"/>
    <cellStyle name="Normal 2 20 6 2 4 4" xfId="17083"/>
    <cellStyle name="Normal 2 20 6 2 4 4 2" xfId="43333"/>
    <cellStyle name="Normal 2 20 6 2 4 5" xfId="5943"/>
    <cellStyle name="Normal 2 20 6 2 4 5 2" xfId="32270"/>
    <cellStyle name="Normal 2 20 6 2 4 6" xfId="28216"/>
    <cellStyle name="Normal 2 20 6 2 40" xfId="766"/>
    <cellStyle name="Normal 2 20 6 2 40 2" xfId="28217"/>
    <cellStyle name="Normal 2 20 6 2 41" xfId="731"/>
    <cellStyle name="Normal 2 20 6 2 41 2" xfId="28182"/>
    <cellStyle name="Normal 2 20 6 2 42" xfId="5430"/>
    <cellStyle name="Normal 2 20 6 2 42 2" xfId="31762"/>
    <cellStyle name="Normal 2 20 6 2 43" xfId="27582"/>
    <cellStyle name="Normal 2 20 6 2 5" xfId="767"/>
    <cellStyle name="Normal 2 20 6 2 5 2" xfId="9859"/>
    <cellStyle name="Normal 2 20 6 2 5 2 2" xfId="20923"/>
    <cellStyle name="Normal 2 20 6 2 5 2 2 2" xfId="47172"/>
    <cellStyle name="Normal 2 20 6 2 5 2 3" xfId="36109"/>
    <cellStyle name="Normal 2 20 6 2 5 3" xfId="13462"/>
    <cellStyle name="Normal 2 20 6 2 5 3 2" xfId="24526"/>
    <cellStyle name="Normal 2 20 6 2 5 3 2 2" xfId="50775"/>
    <cellStyle name="Normal 2 20 6 2 5 3 3" xfId="39712"/>
    <cellStyle name="Normal 2 20 6 2 5 4" xfId="17198"/>
    <cellStyle name="Normal 2 20 6 2 5 4 2" xfId="43448"/>
    <cellStyle name="Normal 2 20 6 2 5 5" xfId="6059"/>
    <cellStyle name="Normal 2 20 6 2 5 5 2" xfId="32385"/>
    <cellStyle name="Normal 2 20 6 2 5 6" xfId="28218"/>
    <cellStyle name="Normal 2 20 6 2 6" xfId="768"/>
    <cellStyle name="Normal 2 20 6 2 6 2" xfId="9974"/>
    <cellStyle name="Normal 2 20 6 2 6 2 2" xfId="21038"/>
    <cellStyle name="Normal 2 20 6 2 6 2 2 2" xfId="47287"/>
    <cellStyle name="Normal 2 20 6 2 6 2 3" xfId="36224"/>
    <cellStyle name="Normal 2 20 6 2 6 3" xfId="13577"/>
    <cellStyle name="Normal 2 20 6 2 6 3 2" xfId="24641"/>
    <cellStyle name="Normal 2 20 6 2 6 3 2 2" xfId="50890"/>
    <cellStyle name="Normal 2 20 6 2 6 3 3" xfId="39827"/>
    <cellStyle name="Normal 2 20 6 2 6 4" xfId="17313"/>
    <cellStyle name="Normal 2 20 6 2 6 4 2" xfId="43563"/>
    <cellStyle name="Normal 2 20 6 2 6 5" xfId="6175"/>
    <cellStyle name="Normal 2 20 6 2 6 5 2" xfId="32500"/>
    <cellStyle name="Normal 2 20 6 2 6 6" xfId="28219"/>
    <cellStyle name="Normal 2 20 6 2 7" xfId="769"/>
    <cellStyle name="Normal 2 20 6 2 7 2" xfId="10088"/>
    <cellStyle name="Normal 2 20 6 2 7 2 2" xfId="21152"/>
    <cellStyle name="Normal 2 20 6 2 7 2 2 2" xfId="47401"/>
    <cellStyle name="Normal 2 20 6 2 7 2 3" xfId="36338"/>
    <cellStyle name="Normal 2 20 6 2 7 3" xfId="13691"/>
    <cellStyle name="Normal 2 20 6 2 7 3 2" xfId="24755"/>
    <cellStyle name="Normal 2 20 6 2 7 3 2 2" xfId="51004"/>
    <cellStyle name="Normal 2 20 6 2 7 3 3" xfId="39941"/>
    <cellStyle name="Normal 2 20 6 2 7 4" xfId="17427"/>
    <cellStyle name="Normal 2 20 6 2 7 4 2" xfId="43677"/>
    <cellStyle name="Normal 2 20 6 2 7 5" xfId="6290"/>
    <cellStyle name="Normal 2 20 6 2 7 5 2" xfId="32614"/>
    <cellStyle name="Normal 2 20 6 2 7 6" xfId="28220"/>
    <cellStyle name="Normal 2 20 6 2 8" xfId="770"/>
    <cellStyle name="Normal 2 20 6 2 8 2" xfId="10202"/>
    <cellStyle name="Normal 2 20 6 2 8 2 2" xfId="21266"/>
    <cellStyle name="Normal 2 20 6 2 8 2 2 2" xfId="47515"/>
    <cellStyle name="Normal 2 20 6 2 8 2 3" xfId="36452"/>
    <cellStyle name="Normal 2 20 6 2 8 3" xfId="13805"/>
    <cellStyle name="Normal 2 20 6 2 8 3 2" xfId="24869"/>
    <cellStyle name="Normal 2 20 6 2 8 3 2 2" xfId="51118"/>
    <cellStyle name="Normal 2 20 6 2 8 3 3" xfId="40055"/>
    <cellStyle name="Normal 2 20 6 2 8 4" xfId="17541"/>
    <cellStyle name="Normal 2 20 6 2 8 4 2" xfId="43791"/>
    <cellStyle name="Normal 2 20 6 2 8 5" xfId="6405"/>
    <cellStyle name="Normal 2 20 6 2 8 5 2" xfId="32728"/>
    <cellStyle name="Normal 2 20 6 2 8 6" xfId="28221"/>
    <cellStyle name="Normal 2 20 6 2 9" xfId="771"/>
    <cellStyle name="Normal 2 20 6 2 9 2" xfId="10316"/>
    <cellStyle name="Normal 2 20 6 2 9 2 2" xfId="21380"/>
    <cellStyle name="Normal 2 20 6 2 9 2 2 2" xfId="47629"/>
    <cellStyle name="Normal 2 20 6 2 9 2 3" xfId="36566"/>
    <cellStyle name="Normal 2 20 6 2 9 3" xfId="13919"/>
    <cellStyle name="Normal 2 20 6 2 9 3 2" xfId="24983"/>
    <cellStyle name="Normal 2 20 6 2 9 3 2 2" xfId="51232"/>
    <cellStyle name="Normal 2 20 6 2 9 3 3" xfId="40169"/>
    <cellStyle name="Normal 2 20 6 2 9 4" xfId="17655"/>
    <cellStyle name="Normal 2 20 6 2 9 4 2" xfId="43905"/>
    <cellStyle name="Normal 2 20 6 2 9 5" xfId="6520"/>
    <cellStyle name="Normal 2 20 6 2 9 5 2" xfId="32842"/>
    <cellStyle name="Normal 2 20 6 2 9 6" xfId="28222"/>
    <cellStyle name="Normal 2 20 6 20" xfId="772"/>
    <cellStyle name="Normal 2 20 6 20 2" xfId="11541"/>
    <cellStyle name="Normal 2 20 6 20 2 2" xfId="22605"/>
    <cellStyle name="Normal 2 20 6 20 2 2 2" xfId="48854"/>
    <cellStyle name="Normal 2 20 6 20 2 3" xfId="37791"/>
    <cellStyle name="Normal 2 20 6 20 3" xfId="15144"/>
    <cellStyle name="Normal 2 20 6 20 3 2" xfId="26208"/>
    <cellStyle name="Normal 2 20 6 20 3 2 2" xfId="52457"/>
    <cellStyle name="Normal 2 20 6 20 3 3" xfId="41394"/>
    <cellStyle name="Normal 2 20 6 20 4" xfId="18880"/>
    <cellStyle name="Normal 2 20 6 20 4 2" xfId="45130"/>
    <cellStyle name="Normal 2 20 6 20 5" xfId="7755"/>
    <cellStyle name="Normal 2 20 6 20 5 2" xfId="34067"/>
    <cellStyle name="Normal 2 20 6 20 6" xfId="28223"/>
    <cellStyle name="Normal 2 20 6 21" xfId="773"/>
    <cellStyle name="Normal 2 20 6 21 2" xfId="11655"/>
    <cellStyle name="Normal 2 20 6 21 2 2" xfId="22719"/>
    <cellStyle name="Normal 2 20 6 21 2 2 2" xfId="48968"/>
    <cellStyle name="Normal 2 20 6 21 2 3" xfId="37905"/>
    <cellStyle name="Normal 2 20 6 21 3" xfId="15258"/>
    <cellStyle name="Normal 2 20 6 21 3 2" xfId="26322"/>
    <cellStyle name="Normal 2 20 6 21 3 2 2" xfId="52571"/>
    <cellStyle name="Normal 2 20 6 21 3 3" xfId="41508"/>
    <cellStyle name="Normal 2 20 6 21 4" xfId="18994"/>
    <cellStyle name="Normal 2 20 6 21 4 2" xfId="45244"/>
    <cellStyle name="Normal 2 20 6 21 5" xfId="7870"/>
    <cellStyle name="Normal 2 20 6 21 5 2" xfId="34181"/>
    <cellStyle name="Normal 2 20 6 21 6" xfId="28224"/>
    <cellStyle name="Normal 2 20 6 22" xfId="774"/>
    <cellStyle name="Normal 2 20 6 22 2" xfId="11769"/>
    <cellStyle name="Normal 2 20 6 22 2 2" xfId="22833"/>
    <cellStyle name="Normal 2 20 6 22 2 2 2" xfId="49082"/>
    <cellStyle name="Normal 2 20 6 22 2 3" xfId="38019"/>
    <cellStyle name="Normal 2 20 6 22 3" xfId="15372"/>
    <cellStyle name="Normal 2 20 6 22 3 2" xfId="26436"/>
    <cellStyle name="Normal 2 20 6 22 3 2 2" xfId="52685"/>
    <cellStyle name="Normal 2 20 6 22 3 3" xfId="41622"/>
    <cellStyle name="Normal 2 20 6 22 4" xfId="19108"/>
    <cellStyle name="Normal 2 20 6 22 4 2" xfId="45358"/>
    <cellStyle name="Normal 2 20 6 22 5" xfId="7985"/>
    <cellStyle name="Normal 2 20 6 22 5 2" xfId="34295"/>
    <cellStyle name="Normal 2 20 6 22 6" xfId="28225"/>
    <cellStyle name="Normal 2 20 6 23" xfId="775"/>
    <cellStyle name="Normal 2 20 6 23 2" xfId="11883"/>
    <cellStyle name="Normal 2 20 6 23 2 2" xfId="22947"/>
    <cellStyle name="Normal 2 20 6 23 2 2 2" xfId="49196"/>
    <cellStyle name="Normal 2 20 6 23 2 3" xfId="38133"/>
    <cellStyle name="Normal 2 20 6 23 3" xfId="15486"/>
    <cellStyle name="Normal 2 20 6 23 3 2" xfId="26550"/>
    <cellStyle name="Normal 2 20 6 23 3 2 2" xfId="52799"/>
    <cellStyle name="Normal 2 20 6 23 3 3" xfId="41736"/>
    <cellStyle name="Normal 2 20 6 23 4" xfId="19222"/>
    <cellStyle name="Normal 2 20 6 23 4 2" xfId="45472"/>
    <cellStyle name="Normal 2 20 6 23 5" xfId="8100"/>
    <cellStyle name="Normal 2 20 6 23 5 2" xfId="34409"/>
    <cellStyle name="Normal 2 20 6 23 6" xfId="28226"/>
    <cellStyle name="Normal 2 20 6 24" xfId="776"/>
    <cellStyle name="Normal 2 20 6 24 2" xfId="11997"/>
    <cellStyle name="Normal 2 20 6 24 2 2" xfId="23061"/>
    <cellStyle name="Normal 2 20 6 24 2 2 2" xfId="49310"/>
    <cellStyle name="Normal 2 20 6 24 2 3" xfId="38247"/>
    <cellStyle name="Normal 2 20 6 24 3" xfId="15600"/>
    <cellStyle name="Normal 2 20 6 24 3 2" xfId="26664"/>
    <cellStyle name="Normal 2 20 6 24 3 2 2" xfId="52913"/>
    <cellStyle name="Normal 2 20 6 24 3 3" xfId="41850"/>
    <cellStyle name="Normal 2 20 6 24 4" xfId="19336"/>
    <cellStyle name="Normal 2 20 6 24 4 2" xfId="45586"/>
    <cellStyle name="Normal 2 20 6 24 5" xfId="8215"/>
    <cellStyle name="Normal 2 20 6 24 5 2" xfId="34523"/>
    <cellStyle name="Normal 2 20 6 24 6" xfId="28227"/>
    <cellStyle name="Normal 2 20 6 25" xfId="777"/>
    <cellStyle name="Normal 2 20 6 25 2" xfId="12111"/>
    <cellStyle name="Normal 2 20 6 25 2 2" xfId="23175"/>
    <cellStyle name="Normal 2 20 6 25 2 2 2" xfId="49424"/>
    <cellStyle name="Normal 2 20 6 25 2 3" xfId="38361"/>
    <cellStyle name="Normal 2 20 6 25 3" xfId="15714"/>
    <cellStyle name="Normal 2 20 6 25 3 2" xfId="26778"/>
    <cellStyle name="Normal 2 20 6 25 3 2 2" xfId="53027"/>
    <cellStyle name="Normal 2 20 6 25 3 3" xfId="41964"/>
    <cellStyle name="Normal 2 20 6 25 4" xfId="19450"/>
    <cellStyle name="Normal 2 20 6 25 4 2" xfId="45700"/>
    <cellStyle name="Normal 2 20 6 25 5" xfId="8330"/>
    <cellStyle name="Normal 2 20 6 25 5 2" xfId="34637"/>
    <cellStyle name="Normal 2 20 6 25 6" xfId="28228"/>
    <cellStyle name="Normal 2 20 6 26" xfId="778"/>
    <cellStyle name="Normal 2 20 6 26 2" xfId="12228"/>
    <cellStyle name="Normal 2 20 6 26 2 2" xfId="23292"/>
    <cellStyle name="Normal 2 20 6 26 2 2 2" xfId="49541"/>
    <cellStyle name="Normal 2 20 6 26 2 3" xfId="38478"/>
    <cellStyle name="Normal 2 20 6 26 3" xfId="15831"/>
    <cellStyle name="Normal 2 20 6 26 3 2" xfId="26895"/>
    <cellStyle name="Normal 2 20 6 26 3 2 2" xfId="53144"/>
    <cellStyle name="Normal 2 20 6 26 3 3" xfId="42081"/>
    <cellStyle name="Normal 2 20 6 26 4" xfId="19567"/>
    <cellStyle name="Normal 2 20 6 26 4 2" xfId="45817"/>
    <cellStyle name="Normal 2 20 6 26 5" xfId="8448"/>
    <cellStyle name="Normal 2 20 6 26 5 2" xfId="34754"/>
    <cellStyle name="Normal 2 20 6 26 6" xfId="28229"/>
    <cellStyle name="Normal 2 20 6 27" xfId="779"/>
    <cellStyle name="Normal 2 20 6 27 2" xfId="12347"/>
    <cellStyle name="Normal 2 20 6 27 2 2" xfId="23411"/>
    <cellStyle name="Normal 2 20 6 27 2 2 2" xfId="49660"/>
    <cellStyle name="Normal 2 20 6 27 2 3" xfId="38597"/>
    <cellStyle name="Normal 2 20 6 27 3" xfId="15950"/>
    <cellStyle name="Normal 2 20 6 27 3 2" xfId="27014"/>
    <cellStyle name="Normal 2 20 6 27 3 2 2" xfId="53263"/>
    <cellStyle name="Normal 2 20 6 27 3 3" xfId="42200"/>
    <cellStyle name="Normal 2 20 6 27 4" xfId="19686"/>
    <cellStyle name="Normal 2 20 6 27 4 2" xfId="45936"/>
    <cellStyle name="Normal 2 20 6 27 5" xfId="8568"/>
    <cellStyle name="Normal 2 20 6 27 5 2" xfId="34873"/>
    <cellStyle name="Normal 2 20 6 27 6" xfId="28230"/>
    <cellStyle name="Normal 2 20 6 28" xfId="780"/>
    <cellStyle name="Normal 2 20 6 28 2" xfId="12478"/>
    <cellStyle name="Normal 2 20 6 28 2 2" xfId="23542"/>
    <cellStyle name="Normal 2 20 6 28 2 2 2" xfId="49791"/>
    <cellStyle name="Normal 2 20 6 28 2 3" xfId="38728"/>
    <cellStyle name="Normal 2 20 6 28 3" xfId="16081"/>
    <cellStyle name="Normal 2 20 6 28 3 2" xfId="27145"/>
    <cellStyle name="Normal 2 20 6 28 3 2 2" xfId="53394"/>
    <cellStyle name="Normal 2 20 6 28 3 3" xfId="42331"/>
    <cellStyle name="Normal 2 20 6 28 4" xfId="19817"/>
    <cellStyle name="Normal 2 20 6 28 4 2" xfId="46067"/>
    <cellStyle name="Normal 2 20 6 28 5" xfId="8700"/>
    <cellStyle name="Normal 2 20 6 28 5 2" xfId="35004"/>
    <cellStyle name="Normal 2 20 6 28 6" xfId="28231"/>
    <cellStyle name="Normal 2 20 6 29" xfId="781"/>
    <cellStyle name="Normal 2 20 6 29 2" xfId="12593"/>
    <cellStyle name="Normal 2 20 6 29 2 2" xfId="23657"/>
    <cellStyle name="Normal 2 20 6 29 2 2 2" xfId="49906"/>
    <cellStyle name="Normal 2 20 6 29 2 3" xfId="38843"/>
    <cellStyle name="Normal 2 20 6 29 3" xfId="16196"/>
    <cellStyle name="Normal 2 20 6 29 3 2" xfId="27260"/>
    <cellStyle name="Normal 2 20 6 29 3 2 2" xfId="53509"/>
    <cellStyle name="Normal 2 20 6 29 3 3" xfId="42446"/>
    <cellStyle name="Normal 2 20 6 29 4" xfId="19932"/>
    <cellStyle name="Normal 2 20 6 29 4 2" xfId="46182"/>
    <cellStyle name="Normal 2 20 6 29 5" xfId="8816"/>
    <cellStyle name="Normal 2 20 6 29 5 2" xfId="35119"/>
    <cellStyle name="Normal 2 20 6 29 6" xfId="28232"/>
    <cellStyle name="Normal 2 20 6 3" xfId="79"/>
    <cellStyle name="Normal 2 20 6 3 2" xfId="783"/>
    <cellStyle name="Normal 2 20 6 3 2 2" xfId="16384"/>
    <cellStyle name="Normal 2 20 6 3 2 2 2" xfId="27448"/>
    <cellStyle name="Normal 2 20 6 3 2 2 2 2" xfId="53697"/>
    <cellStyle name="Normal 2 20 6 3 2 2 3" xfId="42634"/>
    <cellStyle name="Normal 2 20 6 3 2 3" xfId="20120"/>
    <cellStyle name="Normal 2 20 6 3 2 3 2" xfId="46370"/>
    <cellStyle name="Normal 2 20 6 3 2 4" xfId="9047"/>
    <cellStyle name="Normal 2 20 6 3 2 4 2" xfId="35307"/>
    <cellStyle name="Normal 2 20 6 3 2 5" xfId="28234"/>
    <cellStyle name="Normal 2 20 6 3 3" xfId="782"/>
    <cellStyle name="Normal 2 20 6 3 3 2" xfId="20529"/>
    <cellStyle name="Normal 2 20 6 3 3 2 2" xfId="46778"/>
    <cellStyle name="Normal 2 20 6 3 3 3" xfId="9465"/>
    <cellStyle name="Normal 2 20 6 3 3 3 2" xfId="35715"/>
    <cellStyle name="Normal 2 20 6 3 3 4" xfId="28233"/>
    <cellStyle name="Normal 2 20 6 3 4" xfId="13068"/>
    <cellStyle name="Normal 2 20 6 3 4 2" xfId="24132"/>
    <cellStyle name="Normal 2 20 6 3 4 2 2" xfId="50381"/>
    <cellStyle name="Normal 2 20 6 3 4 3" xfId="39318"/>
    <cellStyle name="Normal 2 20 6 3 5" xfId="16804"/>
    <cellStyle name="Normal 2 20 6 3 5 2" xfId="43054"/>
    <cellStyle name="Normal 2 20 6 3 6" xfId="5661"/>
    <cellStyle name="Normal 2 20 6 3 6 2" xfId="31991"/>
    <cellStyle name="Normal 2 20 6 3 7" xfId="27584"/>
    <cellStyle name="Normal 2 20 6 30" xfId="784"/>
    <cellStyle name="Normal 2 20 6 30 2" xfId="12707"/>
    <cellStyle name="Normal 2 20 6 30 2 2" xfId="23771"/>
    <cellStyle name="Normal 2 20 6 30 2 2 2" xfId="50020"/>
    <cellStyle name="Normal 2 20 6 30 2 3" xfId="38957"/>
    <cellStyle name="Normal 2 20 6 30 3" xfId="16310"/>
    <cellStyle name="Normal 2 20 6 30 3 2" xfId="27374"/>
    <cellStyle name="Normal 2 20 6 30 3 2 2" xfId="53623"/>
    <cellStyle name="Normal 2 20 6 30 3 3" xfId="42560"/>
    <cellStyle name="Normal 2 20 6 30 4" xfId="20046"/>
    <cellStyle name="Normal 2 20 6 30 4 2" xfId="46296"/>
    <cellStyle name="Normal 2 20 6 30 5" xfId="8931"/>
    <cellStyle name="Normal 2 20 6 30 5 2" xfId="35233"/>
    <cellStyle name="Normal 2 20 6 30 6" xfId="28235"/>
    <cellStyle name="Normal 2 20 6 31" xfId="785"/>
    <cellStyle name="Normal 2 20 6 31 2" xfId="9345"/>
    <cellStyle name="Normal 2 20 6 31 2 2" xfId="20409"/>
    <cellStyle name="Normal 2 20 6 31 2 2 2" xfId="46658"/>
    <cellStyle name="Normal 2 20 6 31 2 3" xfId="35595"/>
    <cellStyle name="Normal 2 20 6 31 3" xfId="12948"/>
    <cellStyle name="Normal 2 20 6 31 3 2" xfId="24012"/>
    <cellStyle name="Normal 2 20 6 31 3 2 2" xfId="50261"/>
    <cellStyle name="Normal 2 20 6 31 3 3" xfId="39198"/>
    <cellStyle name="Normal 2 20 6 31 4" xfId="16684"/>
    <cellStyle name="Normal 2 20 6 31 4 2" xfId="42934"/>
    <cellStyle name="Normal 2 20 6 31 5" xfId="5540"/>
    <cellStyle name="Normal 2 20 6 31 5 2" xfId="31871"/>
    <cellStyle name="Normal 2 20 6 31 6" xfId="28236"/>
    <cellStyle name="Normal 2 20 6 32" xfId="786"/>
    <cellStyle name="Normal 2 20 6 32 2" xfId="20289"/>
    <cellStyle name="Normal 2 20 6 32 2 2" xfId="46538"/>
    <cellStyle name="Normal 2 20 6 32 3" xfId="9225"/>
    <cellStyle name="Normal 2 20 6 32 3 2" xfId="35475"/>
    <cellStyle name="Normal 2 20 6 32 4" xfId="28237"/>
    <cellStyle name="Normal 2 20 6 33" xfId="787"/>
    <cellStyle name="Normal 2 20 6 33 2" xfId="23892"/>
    <cellStyle name="Normal 2 20 6 33 2 2" xfId="50141"/>
    <cellStyle name="Normal 2 20 6 33 3" xfId="12828"/>
    <cellStyle name="Normal 2 20 6 33 3 2" xfId="39078"/>
    <cellStyle name="Normal 2 20 6 33 4" xfId="28238"/>
    <cellStyle name="Normal 2 20 6 34" xfId="788"/>
    <cellStyle name="Normal 2 20 6 34 2" xfId="16564"/>
    <cellStyle name="Normal 2 20 6 34 2 2" xfId="42814"/>
    <cellStyle name="Normal 2 20 6 34 3" xfId="28239"/>
    <cellStyle name="Normal 2 20 6 35" xfId="789"/>
    <cellStyle name="Normal 2 20 6 35 2" xfId="28240"/>
    <cellStyle name="Normal 2 20 6 36" xfId="790"/>
    <cellStyle name="Normal 2 20 6 36 2" xfId="28241"/>
    <cellStyle name="Normal 2 20 6 37" xfId="791"/>
    <cellStyle name="Normal 2 20 6 37 2" xfId="28242"/>
    <cellStyle name="Normal 2 20 6 38" xfId="792"/>
    <cellStyle name="Normal 2 20 6 38 2" xfId="28243"/>
    <cellStyle name="Normal 2 20 6 39" xfId="793"/>
    <cellStyle name="Normal 2 20 6 39 2" xfId="28244"/>
    <cellStyle name="Normal 2 20 6 4" xfId="794"/>
    <cellStyle name="Normal 2 20 6 4 2" xfId="9617"/>
    <cellStyle name="Normal 2 20 6 4 2 2" xfId="20681"/>
    <cellStyle name="Normal 2 20 6 4 2 2 2" xfId="46930"/>
    <cellStyle name="Normal 2 20 6 4 2 3" xfId="35867"/>
    <cellStyle name="Normal 2 20 6 4 3" xfId="13220"/>
    <cellStyle name="Normal 2 20 6 4 3 2" xfId="24284"/>
    <cellStyle name="Normal 2 20 6 4 3 2 2" xfId="50533"/>
    <cellStyle name="Normal 2 20 6 4 3 3" xfId="39470"/>
    <cellStyle name="Normal 2 20 6 4 4" xfId="16956"/>
    <cellStyle name="Normal 2 20 6 4 4 2" xfId="43206"/>
    <cellStyle name="Normal 2 20 6 4 5" xfId="5815"/>
    <cellStyle name="Normal 2 20 6 4 5 2" xfId="32143"/>
    <cellStyle name="Normal 2 20 6 4 6" xfId="28245"/>
    <cellStyle name="Normal 2 20 6 40" xfId="795"/>
    <cellStyle name="Normal 2 20 6 40 2" xfId="28246"/>
    <cellStyle name="Normal 2 20 6 41" xfId="796"/>
    <cellStyle name="Normal 2 20 6 41 2" xfId="28247"/>
    <cellStyle name="Normal 2 20 6 42" xfId="720"/>
    <cellStyle name="Normal 2 20 6 42 2" xfId="28171"/>
    <cellStyle name="Normal 2 20 6 43" xfId="5419"/>
    <cellStyle name="Normal 2 20 6 43 2" xfId="31751"/>
    <cellStyle name="Normal 2 20 6 44" xfId="27581"/>
    <cellStyle name="Normal 2 20 6 5" xfId="797"/>
    <cellStyle name="Normal 2 20 6 5 2" xfId="9733"/>
    <cellStyle name="Normal 2 20 6 5 2 2" xfId="20797"/>
    <cellStyle name="Normal 2 20 6 5 2 2 2" xfId="47046"/>
    <cellStyle name="Normal 2 20 6 5 2 3" xfId="35983"/>
    <cellStyle name="Normal 2 20 6 5 3" xfId="13336"/>
    <cellStyle name="Normal 2 20 6 5 3 2" xfId="24400"/>
    <cellStyle name="Normal 2 20 6 5 3 2 2" xfId="50649"/>
    <cellStyle name="Normal 2 20 6 5 3 3" xfId="39586"/>
    <cellStyle name="Normal 2 20 6 5 4" xfId="17072"/>
    <cellStyle name="Normal 2 20 6 5 4 2" xfId="43322"/>
    <cellStyle name="Normal 2 20 6 5 5" xfId="5932"/>
    <cellStyle name="Normal 2 20 6 5 5 2" xfId="32259"/>
    <cellStyle name="Normal 2 20 6 5 6" xfId="28248"/>
    <cellStyle name="Normal 2 20 6 6" xfId="798"/>
    <cellStyle name="Normal 2 20 6 6 2" xfId="9848"/>
    <cellStyle name="Normal 2 20 6 6 2 2" xfId="20912"/>
    <cellStyle name="Normal 2 20 6 6 2 2 2" xfId="47161"/>
    <cellStyle name="Normal 2 20 6 6 2 3" xfId="36098"/>
    <cellStyle name="Normal 2 20 6 6 3" xfId="13451"/>
    <cellStyle name="Normal 2 20 6 6 3 2" xfId="24515"/>
    <cellStyle name="Normal 2 20 6 6 3 2 2" xfId="50764"/>
    <cellStyle name="Normal 2 20 6 6 3 3" xfId="39701"/>
    <cellStyle name="Normal 2 20 6 6 4" xfId="17187"/>
    <cellStyle name="Normal 2 20 6 6 4 2" xfId="43437"/>
    <cellStyle name="Normal 2 20 6 6 5" xfId="6048"/>
    <cellStyle name="Normal 2 20 6 6 5 2" xfId="32374"/>
    <cellStyle name="Normal 2 20 6 6 6" xfId="28249"/>
    <cellStyle name="Normal 2 20 6 7" xfId="799"/>
    <cellStyle name="Normal 2 20 6 7 2" xfId="9963"/>
    <cellStyle name="Normal 2 20 6 7 2 2" xfId="21027"/>
    <cellStyle name="Normal 2 20 6 7 2 2 2" xfId="47276"/>
    <cellStyle name="Normal 2 20 6 7 2 3" xfId="36213"/>
    <cellStyle name="Normal 2 20 6 7 3" xfId="13566"/>
    <cellStyle name="Normal 2 20 6 7 3 2" xfId="24630"/>
    <cellStyle name="Normal 2 20 6 7 3 2 2" xfId="50879"/>
    <cellStyle name="Normal 2 20 6 7 3 3" xfId="39816"/>
    <cellStyle name="Normal 2 20 6 7 4" xfId="17302"/>
    <cellStyle name="Normal 2 20 6 7 4 2" xfId="43552"/>
    <cellStyle name="Normal 2 20 6 7 5" xfId="6164"/>
    <cellStyle name="Normal 2 20 6 7 5 2" xfId="32489"/>
    <cellStyle name="Normal 2 20 6 7 6" xfId="28250"/>
    <cellStyle name="Normal 2 20 6 8" xfId="800"/>
    <cellStyle name="Normal 2 20 6 8 2" xfId="10077"/>
    <cellStyle name="Normal 2 20 6 8 2 2" xfId="21141"/>
    <cellStyle name="Normal 2 20 6 8 2 2 2" xfId="47390"/>
    <cellStyle name="Normal 2 20 6 8 2 3" xfId="36327"/>
    <cellStyle name="Normal 2 20 6 8 3" xfId="13680"/>
    <cellStyle name="Normal 2 20 6 8 3 2" xfId="24744"/>
    <cellStyle name="Normal 2 20 6 8 3 2 2" xfId="50993"/>
    <cellStyle name="Normal 2 20 6 8 3 3" xfId="39930"/>
    <cellStyle name="Normal 2 20 6 8 4" xfId="17416"/>
    <cellStyle name="Normal 2 20 6 8 4 2" xfId="43666"/>
    <cellStyle name="Normal 2 20 6 8 5" xfId="6279"/>
    <cellStyle name="Normal 2 20 6 8 5 2" xfId="32603"/>
    <cellStyle name="Normal 2 20 6 8 6" xfId="28251"/>
    <cellStyle name="Normal 2 20 6 9" xfId="801"/>
    <cellStyle name="Normal 2 20 6 9 2" xfId="10191"/>
    <cellStyle name="Normal 2 20 6 9 2 2" xfId="21255"/>
    <cellStyle name="Normal 2 20 6 9 2 2 2" xfId="47504"/>
    <cellStyle name="Normal 2 20 6 9 2 3" xfId="36441"/>
    <cellStyle name="Normal 2 20 6 9 3" xfId="13794"/>
    <cellStyle name="Normal 2 20 6 9 3 2" xfId="24858"/>
    <cellStyle name="Normal 2 20 6 9 3 2 2" xfId="51107"/>
    <cellStyle name="Normal 2 20 6 9 3 3" xfId="40044"/>
    <cellStyle name="Normal 2 20 6 9 4" xfId="17530"/>
    <cellStyle name="Normal 2 20 6 9 4 2" xfId="43780"/>
    <cellStyle name="Normal 2 20 6 9 5" xfId="6394"/>
    <cellStyle name="Normal 2 20 6 9 5 2" xfId="32717"/>
    <cellStyle name="Normal 2 20 6 9 6" xfId="28252"/>
    <cellStyle name="Normal 2 20 7" xfId="80"/>
    <cellStyle name="Normal 2 20 7 10" xfId="803"/>
    <cellStyle name="Normal 2 20 7 10 2" xfId="10438"/>
    <cellStyle name="Normal 2 20 7 10 2 2" xfId="21502"/>
    <cellStyle name="Normal 2 20 7 10 2 2 2" xfId="47751"/>
    <cellStyle name="Normal 2 20 7 10 2 3" xfId="36688"/>
    <cellStyle name="Normal 2 20 7 10 3" xfId="14041"/>
    <cellStyle name="Normal 2 20 7 10 3 2" xfId="25105"/>
    <cellStyle name="Normal 2 20 7 10 3 2 2" xfId="51354"/>
    <cellStyle name="Normal 2 20 7 10 3 3" xfId="40291"/>
    <cellStyle name="Normal 2 20 7 10 4" xfId="17777"/>
    <cellStyle name="Normal 2 20 7 10 4 2" xfId="44027"/>
    <cellStyle name="Normal 2 20 7 10 5" xfId="6643"/>
    <cellStyle name="Normal 2 20 7 10 5 2" xfId="32964"/>
    <cellStyle name="Normal 2 20 7 10 6" xfId="28254"/>
    <cellStyle name="Normal 2 20 7 11" xfId="804"/>
    <cellStyle name="Normal 2 20 7 11 2" xfId="10553"/>
    <cellStyle name="Normal 2 20 7 11 2 2" xfId="21617"/>
    <cellStyle name="Normal 2 20 7 11 2 2 2" xfId="47866"/>
    <cellStyle name="Normal 2 20 7 11 2 3" xfId="36803"/>
    <cellStyle name="Normal 2 20 7 11 3" xfId="14156"/>
    <cellStyle name="Normal 2 20 7 11 3 2" xfId="25220"/>
    <cellStyle name="Normal 2 20 7 11 3 2 2" xfId="51469"/>
    <cellStyle name="Normal 2 20 7 11 3 3" xfId="40406"/>
    <cellStyle name="Normal 2 20 7 11 4" xfId="17892"/>
    <cellStyle name="Normal 2 20 7 11 4 2" xfId="44142"/>
    <cellStyle name="Normal 2 20 7 11 5" xfId="6759"/>
    <cellStyle name="Normal 2 20 7 11 5 2" xfId="33079"/>
    <cellStyle name="Normal 2 20 7 11 6" xfId="28255"/>
    <cellStyle name="Normal 2 20 7 12" xfId="805"/>
    <cellStyle name="Normal 2 20 7 12 2" xfId="10726"/>
    <cellStyle name="Normal 2 20 7 12 2 2" xfId="21790"/>
    <cellStyle name="Normal 2 20 7 12 2 2 2" xfId="48039"/>
    <cellStyle name="Normal 2 20 7 12 2 3" xfId="36976"/>
    <cellStyle name="Normal 2 20 7 12 3" xfId="14329"/>
    <cellStyle name="Normal 2 20 7 12 3 2" xfId="25393"/>
    <cellStyle name="Normal 2 20 7 12 3 2 2" xfId="51642"/>
    <cellStyle name="Normal 2 20 7 12 3 3" xfId="40579"/>
    <cellStyle name="Normal 2 20 7 12 4" xfId="18065"/>
    <cellStyle name="Normal 2 20 7 12 4 2" xfId="44315"/>
    <cellStyle name="Normal 2 20 7 12 5" xfId="6933"/>
    <cellStyle name="Normal 2 20 7 12 5 2" xfId="33252"/>
    <cellStyle name="Normal 2 20 7 12 6" xfId="28256"/>
    <cellStyle name="Normal 2 20 7 13" xfId="806"/>
    <cellStyle name="Normal 2 20 7 13 2" xfId="10843"/>
    <cellStyle name="Normal 2 20 7 13 2 2" xfId="21907"/>
    <cellStyle name="Normal 2 20 7 13 2 2 2" xfId="48156"/>
    <cellStyle name="Normal 2 20 7 13 2 3" xfId="37093"/>
    <cellStyle name="Normal 2 20 7 13 3" xfId="14446"/>
    <cellStyle name="Normal 2 20 7 13 3 2" xfId="25510"/>
    <cellStyle name="Normal 2 20 7 13 3 2 2" xfId="51759"/>
    <cellStyle name="Normal 2 20 7 13 3 3" xfId="40696"/>
    <cellStyle name="Normal 2 20 7 13 4" xfId="18182"/>
    <cellStyle name="Normal 2 20 7 13 4 2" xfId="44432"/>
    <cellStyle name="Normal 2 20 7 13 5" xfId="7051"/>
    <cellStyle name="Normal 2 20 7 13 5 2" xfId="33369"/>
    <cellStyle name="Normal 2 20 7 13 6" xfId="28257"/>
    <cellStyle name="Normal 2 20 7 14" xfId="807"/>
    <cellStyle name="Normal 2 20 7 14 2" xfId="10959"/>
    <cellStyle name="Normal 2 20 7 14 2 2" xfId="22023"/>
    <cellStyle name="Normal 2 20 7 14 2 2 2" xfId="48272"/>
    <cellStyle name="Normal 2 20 7 14 2 3" xfId="37209"/>
    <cellStyle name="Normal 2 20 7 14 3" xfId="14562"/>
    <cellStyle name="Normal 2 20 7 14 3 2" xfId="25626"/>
    <cellStyle name="Normal 2 20 7 14 3 2 2" xfId="51875"/>
    <cellStyle name="Normal 2 20 7 14 3 3" xfId="40812"/>
    <cellStyle name="Normal 2 20 7 14 4" xfId="18298"/>
    <cellStyle name="Normal 2 20 7 14 4 2" xfId="44548"/>
    <cellStyle name="Normal 2 20 7 14 5" xfId="7168"/>
    <cellStyle name="Normal 2 20 7 14 5 2" xfId="33485"/>
    <cellStyle name="Normal 2 20 7 14 6" xfId="28258"/>
    <cellStyle name="Normal 2 20 7 15" xfId="808"/>
    <cellStyle name="Normal 2 20 7 15 2" xfId="11077"/>
    <cellStyle name="Normal 2 20 7 15 2 2" xfId="22141"/>
    <cellStyle name="Normal 2 20 7 15 2 2 2" xfId="48390"/>
    <cellStyle name="Normal 2 20 7 15 2 3" xfId="37327"/>
    <cellStyle name="Normal 2 20 7 15 3" xfId="14680"/>
    <cellStyle name="Normal 2 20 7 15 3 2" xfId="25744"/>
    <cellStyle name="Normal 2 20 7 15 3 2 2" xfId="51993"/>
    <cellStyle name="Normal 2 20 7 15 3 3" xfId="40930"/>
    <cellStyle name="Normal 2 20 7 15 4" xfId="18416"/>
    <cellStyle name="Normal 2 20 7 15 4 2" xfId="44666"/>
    <cellStyle name="Normal 2 20 7 15 5" xfId="7287"/>
    <cellStyle name="Normal 2 20 7 15 5 2" xfId="33603"/>
    <cellStyle name="Normal 2 20 7 15 6" xfId="28259"/>
    <cellStyle name="Normal 2 20 7 16" xfId="809"/>
    <cellStyle name="Normal 2 20 7 16 2" xfId="11195"/>
    <cellStyle name="Normal 2 20 7 16 2 2" xfId="22259"/>
    <cellStyle name="Normal 2 20 7 16 2 2 2" xfId="48508"/>
    <cellStyle name="Normal 2 20 7 16 2 3" xfId="37445"/>
    <cellStyle name="Normal 2 20 7 16 3" xfId="14798"/>
    <cellStyle name="Normal 2 20 7 16 3 2" xfId="25862"/>
    <cellStyle name="Normal 2 20 7 16 3 2 2" xfId="52111"/>
    <cellStyle name="Normal 2 20 7 16 3 3" xfId="41048"/>
    <cellStyle name="Normal 2 20 7 16 4" xfId="18534"/>
    <cellStyle name="Normal 2 20 7 16 4 2" xfId="44784"/>
    <cellStyle name="Normal 2 20 7 16 5" xfId="7406"/>
    <cellStyle name="Normal 2 20 7 16 5 2" xfId="33721"/>
    <cellStyle name="Normal 2 20 7 16 6" xfId="28260"/>
    <cellStyle name="Normal 2 20 7 17" xfId="810"/>
    <cellStyle name="Normal 2 20 7 17 2" xfId="11311"/>
    <cellStyle name="Normal 2 20 7 17 2 2" xfId="22375"/>
    <cellStyle name="Normal 2 20 7 17 2 2 2" xfId="48624"/>
    <cellStyle name="Normal 2 20 7 17 2 3" xfId="37561"/>
    <cellStyle name="Normal 2 20 7 17 3" xfId="14914"/>
    <cellStyle name="Normal 2 20 7 17 3 2" xfId="25978"/>
    <cellStyle name="Normal 2 20 7 17 3 2 2" xfId="52227"/>
    <cellStyle name="Normal 2 20 7 17 3 3" xfId="41164"/>
    <cellStyle name="Normal 2 20 7 17 4" xfId="18650"/>
    <cellStyle name="Normal 2 20 7 17 4 2" xfId="44900"/>
    <cellStyle name="Normal 2 20 7 17 5" xfId="7523"/>
    <cellStyle name="Normal 2 20 7 17 5 2" xfId="33837"/>
    <cellStyle name="Normal 2 20 7 17 6" xfId="28261"/>
    <cellStyle name="Normal 2 20 7 18" xfId="811"/>
    <cellStyle name="Normal 2 20 7 18 2" xfId="11428"/>
    <cellStyle name="Normal 2 20 7 18 2 2" xfId="22492"/>
    <cellStyle name="Normal 2 20 7 18 2 2 2" xfId="48741"/>
    <cellStyle name="Normal 2 20 7 18 2 3" xfId="37678"/>
    <cellStyle name="Normal 2 20 7 18 3" xfId="15031"/>
    <cellStyle name="Normal 2 20 7 18 3 2" xfId="26095"/>
    <cellStyle name="Normal 2 20 7 18 3 2 2" xfId="52344"/>
    <cellStyle name="Normal 2 20 7 18 3 3" xfId="41281"/>
    <cellStyle name="Normal 2 20 7 18 4" xfId="18767"/>
    <cellStyle name="Normal 2 20 7 18 4 2" xfId="45017"/>
    <cellStyle name="Normal 2 20 7 18 5" xfId="7641"/>
    <cellStyle name="Normal 2 20 7 18 5 2" xfId="33954"/>
    <cellStyle name="Normal 2 20 7 18 6" xfId="28262"/>
    <cellStyle name="Normal 2 20 7 19" xfId="812"/>
    <cellStyle name="Normal 2 20 7 19 2" xfId="11547"/>
    <cellStyle name="Normal 2 20 7 19 2 2" xfId="22611"/>
    <cellStyle name="Normal 2 20 7 19 2 2 2" xfId="48860"/>
    <cellStyle name="Normal 2 20 7 19 2 3" xfId="37797"/>
    <cellStyle name="Normal 2 20 7 19 3" xfId="15150"/>
    <cellStyle name="Normal 2 20 7 19 3 2" xfId="26214"/>
    <cellStyle name="Normal 2 20 7 19 3 2 2" xfId="52463"/>
    <cellStyle name="Normal 2 20 7 19 3 3" xfId="41400"/>
    <cellStyle name="Normal 2 20 7 19 4" xfId="18886"/>
    <cellStyle name="Normal 2 20 7 19 4 2" xfId="45136"/>
    <cellStyle name="Normal 2 20 7 19 5" xfId="7761"/>
    <cellStyle name="Normal 2 20 7 19 5 2" xfId="34073"/>
    <cellStyle name="Normal 2 20 7 19 6" xfId="28263"/>
    <cellStyle name="Normal 2 20 7 2" xfId="81"/>
    <cellStyle name="Normal 2 20 7 2 2" xfId="814"/>
    <cellStyle name="Normal 2 20 7 2 2 2" xfId="16385"/>
    <cellStyle name="Normal 2 20 7 2 2 2 2" xfId="27449"/>
    <cellStyle name="Normal 2 20 7 2 2 2 2 2" xfId="53698"/>
    <cellStyle name="Normal 2 20 7 2 2 2 3" xfId="42635"/>
    <cellStyle name="Normal 2 20 7 2 2 3" xfId="20121"/>
    <cellStyle name="Normal 2 20 7 2 2 3 2" xfId="46371"/>
    <cellStyle name="Normal 2 20 7 2 2 4" xfId="9048"/>
    <cellStyle name="Normal 2 20 7 2 2 4 2" xfId="35308"/>
    <cellStyle name="Normal 2 20 7 2 2 5" xfId="28265"/>
    <cellStyle name="Normal 2 20 7 2 3" xfId="813"/>
    <cellStyle name="Normal 2 20 7 2 3 2" xfId="20539"/>
    <cellStyle name="Normal 2 20 7 2 3 2 2" xfId="46788"/>
    <cellStyle name="Normal 2 20 7 2 3 3" xfId="9475"/>
    <cellStyle name="Normal 2 20 7 2 3 3 2" xfId="35725"/>
    <cellStyle name="Normal 2 20 7 2 3 4" xfId="28264"/>
    <cellStyle name="Normal 2 20 7 2 4" xfId="13078"/>
    <cellStyle name="Normal 2 20 7 2 4 2" xfId="24142"/>
    <cellStyle name="Normal 2 20 7 2 4 2 2" xfId="50391"/>
    <cellStyle name="Normal 2 20 7 2 4 3" xfId="39328"/>
    <cellStyle name="Normal 2 20 7 2 5" xfId="16814"/>
    <cellStyle name="Normal 2 20 7 2 5 2" xfId="43064"/>
    <cellStyle name="Normal 2 20 7 2 6" xfId="5671"/>
    <cellStyle name="Normal 2 20 7 2 6 2" xfId="32001"/>
    <cellStyle name="Normal 2 20 7 2 7" xfId="27586"/>
    <cellStyle name="Normal 2 20 7 20" xfId="815"/>
    <cellStyle name="Normal 2 20 7 20 2" xfId="11661"/>
    <cellStyle name="Normal 2 20 7 20 2 2" xfId="22725"/>
    <cellStyle name="Normal 2 20 7 20 2 2 2" xfId="48974"/>
    <cellStyle name="Normal 2 20 7 20 2 3" xfId="37911"/>
    <cellStyle name="Normal 2 20 7 20 3" xfId="15264"/>
    <cellStyle name="Normal 2 20 7 20 3 2" xfId="26328"/>
    <cellStyle name="Normal 2 20 7 20 3 2 2" xfId="52577"/>
    <cellStyle name="Normal 2 20 7 20 3 3" xfId="41514"/>
    <cellStyle name="Normal 2 20 7 20 4" xfId="19000"/>
    <cellStyle name="Normal 2 20 7 20 4 2" xfId="45250"/>
    <cellStyle name="Normal 2 20 7 20 5" xfId="7876"/>
    <cellStyle name="Normal 2 20 7 20 5 2" xfId="34187"/>
    <cellStyle name="Normal 2 20 7 20 6" xfId="28266"/>
    <cellStyle name="Normal 2 20 7 21" xfId="816"/>
    <cellStyle name="Normal 2 20 7 21 2" xfId="11775"/>
    <cellStyle name="Normal 2 20 7 21 2 2" xfId="22839"/>
    <cellStyle name="Normal 2 20 7 21 2 2 2" xfId="49088"/>
    <cellStyle name="Normal 2 20 7 21 2 3" xfId="38025"/>
    <cellStyle name="Normal 2 20 7 21 3" xfId="15378"/>
    <cellStyle name="Normal 2 20 7 21 3 2" xfId="26442"/>
    <cellStyle name="Normal 2 20 7 21 3 2 2" xfId="52691"/>
    <cellStyle name="Normal 2 20 7 21 3 3" xfId="41628"/>
    <cellStyle name="Normal 2 20 7 21 4" xfId="19114"/>
    <cellStyle name="Normal 2 20 7 21 4 2" xfId="45364"/>
    <cellStyle name="Normal 2 20 7 21 5" xfId="7991"/>
    <cellStyle name="Normal 2 20 7 21 5 2" xfId="34301"/>
    <cellStyle name="Normal 2 20 7 21 6" xfId="28267"/>
    <cellStyle name="Normal 2 20 7 22" xfId="817"/>
    <cellStyle name="Normal 2 20 7 22 2" xfId="11889"/>
    <cellStyle name="Normal 2 20 7 22 2 2" xfId="22953"/>
    <cellStyle name="Normal 2 20 7 22 2 2 2" xfId="49202"/>
    <cellStyle name="Normal 2 20 7 22 2 3" xfId="38139"/>
    <cellStyle name="Normal 2 20 7 22 3" xfId="15492"/>
    <cellStyle name="Normal 2 20 7 22 3 2" xfId="26556"/>
    <cellStyle name="Normal 2 20 7 22 3 2 2" xfId="52805"/>
    <cellStyle name="Normal 2 20 7 22 3 3" xfId="41742"/>
    <cellStyle name="Normal 2 20 7 22 4" xfId="19228"/>
    <cellStyle name="Normal 2 20 7 22 4 2" xfId="45478"/>
    <cellStyle name="Normal 2 20 7 22 5" xfId="8106"/>
    <cellStyle name="Normal 2 20 7 22 5 2" xfId="34415"/>
    <cellStyle name="Normal 2 20 7 22 6" xfId="28268"/>
    <cellStyle name="Normal 2 20 7 23" xfId="818"/>
    <cellStyle name="Normal 2 20 7 23 2" xfId="12003"/>
    <cellStyle name="Normal 2 20 7 23 2 2" xfId="23067"/>
    <cellStyle name="Normal 2 20 7 23 2 2 2" xfId="49316"/>
    <cellStyle name="Normal 2 20 7 23 2 3" xfId="38253"/>
    <cellStyle name="Normal 2 20 7 23 3" xfId="15606"/>
    <cellStyle name="Normal 2 20 7 23 3 2" xfId="26670"/>
    <cellStyle name="Normal 2 20 7 23 3 2 2" xfId="52919"/>
    <cellStyle name="Normal 2 20 7 23 3 3" xfId="41856"/>
    <cellStyle name="Normal 2 20 7 23 4" xfId="19342"/>
    <cellStyle name="Normal 2 20 7 23 4 2" xfId="45592"/>
    <cellStyle name="Normal 2 20 7 23 5" xfId="8221"/>
    <cellStyle name="Normal 2 20 7 23 5 2" xfId="34529"/>
    <cellStyle name="Normal 2 20 7 23 6" xfId="28269"/>
    <cellStyle name="Normal 2 20 7 24" xfId="819"/>
    <cellStyle name="Normal 2 20 7 24 2" xfId="12117"/>
    <cellStyle name="Normal 2 20 7 24 2 2" xfId="23181"/>
    <cellStyle name="Normal 2 20 7 24 2 2 2" xfId="49430"/>
    <cellStyle name="Normal 2 20 7 24 2 3" xfId="38367"/>
    <cellStyle name="Normal 2 20 7 24 3" xfId="15720"/>
    <cellStyle name="Normal 2 20 7 24 3 2" xfId="26784"/>
    <cellStyle name="Normal 2 20 7 24 3 2 2" xfId="53033"/>
    <cellStyle name="Normal 2 20 7 24 3 3" xfId="41970"/>
    <cellStyle name="Normal 2 20 7 24 4" xfId="19456"/>
    <cellStyle name="Normal 2 20 7 24 4 2" xfId="45706"/>
    <cellStyle name="Normal 2 20 7 24 5" xfId="8336"/>
    <cellStyle name="Normal 2 20 7 24 5 2" xfId="34643"/>
    <cellStyle name="Normal 2 20 7 24 6" xfId="28270"/>
    <cellStyle name="Normal 2 20 7 25" xfId="820"/>
    <cellStyle name="Normal 2 20 7 25 2" xfId="12234"/>
    <cellStyle name="Normal 2 20 7 25 2 2" xfId="23298"/>
    <cellStyle name="Normal 2 20 7 25 2 2 2" xfId="49547"/>
    <cellStyle name="Normal 2 20 7 25 2 3" xfId="38484"/>
    <cellStyle name="Normal 2 20 7 25 3" xfId="15837"/>
    <cellStyle name="Normal 2 20 7 25 3 2" xfId="26901"/>
    <cellStyle name="Normal 2 20 7 25 3 2 2" xfId="53150"/>
    <cellStyle name="Normal 2 20 7 25 3 3" xfId="42087"/>
    <cellStyle name="Normal 2 20 7 25 4" xfId="19573"/>
    <cellStyle name="Normal 2 20 7 25 4 2" xfId="45823"/>
    <cellStyle name="Normal 2 20 7 25 5" xfId="8454"/>
    <cellStyle name="Normal 2 20 7 25 5 2" xfId="34760"/>
    <cellStyle name="Normal 2 20 7 25 6" xfId="28271"/>
    <cellStyle name="Normal 2 20 7 26" xfId="821"/>
    <cellStyle name="Normal 2 20 7 26 2" xfId="12353"/>
    <cellStyle name="Normal 2 20 7 26 2 2" xfId="23417"/>
    <cellStyle name="Normal 2 20 7 26 2 2 2" xfId="49666"/>
    <cellStyle name="Normal 2 20 7 26 2 3" xfId="38603"/>
    <cellStyle name="Normal 2 20 7 26 3" xfId="15956"/>
    <cellStyle name="Normal 2 20 7 26 3 2" xfId="27020"/>
    <cellStyle name="Normal 2 20 7 26 3 2 2" xfId="53269"/>
    <cellStyle name="Normal 2 20 7 26 3 3" xfId="42206"/>
    <cellStyle name="Normal 2 20 7 26 4" xfId="19692"/>
    <cellStyle name="Normal 2 20 7 26 4 2" xfId="45942"/>
    <cellStyle name="Normal 2 20 7 26 5" xfId="8574"/>
    <cellStyle name="Normal 2 20 7 26 5 2" xfId="34879"/>
    <cellStyle name="Normal 2 20 7 26 6" xfId="28272"/>
    <cellStyle name="Normal 2 20 7 27" xfId="822"/>
    <cellStyle name="Normal 2 20 7 27 2" xfId="12484"/>
    <cellStyle name="Normal 2 20 7 27 2 2" xfId="23548"/>
    <cellStyle name="Normal 2 20 7 27 2 2 2" xfId="49797"/>
    <cellStyle name="Normal 2 20 7 27 2 3" xfId="38734"/>
    <cellStyle name="Normal 2 20 7 27 3" xfId="16087"/>
    <cellStyle name="Normal 2 20 7 27 3 2" xfId="27151"/>
    <cellStyle name="Normal 2 20 7 27 3 2 2" xfId="53400"/>
    <cellStyle name="Normal 2 20 7 27 3 3" xfId="42337"/>
    <cellStyle name="Normal 2 20 7 27 4" xfId="19823"/>
    <cellStyle name="Normal 2 20 7 27 4 2" xfId="46073"/>
    <cellStyle name="Normal 2 20 7 27 5" xfId="8706"/>
    <cellStyle name="Normal 2 20 7 27 5 2" xfId="35010"/>
    <cellStyle name="Normal 2 20 7 27 6" xfId="28273"/>
    <cellStyle name="Normal 2 20 7 28" xfId="823"/>
    <cellStyle name="Normal 2 20 7 28 2" xfId="12599"/>
    <cellStyle name="Normal 2 20 7 28 2 2" xfId="23663"/>
    <cellStyle name="Normal 2 20 7 28 2 2 2" xfId="49912"/>
    <cellStyle name="Normal 2 20 7 28 2 3" xfId="38849"/>
    <cellStyle name="Normal 2 20 7 28 3" xfId="16202"/>
    <cellStyle name="Normal 2 20 7 28 3 2" xfId="27266"/>
    <cellStyle name="Normal 2 20 7 28 3 2 2" xfId="53515"/>
    <cellStyle name="Normal 2 20 7 28 3 3" xfId="42452"/>
    <cellStyle name="Normal 2 20 7 28 4" xfId="19938"/>
    <cellStyle name="Normal 2 20 7 28 4 2" xfId="46188"/>
    <cellStyle name="Normal 2 20 7 28 5" xfId="8822"/>
    <cellStyle name="Normal 2 20 7 28 5 2" xfId="35125"/>
    <cellStyle name="Normal 2 20 7 28 6" xfId="28274"/>
    <cellStyle name="Normal 2 20 7 29" xfId="824"/>
    <cellStyle name="Normal 2 20 7 29 2" xfId="12713"/>
    <cellStyle name="Normal 2 20 7 29 2 2" xfId="23777"/>
    <cellStyle name="Normal 2 20 7 29 2 2 2" xfId="50026"/>
    <cellStyle name="Normal 2 20 7 29 2 3" xfId="38963"/>
    <cellStyle name="Normal 2 20 7 29 3" xfId="16316"/>
    <cellStyle name="Normal 2 20 7 29 3 2" xfId="27380"/>
    <cellStyle name="Normal 2 20 7 29 3 2 2" xfId="53629"/>
    <cellStyle name="Normal 2 20 7 29 3 3" xfId="42566"/>
    <cellStyle name="Normal 2 20 7 29 4" xfId="20052"/>
    <cellStyle name="Normal 2 20 7 29 4 2" xfId="46302"/>
    <cellStyle name="Normal 2 20 7 29 5" xfId="8937"/>
    <cellStyle name="Normal 2 20 7 29 5 2" xfId="35239"/>
    <cellStyle name="Normal 2 20 7 29 6" xfId="28275"/>
    <cellStyle name="Normal 2 20 7 3" xfId="825"/>
    <cellStyle name="Normal 2 20 7 3 2" xfId="9623"/>
    <cellStyle name="Normal 2 20 7 3 2 2" xfId="20687"/>
    <cellStyle name="Normal 2 20 7 3 2 2 2" xfId="46936"/>
    <cellStyle name="Normal 2 20 7 3 2 3" xfId="35873"/>
    <cellStyle name="Normal 2 20 7 3 3" xfId="13226"/>
    <cellStyle name="Normal 2 20 7 3 3 2" xfId="24290"/>
    <cellStyle name="Normal 2 20 7 3 3 2 2" xfId="50539"/>
    <cellStyle name="Normal 2 20 7 3 3 3" xfId="39476"/>
    <cellStyle name="Normal 2 20 7 3 4" xfId="16962"/>
    <cellStyle name="Normal 2 20 7 3 4 2" xfId="43212"/>
    <cellStyle name="Normal 2 20 7 3 5" xfId="5821"/>
    <cellStyle name="Normal 2 20 7 3 5 2" xfId="32149"/>
    <cellStyle name="Normal 2 20 7 3 6" xfId="28276"/>
    <cellStyle name="Normal 2 20 7 30" xfId="826"/>
    <cellStyle name="Normal 2 20 7 30 2" xfId="9351"/>
    <cellStyle name="Normal 2 20 7 30 2 2" xfId="20415"/>
    <cellStyle name="Normal 2 20 7 30 2 2 2" xfId="46664"/>
    <cellStyle name="Normal 2 20 7 30 2 3" xfId="35601"/>
    <cellStyle name="Normal 2 20 7 30 3" xfId="12954"/>
    <cellStyle name="Normal 2 20 7 30 3 2" xfId="24018"/>
    <cellStyle name="Normal 2 20 7 30 3 2 2" xfId="50267"/>
    <cellStyle name="Normal 2 20 7 30 3 3" xfId="39204"/>
    <cellStyle name="Normal 2 20 7 30 4" xfId="16690"/>
    <cellStyle name="Normal 2 20 7 30 4 2" xfId="42940"/>
    <cellStyle name="Normal 2 20 7 30 5" xfId="5546"/>
    <cellStyle name="Normal 2 20 7 30 5 2" xfId="31877"/>
    <cellStyle name="Normal 2 20 7 30 6" xfId="28277"/>
    <cellStyle name="Normal 2 20 7 31" xfId="827"/>
    <cellStyle name="Normal 2 20 7 31 2" xfId="20295"/>
    <cellStyle name="Normal 2 20 7 31 2 2" xfId="46544"/>
    <cellStyle name="Normal 2 20 7 31 3" xfId="9231"/>
    <cellStyle name="Normal 2 20 7 31 3 2" xfId="35481"/>
    <cellStyle name="Normal 2 20 7 31 4" xfId="28278"/>
    <cellStyle name="Normal 2 20 7 32" xfId="828"/>
    <cellStyle name="Normal 2 20 7 32 2" xfId="23898"/>
    <cellStyle name="Normal 2 20 7 32 2 2" xfId="50147"/>
    <cellStyle name="Normal 2 20 7 32 3" xfId="12834"/>
    <cellStyle name="Normal 2 20 7 32 3 2" xfId="39084"/>
    <cellStyle name="Normal 2 20 7 32 4" xfId="28279"/>
    <cellStyle name="Normal 2 20 7 33" xfId="829"/>
    <cellStyle name="Normal 2 20 7 33 2" xfId="16570"/>
    <cellStyle name="Normal 2 20 7 33 2 2" xfId="42820"/>
    <cellStyle name="Normal 2 20 7 33 3" xfId="28280"/>
    <cellStyle name="Normal 2 20 7 34" xfId="830"/>
    <cellStyle name="Normal 2 20 7 34 2" xfId="28281"/>
    <cellStyle name="Normal 2 20 7 35" xfId="831"/>
    <cellStyle name="Normal 2 20 7 35 2" xfId="28282"/>
    <cellStyle name="Normal 2 20 7 36" xfId="832"/>
    <cellStyle name="Normal 2 20 7 36 2" xfId="28283"/>
    <cellStyle name="Normal 2 20 7 37" xfId="833"/>
    <cellStyle name="Normal 2 20 7 37 2" xfId="28284"/>
    <cellStyle name="Normal 2 20 7 38" xfId="834"/>
    <cellStyle name="Normal 2 20 7 38 2" xfId="28285"/>
    <cellStyle name="Normal 2 20 7 39" xfId="835"/>
    <cellStyle name="Normal 2 20 7 39 2" xfId="28286"/>
    <cellStyle name="Normal 2 20 7 4" xfId="836"/>
    <cellStyle name="Normal 2 20 7 4 2" xfId="9739"/>
    <cellStyle name="Normal 2 20 7 4 2 2" xfId="20803"/>
    <cellStyle name="Normal 2 20 7 4 2 2 2" xfId="47052"/>
    <cellStyle name="Normal 2 20 7 4 2 3" xfId="35989"/>
    <cellStyle name="Normal 2 20 7 4 3" xfId="13342"/>
    <cellStyle name="Normal 2 20 7 4 3 2" xfId="24406"/>
    <cellStyle name="Normal 2 20 7 4 3 2 2" xfId="50655"/>
    <cellStyle name="Normal 2 20 7 4 3 3" xfId="39592"/>
    <cellStyle name="Normal 2 20 7 4 4" xfId="17078"/>
    <cellStyle name="Normal 2 20 7 4 4 2" xfId="43328"/>
    <cellStyle name="Normal 2 20 7 4 5" xfId="5938"/>
    <cellStyle name="Normal 2 20 7 4 5 2" xfId="32265"/>
    <cellStyle name="Normal 2 20 7 4 6" xfId="28287"/>
    <cellStyle name="Normal 2 20 7 40" xfId="837"/>
    <cellStyle name="Normal 2 20 7 40 2" xfId="28288"/>
    <cellStyle name="Normal 2 20 7 41" xfId="802"/>
    <cellStyle name="Normal 2 20 7 41 2" xfId="28253"/>
    <cellStyle name="Normal 2 20 7 42" xfId="5425"/>
    <cellStyle name="Normal 2 20 7 42 2" xfId="31757"/>
    <cellStyle name="Normal 2 20 7 43" xfId="27585"/>
    <cellStyle name="Normal 2 20 7 5" xfId="838"/>
    <cellStyle name="Normal 2 20 7 5 2" xfId="9854"/>
    <cellStyle name="Normal 2 20 7 5 2 2" xfId="20918"/>
    <cellStyle name="Normal 2 20 7 5 2 2 2" xfId="47167"/>
    <cellStyle name="Normal 2 20 7 5 2 3" xfId="36104"/>
    <cellStyle name="Normal 2 20 7 5 3" xfId="13457"/>
    <cellStyle name="Normal 2 20 7 5 3 2" xfId="24521"/>
    <cellStyle name="Normal 2 20 7 5 3 2 2" xfId="50770"/>
    <cellStyle name="Normal 2 20 7 5 3 3" xfId="39707"/>
    <cellStyle name="Normal 2 20 7 5 4" xfId="17193"/>
    <cellStyle name="Normal 2 20 7 5 4 2" xfId="43443"/>
    <cellStyle name="Normal 2 20 7 5 5" xfId="6054"/>
    <cellStyle name="Normal 2 20 7 5 5 2" xfId="32380"/>
    <cellStyle name="Normal 2 20 7 5 6" xfId="28289"/>
    <cellStyle name="Normal 2 20 7 6" xfId="839"/>
    <cellStyle name="Normal 2 20 7 6 2" xfId="9969"/>
    <cellStyle name="Normal 2 20 7 6 2 2" xfId="21033"/>
    <cellStyle name="Normal 2 20 7 6 2 2 2" xfId="47282"/>
    <cellStyle name="Normal 2 20 7 6 2 3" xfId="36219"/>
    <cellStyle name="Normal 2 20 7 6 3" xfId="13572"/>
    <cellStyle name="Normal 2 20 7 6 3 2" xfId="24636"/>
    <cellStyle name="Normal 2 20 7 6 3 2 2" xfId="50885"/>
    <cellStyle name="Normal 2 20 7 6 3 3" xfId="39822"/>
    <cellStyle name="Normal 2 20 7 6 4" xfId="17308"/>
    <cellStyle name="Normal 2 20 7 6 4 2" xfId="43558"/>
    <cellStyle name="Normal 2 20 7 6 5" xfId="6170"/>
    <cellStyle name="Normal 2 20 7 6 5 2" xfId="32495"/>
    <cellStyle name="Normal 2 20 7 6 6" xfId="28290"/>
    <cellStyle name="Normal 2 20 7 7" xfId="840"/>
    <cellStyle name="Normal 2 20 7 7 2" xfId="10083"/>
    <cellStyle name="Normal 2 20 7 7 2 2" xfId="21147"/>
    <cellStyle name="Normal 2 20 7 7 2 2 2" xfId="47396"/>
    <cellStyle name="Normal 2 20 7 7 2 3" xfId="36333"/>
    <cellStyle name="Normal 2 20 7 7 3" xfId="13686"/>
    <cellStyle name="Normal 2 20 7 7 3 2" xfId="24750"/>
    <cellStyle name="Normal 2 20 7 7 3 2 2" xfId="50999"/>
    <cellStyle name="Normal 2 20 7 7 3 3" xfId="39936"/>
    <cellStyle name="Normal 2 20 7 7 4" xfId="17422"/>
    <cellStyle name="Normal 2 20 7 7 4 2" xfId="43672"/>
    <cellStyle name="Normal 2 20 7 7 5" xfId="6285"/>
    <cellStyle name="Normal 2 20 7 7 5 2" xfId="32609"/>
    <cellStyle name="Normal 2 20 7 7 6" xfId="28291"/>
    <cellStyle name="Normal 2 20 7 8" xfId="841"/>
    <cellStyle name="Normal 2 20 7 8 2" xfId="10197"/>
    <cellStyle name="Normal 2 20 7 8 2 2" xfId="21261"/>
    <cellStyle name="Normal 2 20 7 8 2 2 2" xfId="47510"/>
    <cellStyle name="Normal 2 20 7 8 2 3" xfId="36447"/>
    <cellStyle name="Normal 2 20 7 8 3" xfId="13800"/>
    <cellStyle name="Normal 2 20 7 8 3 2" xfId="24864"/>
    <cellStyle name="Normal 2 20 7 8 3 2 2" xfId="51113"/>
    <cellStyle name="Normal 2 20 7 8 3 3" xfId="40050"/>
    <cellStyle name="Normal 2 20 7 8 4" xfId="17536"/>
    <cellStyle name="Normal 2 20 7 8 4 2" xfId="43786"/>
    <cellStyle name="Normal 2 20 7 8 5" xfId="6400"/>
    <cellStyle name="Normal 2 20 7 8 5 2" xfId="32723"/>
    <cellStyle name="Normal 2 20 7 8 6" xfId="28292"/>
    <cellStyle name="Normal 2 20 7 9" xfId="842"/>
    <cellStyle name="Normal 2 20 7 9 2" xfId="10311"/>
    <cellStyle name="Normal 2 20 7 9 2 2" xfId="21375"/>
    <cellStyle name="Normal 2 20 7 9 2 2 2" xfId="47624"/>
    <cellStyle name="Normal 2 20 7 9 2 3" xfId="36561"/>
    <cellStyle name="Normal 2 20 7 9 3" xfId="13914"/>
    <cellStyle name="Normal 2 20 7 9 3 2" xfId="24978"/>
    <cellStyle name="Normal 2 20 7 9 3 2 2" xfId="51227"/>
    <cellStyle name="Normal 2 20 7 9 3 3" xfId="40164"/>
    <cellStyle name="Normal 2 20 7 9 4" xfId="17650"/>
    <cellStyle name="Normal 2 20 7 9 4 2" xfId="43900"/>
    <cellStyle name="Normal 2 20 7 9 5" xfId="6515"/>
    <cellStyle name="Normal 2 20 7 9 5 2" xfId="32837"/>
    <cellStyle name="Normal 2 20 7 9 6" xfId="28293"/>
    <cellStyle name="Normal 2 20 8" xfId="82"/>
    <cellStyle name="Normal 2 20 8 2" xfId="844"/>
    <cellStyle name="Normal 2 20 8 2 2" xfId="16386"/>
    <cellStyle name="Normal 2 20 8 2 2 2" xfId="27450"/>
    <cellStyle name="Normal 2 20 8 2 2 2 2" xfId="53699"/>
    <cellStyle name="Normal 2 20 8 2 2 3" xfId="42636"/>
    <cellStyle name="Normal 2 20 8 2 3" xfId="20122"/>
    <cellStyle name="Normal 2 20 8 2 3 2" xfId="46372"/>
    <cellStyle name="Normal 2 20 8 2 4" xfId="9049"/>
    <cellStyle name="Normal 2 20 8 2 4 2" xfId="35309"/>
    <cellStyle name="Normal 2 20 8 2 5" xfId="28295"/>
    <cellStyle name="Normal 2 20 8 3" xfId="843"/>
    <cellStyle name="Normal 2 20 8 3 2" xfId="20479"/>
    <cellStyle name="Normal 2 20 8 3 2 2" xfId="46728"/>
    <cellStyle name="Normal 2 20 8 3 3" xfId="9415"/>
    <cellStyle name="Normal 2 20 8 3 3 2" xfId="35665"/>
    <cellStyle name="Normal 2 20 8 3 4" xfId="28294"/>
    <cellStyle name="Normal 2 20 8 4" xfId="13018"/>
    <cellStyle name="Normal 2 20 8 4 2" xfId="24082"/>
    <cellStyle name="Normal 2 20 8 4 2 2" xfId="50331"/>
    <cellStyle name="Normal 2 20 8 4 3" xfId="39268"/>
    <cellStyle name="Normal 2 20 8 5" xfId="16754"/>
    <cellStyle name="Normal 2 20 8 5 2" xfId="43004"/>
    <cellStyle name="Normal 2 20 8 6" xfId="5610"/>
    <cellStyle name="Normal 2 20 8 6 2" xfId="31941"/>
    <cellStyle name="Normal 2 20 8 7" xfId="27587"/>
    <cellStyle name="Normal 2 20 9" xfId="845"/>
    <cellStyle name="Normal 2 20 9 2" xfId="9567"/>
    <cellStyle name="Normal 2 20 9 2 2" xfId="20631"/>
    <cellStyle name="Normal 2 20 9 2 2 2" xfId="46880"/>
    <cellStyle name="Normal 2 20 9 2 3" xfId="35817"/>
    <cellStyle name="Normal 2 20 9 3" xfId="13170"/>
    <cellStyle name="Normal 2 20 9 3 2" xfId="24234"/>
    <cellStyle name="Normal 2 20 9 3 2 2" xfId="50483"/>
    <cellStyle name="Normal 2 20 9 3 3" xfId="39420"/>
    <cellStyle name="Normal 2 20 9 4" xfId="16906"/>
    <cellStyle name="Normal 2 20 9 4 2" xfId="43156"/>
    <cellStyle name="Normal 2 20 9 5" xfId="5764"/>
    <cellStyle name="Normal 2 20 9 5 2" xfId="32093"/>
    <cellStyle name="Normal 2 20 9 6" xfId="28296"/>
    <cellStyle name="Normal 2 21" xfId="83"/>
    <cellStyle name="Normal 2 22" xfId="84"/>
    <cellStyle name="Normal 2 22 10" xfId="847"/>
    <cellStyle name="Normal 2 22 10 2" xfId="10268"/>
    <cellStyle name="Normal 2 22 10 2 2" xfId="21332"/>
    <cellStyle name="Normal 2 22 10 2 2 2" xfId="47581"/>
    <cellStyle name="Normal 2 22 10 2 3" xfId="36518"/>
    <cellStyle name="Normal 2 22 10 3" xfId="13871"/>
    <cellStyle name="Normal 2 22 10 3 2" xfId="24935"/>
    <cellStyle name="Normal 2 22 10 3 2 2" xfId="51184"/>
    <cellStyle name="Normal 2 22 10 3 3" xfId="40121"/>
    <cellStyle name="Normal 2 22 10 4" xfId="17607"/>
    <cellStyle name="Normal 2 22 10 4 2" xfId="43857"/>
    <cellStyle name="Normal 2 22 10 5" xfId="6472"/>
    <cellStyle name="Normal 2 22 10 5 2" xfId="32794"/>
    <cellStyle name="Normal 2 22 10 6" xfId="28298"/>
    <cellStyle name="Normal 2 22 11" xfId="848"/>
    <cellStyle name="Normal 2 22 11 2" xfId="10395"/>
    <cellStyle name="Normal 2 22 11 2 2" xfId="21459"/>
    <cellStyle name="Normal 2 22 11 2 2 2" xfId="47708"/>
    <cellStyle name="Normal 2 22 11 2 3" xfId="36645"/>
    <cellStyle name="Normal 2 22 11 3" xfId="13998"/>
    <cellStyle name="Normal 2 22 11 3 2" xfId="25062"/>
    <cellStyle name="Normal 2 22 11 3 2 2" xfId="51311"/>
    <cellStyle name="Normal 2 22 11 3 3" xfId="40248"/>
    <cellStyle name="Normal 2 22 11 4" xfId="17734"/>
    <cellStyle name="Normal 2 22 11 4 2" xfId="43984"/>
    <cellStyle name="Normal 2 22 11 5" xfId="6600"/>
    <cellStyle name="Normal 2 22 11 5 2" xfId="32921"/>
    <cellStyle name="Normal 2 22 11 6" xfId="28299"/>
    <cellStyle name="Normal 2 22 12" xfId="849"/>
    <cellStyle name="Normal 2 22 12 2" xfId="10510"/>
    <cellStyle name="Normal 2 22 12 2 2" xfId="21574"/>
    <cellStyle name="Normal 2 22 12 2 2 2" xfId="47823"/>
    <cellStyle name="Normal 2 22 12 2 3" xfId="36760"/>
    <cellStyle name="Normal 2 22 12 3" xfId="14113"/>
    <cellStyle name="Normal 2 22 12 3 2" xfId="25177"/>
    <cellStyle name="Normal 2 22 12 3 2 2" xfId="51426"/>
    <cellStyle name="Normal 2 22 12 3 3" xfId="40363"/>
    <cellStyle name="Normal 2 22 12 4" xfId="17849"/>
    <cellStyle name="Normal 2 22 12 4 2" xfId="44099"/>
    <cellStyle name="Normal 2 22 12 5" xfId="6716"/>
    <cellStyle name="Normal 2 22 12 5 2" xfId="33036"/>
    <cellStyle name="Normal 2 22 12 6" xfId="28300"/>
    <cellStyle name="Normal 2 22 13" xfId="850"/>
    <cellStyle name="Normal 2 22 13 2" xfId="10683"/>
    <cellStyle name="Normal 2 22 13 2 2" xfId="21747"/>
    <cellStyle name="Normal 2 22 13 2 2 2" xfId="47996"/>
    <cellStyle name="Normal 2 22 13 2 3" xfId="36933"/>
    <cellStyle name="Normal 2 22 13 3" xfId="14286"/>
    <cellStyle name="Normal 2 22 13 3 2" xfId="25350"/>
    <cellStyle name="Normal 2 22 13 3 2 2" xfId="51599"/>
    <cellStyle name="Normal 2 22 13 3 3" xfId="40536"/>
    <cellStyle name="Normal 2 22 13 4" xfId="18022"/>
    <cellStyle name="Normal 2 22 13 4 2" xfId="44272"/>
    <cellStyle name="Normal 2 22 13 5" xfId="6890"/>
    <cellStyle name="Normal 2 22 13 5 2" xfId="33209"/>
    <cellStyle name="Normal 2 22 13 6" xfId="28301"/>
    <cellStyle name="Normal 2 22 14" xfId="851"/>
    <cellStyle name="Normal 2 22 14 2" xfId="10800"/>
    <cellStyle name="Normal 2 22 14 2 2" xfId="21864"/>
    <cellStyle name="Normal 2 22 14 2 2 2" xfId="48113"/>
    <cellStyle name="Normal 2 22 14 2 3" xfId="37050"/>
    <cellStyle name="Normal 2 22 14 3" xfId="14403"/>
    <cellStyle name="Normal 2 22 14 3 2" xfId="25467"/>
    <cellStyle name="Normal 2 22 14 3 2 2" xfId="51716"/>
    <cellStyle name="Normal 2 22 14 3 3" xfId="40653"/>
    <cellStyle name="Normal 2 22 14 4" xfId="18139"/>
    <cellStyle name="Normal 2 22 14 4 2" xfId="44389"/>
    <cellStyle name="Normal 2 22 14 5" xfId="7008"/>
    <cellStyle name="Normal 2 22 14 5 2" xfId="33326"/>
    <cellStyle name="Normal 2 22 14 6" xfId="28302"/>
    <cellStyle name="Normal 2 22 15" xfId="852"/>
    <cellStyle name="Normal 2 22 15 2" xfId="10916"/>
    <cellStyle name="Normal 2 22 15 2 2" xfId="21980"/>
    <cellStyle name="Normal 2 22 15 2 2 2" xfId="48229"/>
    <cellStyle name="Normal 2 22 15 2 3" xfId="37166"/>
    <cellStyle name="Normal 2 22 15 3" xfId="14519"/>
    <cellStyle name="Normal 2 22 15 3 2" xfId="25583"/>
    <cellStyle name="Normal 2 22 15 3 2 2" xfId="51832"/>
    <cellStyle name="Normal 2 22 15 3 3" xfId="40769"/>
    <cellStyle name="Normal 2 22 15 4" xfId="18255"/>
    <cellStyle name="Normal 2 22 15 4 2" xfId="44505"/>
    <cellStyle name="Normal 2 22 15 5" xfId="7125"/>
    <cellStyle name="Normal 2 22 15 5 2" xfId="33442"/>
    <cellStyle name="Normal 2 22 15 6" xfId="28303"/>
    <cellStyle name="Normal 2 22 16" xfId="853"/>
    <cellStyle name="Normal 2 22 16 2" xfId="11034"/>
    <cellStyle name="Normal 2 22 16 2 2" xfId="22098"/>
    <cellStyle name="Normal 2 22 16 2 2 2" xfId="48347"/>
    <cellStyle name="Normal 2 22 16 2 3" xfId="37284"/>
    <cellStyle name="Normal 2 22 16 3" xfId="14637"/>
    <cellStyle name="Normal 2 22 16 3 2" xfId="25701"/>
    <cellStyle name="Normal 2 22 16 3 2 2" xfId="51950"/>
    <cellStyle name="Normal 2 22 16 3 3" xfId="40887"/>
    <cellStyle name="Normal 2 22 16 4" xfId="18373"/>
    <cellStyle name="Normal 2 22 16 4 2" xfId="44623"/>
    <cellStyle name="Normal 2 22 16 5" xfId="7244"/>
    <cellStyle name="Normal 2 22 16 5 2" xfId="33560"/>
    <cellStyle name="Normal 2 22 16 6" xfId="28304"/>
    <cellStyle name="Normal 2 22 17" xfId="854"/>
    <cellStyle name="Normal 2 22 17 2" xfId="11152"/>
    <cellStyle name="Normal 2 22 17 2 2" xfId="22216"/>
    <cellStyle name="Normal 2 22 17 2 2 2" xfId="48465"/>
    <cellStyle name="Normal 2 22 17 2 3" xfId="37402"/>
    <cellStyle name="Normal 2 22 17 3" xfId="14755"/>
    <cellStyle name="Normal 2 22 17 3 2" xfId="25819"/>
    <cellStyle name="Normal 2 22 17 3 2 2" xfId="52068"/>
    <cellStyle name="Normal 2 22 17 3 3" xfId="41005"/>
    <cellStyle name="Normal 2 22 17 4" xfId="18491"/>
    <cellStyle name="Normal 2 22 17 4 2" xfId="44741"/>
    <cellStyle name="Normal 2 22 17 5" xfId="7363"/>
    <cellStyle name="Normal 2 22 17 5 2" xfId="33678"/>
    <cellStyle name="Normal 2 22 17 6" xfId="28305"/>
    <cellStyle name="Normal 2 22 18" xfId="855"/>
    <cellStyle name="Normal 2 22 18 2" xfId="11268"/>
    <cellStyle name="Normal 2 22 18 2 2" xfId="22332"/>
    <cellStyle name="Normal 2 22 18 2 2 2" xfId="48581"/>
    <cellStyle name="Normal 2 22 18 2 3" xfId="37518"/>
    <cellStyle name="Normal 2 22 18 3" xfId="14871"/>
    <cellStyle name="Normal 2 22 18 3 2" xfId="25935"/>
    <cellStyle name="Normal 2 22 18 3 2 2" xfId="52184"/>
    <cellStyle name="Normal 2 22 18 3 3" xfId="41121"/>
    <cellStyle name="Normal 2 22 18 4" xfId="18607"/>
    <cellStyle name="Normal 2 22 18 4 2" xfId="44857"/>
    <cellStyle name="Normal 2 22 18 5" xfId="7480"/>
    <cellStyle name="Normal 2 22 18 5 2" xfId="33794"/>
    <cellStyle name="Normal 2 22 18 6" xfId="28306"/>
    <cellStyle name="Normal 2 22 19" xfId="856"/>
    <cellStyle name="Normal 2 22 19 2" xfId="11385"/>
    <cellStyle name="Normal 2 22 19 2 2" xfId="22449"/>
    <cellStyle name="Normal 2 22 19 2 2 2" xfId="48698"/>
    <cellStyle name="Normal 2 22 19 2 3" xfId="37635"/>
    <cellStyle name="Normal 2 22 19 3" xfId="14988"/>
    <cellStyle name="Normal 2 22 19 3 2" xfId="26052"/>
    <cellStyle name="Normal 2 22 19 3 2 2" xfId="52301"/>
    <cellStyle name="Normal 2 22 19 3 3" xfId="41238"/>
    <cellStyle name="Normal 2 22 19 4" xfId="18724"/>
    <cellStyle name="Normal 2 22 19 4 2" xfId="44974"/>
    <cellStyle name="Normal 2 22 19 5" xfId="7598"/>
    <cellStyle name="Normal 2 22 19 5 2" xfId="33911"/>
    <cellStyle name="Normal 2 22 19 6" xfId="28307"/>
    <cellStyle name="Normal 2 22 2" xfId="85"/>
    <cellStyle name="Normal 2 22 2 10" xfId="858"/>
    <cellStyle name="Normal 2 22 2 10 2" xfId="10444"/>
    <cellStyle name="Normal 2 22 2 10 2 2" xfId="21508"/>
    <cellStyle name="Normal 2 22 2 10 2 2 2" xfId="47757"/>
    <cellStyle name="Normal 2 22 2 10 2 3" xfId="36694"/>
    <cellStyle name="Normal 2 22 2 10 3" xfId="14047"/>
    <cellStyle name="Normal 2 22 2 10 3 2" xfId="25111"/>
    <cellStyle name="Normal 2 22 2 10 3 2 2" xfId="51360"/>
    <cellStyle name="Normal 2 22 2 10 3 3" xfId="40297"/>
    <cellStyle name="Normal 2 22 2 10 4" xfId="17783"/>
    <cellStyle name="Normal 2 22 2 10 4 2" xfId="44033"/>
    <cellStyle name="Normal 2 22 2 10 5" xfId="6649"/>
    <cellStyle name="Normal 2 22 2 10 5 2" xfId="32970"/>
    <cellStyle name="Normal 2 22 2 10 6" xfId="28309"/>
    <cellStyle name="Normal 2 22 2 11" xfId="859"/>
    <cellStyle name="Normal 2 22 2 11 2" xfId="10559"/>
    <cellStyle name="Normal 2 22 2 11 2 2" xfId="21623"/>
    <cellStyle name="Normal 2 22 2 11 2 2 2" xfId="47872"/>
    <cellStyle name="Normal 2 22 2 11 2 3" xfId="36809"/>
    <cellStyle name="Normal 2 22 2 11 3" xfId="14162"/>
    <cellStyle name="Normal 2 22 2 11 3 2" xfId="25226"/>
    <cellStyle name="Normal 2 22 2 11 3 2 2" xfId="51475"/>
    <cellStyle name="Normal 2 22 2 11 3 3" xfId="40412"/>
    <cellStyle name="Normal 2 22 2 11 4" xfId="17898"/>
    <cellStyle name="Normal 2 22 2 11 4 2" xfId="44148"/>
    <cellStyle name="Normal 2 22 2 11 5" xfId="6765"/>
    <cellStyle name="Normal 2 22 2 11 5 2" xfId="33085"/>
    <cellStyle name="Normal 2 22 2 11 6" xfId="28310"/>
    <cellStyle name="Normal 2 22 2 12" xfId="860"/>
    <cellStyle name="Normal 2 22 2 12 2" xfId="10732"/>
    <cellStyle name="Normal 2 22 2 12 2 2" xfId="21796"/>
    <cellStyle name="Normal 2 22 2 12 2 2 2" xfId="48045"/>
    <cellStyle name="Normal 2 22 2 12 2 3" xfId="36982"/>
    <cellStyle name="Normal 2 22 2 12 3" xfId="14335"/>
    <cellStyle name="Normal 2 22 2 12 3 2" xfId="25399"/>
    <cellStyle name="Normal 2 22 2 12 3 2 2" xfId="51648"/>
    <cellStyle name="Normal 2 22 2 12 3 3" xfId="40585"/>
    <cellStyle name="Normal 2 22 2 12 4" xfId="18071"/>
    <cellStyle name="Normal 2 22 2 12 4 2" xfId="44321"/>
    <cellStyle name="Normal 2 22 2 12 5" xfId="6939"/>
    <cellStyle name="Normal 2 22 2 12 5 2" xfId="33258"/>
    <cellStyle name="Normal 2 22 2 12 6" xfId="28311"/>
    <cellStyle name="Normal 2 22 2 13" xfId="861"/>
    <cellStyle name="Normal 2 22 2 13 2" xfId="10849"/>
    <cellStyle name="Normal 2 22 2 13 2 2" xfId="21913"/>
    <cellStyle name="Normal 2 22 2 13 2 2 2" xfId="48162"/>
    <cellStyle name="Normal 2 22 2 13 2 3" xfId="37099"/>
    <cellStyle name="Normal 2 22 2 13 3" xfId="14452"/>
    <cellStyle name="Normal 2 22 2 13 3 2" xfId="25516"/>
    <cellStyle name="Normal 2 22 2 13 3 2 2" xfId="51765"/>
    <cellStyle name="Normal 2 22 2 13 3 3" xfId="40702"/>
    <cellStyle name="Normal 2 22 2 13 4" xfId="18188"/>
    <cellStyle name="Normal 2 22 2 13 4 2" xfId="44438"/>
    <cellStyle name="Normal 2 22 2 13 5" xfId="7057"/>
    <cellStyle name="Normal 2 22 2 13 5 2" xfId="33375"/>
    <cellStyle name="Normal 2 22 2 13 6" xfId="28312"/>
    <cellStyle name="Normal 2 22 2 14" xfId="862"/>
    <cellStyle name="Normal 2 22 2 14 2" xfId="10965"/>
    <cellStyle name="Normal 2 22 2 14 2 2" xfId="22029"/>
    <cellStyle name="Normal 2 22 2 14 2 2 2" xfId="48278"/>
    <cellStyle name="Normal 2 22 2 14 2 3" xfId="37215"/>
    <cellStyle name="Normal 2 22 2 14 3" xfId="14568"/>
    <cellStyle name="Normal 2 22 2 14 3 2" xfId="25632"/>
    <cellStyle name="Normal 2 22 2 14 3 2 2" xfId="51881"/>
    <cellStyle name="Normal 2 22 2 14 3 3" xfId="40818"/>
    <cellStyle name="Normal 2 22 2 14 4" xfId="18304"/>
    <cellStyle name="Normal 2 22 2 14 4 2" xfId="44554"/>
    <cellStyle name="Normal 2 22 2 14 5" xfId="7174"/>
    <cellStyle name="Normal 2 22 2 14 5 2" xfId="33491"/>
    <cellStyle name="Normal 2 22 2 14 6" xfId="28313"/>
    <cellStyle name="Normal 2 22 2 15" xfId="863"/>
    <cellStyle name="Normal 2 22 2 15 2" xfId="11083"/>
    <cellStyle name="Normal 2 22 2 15 2 2" xfId="22147"/>
    <cellStyle name="Normal 2 22 2 15 2 2 2" xfId="48396"/>
    <cellStyle name="Normal 2 22 2 15 2 3" xfId="37333"/>
    <cellStyle name="Normal 2 22 2 15 3" xfId="14686"/>
    <cellStyle name="Normal 2 22 2 15 3 2" xfId="25750"/>
    <cellStyle name="Normal 2 22 2 15 3 2 2" xfId="51999"/>
    <cellStyle name="Normal 2 22 2 15 3 3" xfId="40936"/>
    <cellStyle name="Normal 2 22 2 15 4" xfId="18422"/>
    <cellStyle name="Normal 2 22 2 15 4 2" xfId="44672"/>
    <cellStyle name="Normal 2 22 2 15 5" xfId="7293"/>
    <cellStyle name="Normal 2 22 2 15 5 2" xfId="33609"/>
    <cellStyle name="Normal 2 22 2 15 6" xfId="28314"/>
    <cellStyle name="Normal 2 22 2 16" xfId="864"/>
    <cellStyle name="Normal 2 22 2 16 2" xfId="11201"/>
    <cellStyle name="Normal 2 22 2 16 2 2" xfId="22265"/>
    <cellStyle name="Normal 2 22 2 16 2 2 2" xfId="48514"/>
    <cellStyle name="Normal 2 22 2 16 2 3" xfId="37451"/>
    <cellStyle name="Normal 2 22 2 16 3" xfId="14804"/>
    <cellStyle name="Normal 2 22 2 16 3 2" xfId="25868"/>
    <cellStyle name="Normal 2 22 2 16 3 2 2" xfId="52117"/>
    <cellStyle name="Normal 2 22 2 16 3 3" xfId="41054"/>
    <cellStyle name="Normal 2 22 2 16 4" xfId="18540"/>
    <cellStyle name="Normal 2 22 2 16 4 2" xfId="44790"/>
    <cellStyle name="Normal 2 22 2 16 5" xfId="7412"/>
    <cellStyle name="Normal 2 22 2 16 5 2" xfId="33727"/>
    <cellStyle name="Normal 2 22 2 16 6" xfId="28315"/>
    <cellStyle name="Normal 2 22 2 17" xfId="865"/>
    <cellStyle name="Normal 2 22 2 17 2" xfId="11317"/>
    <cellStyle name="Normal 2 22 2 17 2 2" xfId="22381"/>
    <cellStyle name="Normal 2 22 2 17 2 2 2" xfId="48630"/>
    <cellStyle name="Normal 2 22 2 17 2 3" xfId="37567"/>
    <cellStyle name="Normal 2 22 2 17 3" xfId="14920"/>
    <cellStyle name="Normal 2 22 2 17 3 2" xfId="25984"/>
    <cellStyle name="Normal 2 22 2 17 3 2 2" xfId="52233"/>
    <cellStyle name="Normal 2 22 2 17 3 3" xfId="41170"/>
    <cellStyle name="Normal 2 22 2 17 4" xfId="18656"/>
    <cellStyle name="Normal 2 22 2 17 4 2" xfId="44906"/>
    <cellStyle name="Normal 2 22 2 17 5" xfId="7529"/>
    <cellStyle name="Normal 2 22 2 17 5 2" xfId="33843"/>
    <cellStyle name="Normal 2 22 2 17 6" xfId="28316"/>
    <cellStyle name="Normal 2 22 2 18" xfId="866"/>
    <cellStyle name="Normal 2 22 2 18 2" xfId="11434"/>
    <cellStyle name="Normal 2 22 2 18 2 2" xfId="22498"/>
    <cellStyle name="Normal 2 22 2 18 2 2 2" xfId="48747"/>
    <cellStyle name="Normal 2 22 2 18 2 3" xfId="37684"/>
    <cellStyle name="Normal 2 22 2 18 3" xfId="15037"/>
    <cellStyle name="Normal 2 22 2 18 3 2" xfId="26101"/>
    <cellStyle name="Normal 2 22 2 18 3 2 2" xfId="52350"/>
    <cellStyle name="Normal 2 22 2 18 3 3" xfId="41287"/>
    <cellStyle name="Normal 2 22 2 18 4" xfId="18773"/>
    <cellStyle name="Normal 2 22 2 18 4 2" xfId="45023"/>
    <cellStyle name="Normal 2 22 2 18 5" xfId="7647"/>
    <cellStyle name="Normal 2 22 2 18 5 2" xfId="33960"/>
    <cellStyle name="Normal 2 22 2 18 6" xfId="28317"/>
    <cellStyle name="Normal 2 22 2 19" xfId="867"/>
    <cellStyle name="Normal 2 22 2 19 2" xfId="11553"/>
    <cellStyle name="Normal 2 22 2 19 2 2" xfId="22617"/>
    <cellStyle name="Normal 2 22 2 19 2 2 2" xfId="48866"/>
    <cellStyle name="Normal 2 22 2 19 2 3" xfId="37803"/>
    <cellStyle name="Normal 2 22 2 19 3" xfId="15156"/>
    <cellStyle name="Normal 2 22 2 19 3 2" xfId="26220"/>
    <cellStyle name="Normal 2 22 2 19 3 2 2" xfId="52469"/>
    <cellStyle name="Normal 2 22 2 19 3 3" xfId="41406"/>
    <cellStyle name="Normal 2 22 2 19 4" xfId="18892"/>
    <cellStyle name="Normal 2 22 2 19 4 2" xfId="45142"/>
    <cellStyle name="Normal 2 22 2 19 5" xfId="7767"/>
    <cellStyle name="Normal 2 22 2 19 5 2" xfId="34079"/>
    <cellStyle name="Normal 2 22 2 19 6" xfId="28318"/>
    <cellStyle name="Normal 2 22 2 2" xfId="86"/>
    <cellStyle name="Normal 2 22 2 2 2" xfId="869"/>
    <cellStyle name="Normal 2 22 2 2 2 2" xfId="16387"/>
    <cellStyle name="Normal 2 22 2 2 2 2 2" xfId="27451"/>
    <cellStyle name="Normal 2 22 2 2 2 2 2 2" xfId="53700"/>
    <cellStyle name="Normal 2 22 2 2 2 2 3" xfId="42637"/>
    <cellStyle name="Normal 2 22 2 2 2 3" xfId="20123"/>
    <cellStyle name="Normal 2 22 2 2 2 3 2" xfId="46373"/>
    <cellStyle name="Normal 2 22 2 2 2 4" xfId="9050"/>
    <cellStyle name="Normal 2 22 2 2 2 4 2" xfId="35310"/>
    <cellStyle name="Normal 2 22 2 2 2 5" xfId="28320"/>
    <cellStyle name="Normal 2 22 2 2 3" xfId="868"/>
    <cellStyle name="Normal 2 22 2 2 3 2" xfId="20552"/>
    <cellStyle name="Normal 2 22 2 2 3 2 2" xfId="46801"/>
    <cellStyle name="Normal 2 22 2 2 3 3" xfId="9488"/>
    <cellStyle name="Normal 2 22 2 2 3 3 2" xfId="35738"/>
    <cellStyle name="Normal 2 22 2 2 3 4" xfId="28319"/>
    <cellStyle name="Normal 2 22 2 2 4" xfId="13091"/>
    <cellStyle name="Normal 2 22 2 2 4 2" xfId="24155"/>
    <cellStyle name="Normal 2 22 2 2 4 2 2" xfId="50404"/>
    <cellStyle name="Normal 2 22 2 2 4 3" xfId="39341"/>
    <cellStyle name="Normal 2 22 2 2 5" xfId="16827"/>
    <cellStyle name="Normal 2 22 2 2 5 2" xfId="43077"/>
    <cellStyle name="Normal 2 22 2 2 6" xfId="5685"/>
    <cellStyle name="Normal 2 22 2 2 6 2" xfId="32014"/>
    <cellStyle name="Normal 2 22 2 2 7" xfId="27590"/>
    <cellStyle name="Normal 2 22 2 20" xfId="870"/>
    <cellStyle name="Normal 2 22 2 20 2" xfId="11667"/>
    <cellStyle name="Normal 2 22 2 20 2 2" xfId="22731"/>
    <cellStyle name="Normal 2 22 2 20 2 2 2" xfId="48980"/>
    <cellStyle name="Normal 2 22 2 20 2 3" xfId="37917"/>
    <cellStyle name="Normal 2 22 2 20 3" xfId="15270"/>
    <cellStyle name="Normal 2 22 2 20 3 2" xfId="26334"/>
    <cellStyle name="Normal 2 22 2 20 3 2 2" xfId="52583"/>
    <cellStyle name="Normal 2 22 2 20 3 3" xfId="41520"/>
    <cellStyle name="Normal 2 22 2 20 4" xfId="19006"/>
    <cellStyle name="Normal 2 22 2 20 4 2" xfId="45256"/>
    <cellStyle name="Normal 2 22 2 20 5" xfId="7882"/>
    <cellStyle name="Normal 2 22 2 20 5 2" xfId="34193"/>
    <cellStyle name="Normal 2 22 2 20 6" xfId="28321"/>
    <cellStyle name="Normal 2 22 2 21" xfId="871"/>
    <cellStyle name="Normal 2 22 2 21 2" xfId="11781"/>
    <cellStyle name="Normal 2 22 2 21 2 2" xfId="22845"/>
    <cellStyle name="Normal 2 22 2 21 2 2 2" xfId="49094"/>
    <cellStyle name="Normal 2 22 2 21 2 3" xfId="38031"/>
    <cellStyle name="Normal 2 22 2 21 3" xfId="15384"/>
    <cellStyle name="Normal 2 22 2 21 3 2" xfId="26448"/>
    <cellStyle name="Normal 2 22 2 21 3 2 2" xfId="52697"/>
    <cellStyle name="Normal 2 22 2 21 3 3" xfId="41634"/>
    <cellStyle name="Normal 2 22 2 21 4" xfId="19120"/>
    <cellStyle name="Normal 2 22 2 21 4 2" xfId="45370"/>
    <cellStyle name="Normal 2 22 2 21 5" xfId="7997"/>
    <cellStyle name="Normal 2 22 2 21 5 2" xfId="34307"/>
    <cellStyle name="Normal 2 22 2 21 6" xfId="28322"/>
    <cellStyle name="Normal 2 22 2 22" xfId="872"/>
    <cellStyle name="Normal 2 22 2 22 2" xfId="11895"/>
    <cellStyle name="Normal 2 22 2 22 2 2" xfId="22959"/>
    <cellStyle name="Normal 2 22 2 22 2 2 2" xfId="49208"/>
    <cellStyle name="Normal 2 22 2 22 2 3" xfId="38145"/>
    <cellStyle name="Normal 2 22 2 22 3" xfId="15498"/>
    <cellStyle name="Normal 2 22 2 22 3 2" xfId="26562"/>
    <cellStyle name="Normal 2 22 2 22 3 2 2" xfId="52811"/>
    <cellStyle name="Normal 2 22 2 22 3 3" xfId="41748"/>
    <cellStyle name="Normal 2 22 2 22 4" xfId="19234"/>
    <cellStyle name="Normal 2 22 2 22 4 2" xfId="45484"/>
    <cellStyle name="Normal 2 22 2 22 5" xfId="8112"/>
    <cellStyle name="Normal 2 22 2 22 5 2" xfId="34421"/>
    <cellStyle name="Normal 2 22 2 22 6" xfId="28323"/>
    <cellStyle name="Normal 2 22 2 23" xfId="873"/>
    <cellStyle name="Normal 2 22 2 23 2" xfId="12009"/>
    <cellStyle name="Normal 2 22 2 23 2 2" xfId="23073"/>
    <cellStyle name="Normal 2 22 2 23 2 2 2" xfId="49322"/>
    <cellStyle name="Normal 2 22 2 23 2 3" xfId="38259"/>
    <cellStyle name="Normal 2 22 2 23 3" xfId="15612"/>
    <cellStyle name="Normal 2 22 2 23 3 2" xfId="26676"/>
    <cellStyle name="Normal 2 22 2 23 3 2 2" xfId="52925"/>
    <cellStyle name="Normal 2 22 2 23 3 3" xfId="41862"/>
    <cellStyle name="Normal 2 22 2 23 4" xfId="19348"/>
    <cellStyle name="Normal 2 22 2 23 4 2" xfId="45598"/>
    <cellStyle name="Normal 2 22 2 23 5" xfId="8227"/>
    <cellStyle name="Normal 2 22 2 23 5 2" xfId="34535"/>
    <cellStyle name="Normal 2 22 2 23 6" xfId="28324"/>
    <cellStyle name="Normal 2 22 2 24" xfId="874"/>
    <cellStyle name="Normal 2 22 2 24 2" xfId="12123"/>
    <cellStyle name="Normal 2 22 2 24 2 2" xfId="23187"/>
    <cellStyle name="Normal 2 22 2 24 2 2 2" xfId="49436"/>
    <cellStyle name="Normal 2 22 2 24 2 3" xfId="38373"/>
    <cellStyle name="Normal 2 22 2 24 3" xfId="15726"/>
    <cellStyle name="Normal 2 22 2 24 3 2" xfId="26790"/>
    <cellStyle name="Normal 2 22 2 24 3 2 2" xfId="53039"/>
    <cellStyle name="Normal 2 22 2 24 3 3" xfId="41976"/>
    <cellStyle name="Normal 2 22 2 24 4" xfId="19462"/>
    <cellStyle name="Normal 2 22 2 24 4 2" xfId="45712"/>
    <cellStyle name="Normal 2 22 2 24 5" xfId="8342"/>
    <cellStyle name="Normal 2 22 2 24 5 2" xfId="34649"/>
    <cellStyle name="Normal 2 22 2 24 6" xfId="28325"/>
    <cellStyle name="Normal 2 22 2 25" xfId="875"/>
    <cellStyle name="Normal 2 22 2 25 2" xfId="12240"/>
    <cellStyle name="Normal 2 22 2 25 2 2" xfId="23304"/>
    <cellStyle name="Normal 2 22 2 25 2 2 2" xfId="49553"/>
    <cellStyle name="Normal 2 22 2 25 2 3" xfId="38490"/>
    <cellStyle name="Normal 2 22 2 25 3" xfId="15843"/>
    <cellStyle name="Normal 2 22 2 25 3 2" xfId="26907"/>
    <cellStyle name="Normal 2 22 2 25 3 2 2" xfId="53156"/>
    <cellStyle name="Normal 2 22 2 25 3 3" xfId="42093"/>
    <cellStyle name="Normal 2 22 2 25 4" xfId="19579"/>
    <cellStyle name="Normal 2 22 2 25 4 2" xfId="45829"/>
    <cellStyle name="Normal 2 22 2 25 5" xfId="8460"/>
    <cellStyle name="Normal 2 22 2 25 5 2" xfId="34766"/>
    <cellStyle name="Normal 2 22 2 25 6" xfId="28326"/>
    <cellStyle name="Normal 2 22 2 26" xfId="876"/>
    <cellStyle name="Normal 2 22 2 26 2" xfId="12359"/>
    <cellStyle name="Normal 2 22 2 26 2 2" xfId="23423"/>
    <cellStyle name="Normal 2 22 2 26 2 2 2" xfId="49672"/>
    <cellStyle name="Normal 2 22 2 26 2 3" xfId="38609"/>
    <cellStyle name="Normal 2 22 2 26 3" xfId="15962"/>
    <cellStyle name="Normal 2 22 2 26 3 2" xfId="27026"/>
    <cellStyle name="Normal 2 22 2 26 3 2 2" xfId="53275"/>
    <cellStyle name="Normal 2 22 2 26 3 3" xfId="42212"/>
    <cellStyle name="Normal 2 22 2 26 4" xfId="19698"/>
    <cellStyle name="Normal 2 22 2 26 4 2" xfId="45948"/>
    <cellStyle name="Normal 2 22 2 26 5" xfId="8580"/>
    <cellStyle name="Normal 2 22 2 26 5 2" xfId="34885"/>
    <cellStyle name="Normal 2 22 2 26 6" xfId="28327"/>
    <cellStyle name="Normal 2 22 2 27" xfId="877"/>
    <cellStyle name="Normal 2 22 2 27 2" xfId="12490"/>
    <cellStyle name="Normal 2 22 2 27 2 2" xfId="23554"/>
    <cellStyle name="Normal 2 22 2 27 2 2 2" xfId="49803"/>
    <cellStyle name="Normal 2 22 2 27 2 3" xfId="38740"/>
    <cellStyle name="Normal 2 22 2 27 3" xfId="16093"/>
    <cellStyle name="Normal 2 22 2 27 3 2" xfId="27157"/>
    <cellStyle name="Normal 2 22 2 27 3 2 2" xfId="53406"/>
    <cellStyle name="Normal 2 22 2 27 3 3" xfId="42343"/>
    <cellStyle name="Normal 2 22 2 27 4" xfId="19829"/>
    <cellStyle name="Normal 2 22 2 27 4 2" xfId="46079"/>
    <cellStyle name="Normal 2 22 2 27 5" xfId="8712"/>
    <cellStyle name="Normal 2 22 2 27 5 2" xfId="35016"/>
    <cellStyle name="Normal 2 22 2 27 6" xfId="28328"/>
    <cellStyle name="Normal 2 22 2 28" xfId="878"/>
    <cellStyle name="Normal 2 22 2 28 2" xfId="12605"/>
    <cellStyle name="Normal 2 22 2 28 2 2" xfId="23669"/>
    <cellStyle name="Normal 2 22 2 28 2 2 2" xfId="49918"/>
    <cellStyle name="Normal 2 22 2 28 2 3" xfId="38855"/>
    <cellStyle name="Normal 2 22 2 28 3" xfId="16208"/>
    <cellStyle name="Normal 2 22 2 28 3 2" xfId="27272"/>
    <cellStyle name="Normal 2 22 2 28 3 2 2" xfId="53521"/>
    <cellStyle name="Normal 2 22 2 28 3 3" xfId="42458"/>
    <cellStyle name="Normal 2 22 2 28 4" xfId="19944"/>
    <cellStyle name="Normal 2 22 2 28 4 2" xfId="46194"/>
    <cellStyle name="Normal 2 22 2 28 5" xfId="8828"/>
    <cellStyle name="Normal 2 22 2 28 5 2" xfId="35131"/>
    <cellStyle name="Normal 2 22 2 28 6" xfId="28329"/>
    <cellStyle name="Normal 2 22 2 29" xfId="879"/>
    <cellStyle name="Normal 2 22 2 29 2" xfId="12719"/>
    <cellStyle name="Normal 2 22 2 29 2 2" xfId="23783"/>
    <cellStyle name="Normal 2 22 2 29 2 2 2" xfId="50032"/>
    <cellStyle name="Normal 2 22 2 29 2 3" xfId="38969"/>
    <cellStyle name="Normal 2 22 2 29 3" xfId="16322"/>
    <cellStyle name="Normal 2 22 2 29 3 2" xfId="27386"/>
    <cellStyle name="Normal 2 22 2 29 3 2 2" xfId="53635"/>
    <cellStyle name="Normal 2 22 2 29 3 3" xfId="42572"/>
    <cellStyle name="Normal 2 22 2 29 4" xfId="20058"/>
    <cellStyle name="Normal 2 22 2 29 4 2" xfId="46308"/>
    <cellStyle name="Normal 2 22 2 29 5" xfId="8943"/>
    <cellStyle name="Normal 2 22 2 29 5 2" xfId="35245"/>
    <cellStyle name="Normal 2 22 2 29 6" xfId="28330"/>
    <cellStyle name="Normal 2 22 2 3" xfId="880"/>
    <cellStyle name="Normal 2 22 2 3 2" xfId="9629"/>
    <cellStyle name="Normal 2 22 2 3 2 2" xfId="20693"/>
    <cellStyle name="Normal 2 22 2 3 2 2 2" xfId="46942"/>
    <cellStyle name="Normal 2 22 2 3 2 3" xfId="35879"/>
    <cellStyle name="Normal 2 22 2 3 3" xfId="13232"/>
    <cellStyle name="Normal 2 22 2 3 3 2" xfId="24296"/>
    <cellStyle name="Normal 2 22 2 3 3 2 2" xfId="50545"/>
    <cellStyle name="Normal 2 22 2 3 3 3" xfId="39482"/>
    <cellStyle name="Normal 2 22 2 3 4" xfId="16968"/>
    <cellStyle name="Normal 2 22 2 3 4 2" xfId="43218"/>
    <cellStyle name="Normal 2 22 2 3 5" xfId="5827"/>
    <cellStyle name="Normal 2 22 2 3 5 2" xfId="32155"/>
    <cellStyle name="Normal 2 22 2 3 6" xfId="28331"/>
    <cellStyle name="Normal 2 22 2 30" xfId="881"/>
    <cellStyle name="Normal 2 22 2 30 2" xfId="9357"/>
    <cellStyle name="Normal 2 22 2 30 2 2" xfId="20421"/>
    <cellStyle name="Normal 2 22 2 30 2 2 2" xfId="46670"/>
    <cellStyle name="Normal 2 22 2 30 2 3" xfId="35607"/>
    <cellStyle name="Normal 2 22 2 30 3" xfId="12960"/>
    <cellStyle name="Normal 2 22 2 30 3 2" xfId="24024"/>
    <cellStyle name="Normal 2 22 2 30 3 2 2" xfId="50273"/>
    <cellStyle name="Normal 2 22 2 30 3 3" xfId="39210"/>
    <cellStyle name="Normal 2 22 2 30 4" xfId="16696"/>
    <cellStyle name="Normal 2 22 2 30 4 2" xfId="42946"/>
    <cellStyle name="Normal 2 22 2 30 5" xfId="5552"/>
    <cellStyle name="Normal 2 22 2 30 5 2" xfId="31883"/>
    <cellStyle name="Normal 2 22 2 30 6" xfId="28332"/>
    <cellStyle name="Normal 2 22 2 31" xfId="882"/>
    <cellStyle name="Normal 2 22 2 31 2" xfId="20301"/>
    <cellStyle name="Normal 2 22 2 31 2 2" xfId="46550"/>
    <cellStyle name="Normal 2 22 2 31 3" xfId="9237"/>
    <cellStyle name="Normal 2 22 2 31 3 2" xfId="35487"/>
    <cellStyle name="Normal 2 22 2 31 4" xfId="28333"/>
    <cellStyle name="Normal 2 22 2 32" xfId="883"/>
    <cellStyle name="Normal 2 22 2 32 2" xfId="23904"/>
    <cellStyle name="Normal 2 22 2 32 2 2" xfId="50153"/>
    <cellStyle name="Normal 2 22 2 32 3" xfId="12840"/>
    <cellStyle name="Normal 2 22 2 32 3 2" xfId="39090"/>
    <cellStyle name="Normal 2 22 2 32 4" xfId="28334"/>
    <cellStyle name="Normal 2 22 2 33" xfId="884"/>
    <cellStyle name="Normal 2 22 2 33 2" xfId="16576"/>
    <cellStyle name="Normal 2 22 2 33 2 2" xfId="42826"/>
    <cellStyle name="Normal 2 22 2 33 3" xfId="28335"/>
    <cellStyle name="Normal 2 22 2 34" xfId="885"/>
    <cellStyle name="Normal 2 22 2 34 2" xfId="28336"/>
    <cellStyle name="Normal 2 22 2 35" xfId="886"/>
    <cellStyle name="Normal 2 22 2 35 2" xfId="28337"/>
    <cellStyle name="Normal 2 22 2 36" xfId="887"/>
    <cellStyle name="Normal 2 22 2 36 2" xfId="28338"/>
    <cellStyle name="Normal 2 22 2 37" xfId="888"/>
    <cellStyle name="Normal 2 22 2 37 2" xfId="28339"/>
    <cellStyle name="Normal 2 22 2 38" xfId="889"/>
    <cellStyle name="Normal 2 22 2 38 2" xfId="28340"/>
    <cellStyle name="Normal 2 22 2 39" xfId="890"/>
    <cellStyle name="Normal 2 22 2 39 2" xfId="28341"/>
    <cellStyle name="Normal 2 22 2 4" xfId="891"/>
    <cellStyle name="Normal 2 22 2 4 2" xfId="9745"/>
    <cellStyle name="Normal 2 22 2 4 2 2" xfId="20809"/>
    <cellStyle name="Normal 2 22 2 4 2 2 2" xfId="47058"/>
    <cellStyle name="Normal 2 22 2 4 2 3" xfId="35995"/>
    <cellStyle name="Normal 2 22 2 4 3" xfId="13348"/>
    <cellStyle name="Normal 2 22 2 4 3 2" xfId="24412"/>
    <cellStyle name="Normal 2 22 2 4 3 2 2" xfId="50661"/>
    <cellStyle name="Normal 2 22 2 4 3 3" xfId="39598"/>
    <cellStyle name="Normal 2 22 2 4 4" xfId="17084"/>
    <cellStyle name="Normal 2 22 2 4 4 2" xfId="43334"/>
    <cellStyle name="Normal 2 22 2 4 5" xfId="5944"/>
    <cellStyle name="Normal 2 22 2 4 5 2" xfId="32271"/>
    <cellStyle name="Normal 2 22 2 4 6" xfId="28342"/>
    <cellStyle name="Normal 2 22 2 40" xfId="892"/>
    <cellStyle name="Normal 2 22 2 40 2" xfId="28343"/>
    <cellStyle name="Normal 2 22 2 41" xfId="857"/>
    <cellStyle name="Normal 2 22 2 41 2" xfId="28308"/>
    <cellStyle name="Normal 2 22 2 42" xfId="5431"/>
    <cellStyle name="Normal 2 22 2 42 2" xfId="31763"/>
    <cellStyle name="Normal 2 22 2 43" xfId="27589"/>
    <cellStyle name="Normal 2 22 2 5" xfId="893"/>
    <cellStyle name="Normal 2 22 2 5 2" xfId="9860"/>
    <cellStyle name="Normal 2 22 2 5 2 2" xfId="20924"/>
    <cellStyle name="Normal 2 22 2 5 2 2 2" xfId="47173"/>
    <cellStyle name="Normal 2 22 2 5 2 3" xfId="36110"/>
    <cellStyle name="Normal 2 22 2 5 3" xfId="13463"/>
    <cellStyle name="Normal 2 22 2 5 3 2" xfId="24527"/>
    <cellStyle name="Normal 2 22 2 5 3 2 2" xfId="50776"/>
    <cellStyle name="Normal 2 22 2 5 3 3" xfId="39713"/>
    <cellStyle name="Normal 2 22 2 5 4" xfId="17199"/>
    <cellStyle name="Normal 2 22 2 5 4 2" xfId="43449"/>
    <cellStyle name="Normal 2 22 2 5 5" xfId="6060"/>
    <cellStyle name="Normal 2 22 2 5 5 2" xfId="32386"/>
    <cellStyle name="Normal 2 22 2 5 6" xfId="28344"/>
    <cellStyle name="Normal 2 22 2 6" xfId="894"/>
    <cellStyle name="Normal 2 22 2 6 2" xfId="9975"/>
    <cellStyle name="Normal 2 22 2 6 2 2" xfId="21039"/>
    <cellStyle name="Normal 2 22 2 6 2 2 2" xfId="47288"/>
    <cellStyle name="Normal 2 22 2 6 2 3" xfId="36225"/>
    <cellStyle name="Normal 2 22 2 6 3" xfId="13578"/>
    <cellStyle name="Normal 2 22 2 6 3 2" xfId="24642"/>
    <cellStyle name="Normal 2 22 2 6 3 2 2" xfId="50891"/>
    <cellStyle name="Normal 2 22 2 6 3 3" xfId="39828"/>
    <cellStyle name="Normal 2 22 2 6 4" xfId="17314"/>
    <cellStyle name="Normal 2 22 2 6 4 2" xfId="43564"/>
    <cellStyle name="Normal 2 22 2 6 5" xfId="6176"/>
    <cellStyle name="Normal 2 22 2 6 5 2" xfId="32501"/>
    <cellStyle name="Normal 2 22 2 6 6" xfId="28345"/>
    <cellStyle name="Normal 2 22 2 7" xfId="895"/>
    <cellStyle name="Normal 2 22 2 7 2" xfId="10089"/>
    <cellStyle name="Normal 2 22 2 7 2 2" xfId="21153"/>
    <cellStyle name="Normal 2 22 2 7 2 2 2" xfId="47402"/>
    <cellStyle name="Normal 2 22 2 7 2 3" xfId="36339"/>
    <cellStyle name="Normal 2 22 2 7 3" xfId="13692"/>
    <cellStyle name="Normal 2 22 2 7 3 2" xfId="24756"/>
    <cellStyle name="Normal 2 22 2 7 3 2 2" xfId="51005"/>
    <cellStyle name="Normal 2 22 2 7 3 3" xfId="39942"/>
    <cellStyle name="Normal 2 22 2 7 4" xfId="17428"/>
    <cellStyle name="Normal 2 22 2 7 4 2" xfId="43678"/>
    <cellStyle name="Normal 2 22 2 7 5" xfId="6291"/>
    <cellStyle name="Normal 2 22 2 7 5 2" xfId="32615"/>
    <cellStyle name="Normal 2 22 2 7 6" xfId="28346"/>
    <cellStyle name="Normal 2 22 2 8" xfId="896"/>
    <cellStyle name="Normal 2 22 2 8 2" xfId="10203"/>
    <cellStyle name="Normal 2 22 2 8 2 2" xfId="21267"/>
    <cellStyle name="Normal 2 22 2 8 2 2 2" xfId="47516"/>
    <cellStyle name="Normal 2 22 2 8 2 3" xfId="36453"/>
    <cellStyle name="Normal 2 22 2 8 3" xfId="13806"/>
    <cellStyle name="Normal 2 22 2 8 3 2" xfId="24870"/>
    <cellStyle name="Normal 2 22 2 8 3 2 2" xfId="51119"/>
    <cellStyle name="Normal 2 22 2 8 3 3" xfId="40056"/>
    <cellStyle name="Normal 2 22 2 8 4" xfId="17542"/>
    <cellStyle name="Normal 2 22 2 8 4 2" xfId="43792"/>
    <cellStyle name="Normal 2 22 2 8 5" xfId="6406"/>
    <cellStyle name="Normal 2 22 2 8 5 2" xfId="32729"/>
    <cellStyle name="Normal 2 22 2 8 6" xfId="28347"/>
    <cellStyle name="Normal 2 22 2 9" xfId="897"/>
    <cellStyle name="Normal 2 22 2 9 2" xfId="10317"/>
    <cellStyle name="Normal 2 22 2 9 2 2" xfId="21381"/>
    <cellStyle name="Normal 2 22 2 9 2 2 2" xfId="47630"/>
    <cellStyle name="Normal 2 22 2 9 2 3" xfId="36567"/>
    <cellStyle name="Normal 2 22 2 9 3" xfId="13920"/>
    <cellStyle name="Normal 2 22 2 9 3 2" xfId="24984"/>
    <cellStyle name="Normal 2 22 2 9 3 2 2" xfId="51233"/>
    <cellStyle name="Normal 2 22 2 9 3 3" xfId="40170"/>
    <cellStyle name="Normal 2 22 2 9 4" xfId="17656"/>
    <cellStyle name="Normal 2 22 2 9 4 2" xfId="43906"/>
    <cellStyle name="Normal 2 22 2 9 5" xfId="6521"/>
    <cellStyle name="Normal 2 22 2 9 5 2" xfId="32843"/>
    <cellStyle name="Normal 2 22 2 9 6" xfId="28348"/>
    <cellStyle name="Normal 2 22 20" xfId="898"/>
    <cellStyle name="Normal 2 22 20 2" xfId="11504"/>
    <cellStyle name="Normal 2 22 20 2 2" xfId="22568"/>
    <cellStyle name="Normal 2 22 20 2 2 2" xfId="48817"/>
    <cellStyle name="Normal 2 22 20 2 3" xfId="37754"/>
    <cellStyle name="Normal 2 22 20 3" xfId="15107"/>
    <cellStyle name="Normal 2 22 20 3 2" xfId="26171"/>
    <cellStyle name="Normal 2 22 20 3 2 2" xfId="52420"/>
    <cellStyle name="Normal 2 22 20 3 3" xfId="41357"/>
    <cellStyle name="Normal 2 22 20 4" xfId="18843"/>
    <cellStyle name="Normal 2 22 20 4 2" xfId="45093"/>
    <cellStyle name="Normal 2 22 20 5" xfId="7718"/>
    <cellStyle name="Normal 2 22 20 5 2" xfId="34030"/>
    <cellStyle name="Normal 2 22 20 6" xfId="28349"/>
    <cellStyle name="Normal 2 22 21" xfId="899"/>
    <cellStyle name="Normal 2 22 21 2" xfId="11618"/>
    <cellStyle name="Normal 2 22 21 2 2" xfId="22682"/>
    <cellStyle name="Normal 2 22 21 2 2 2" xfId="48931"/>
    <cellStyle name="Normal 2 22 21 2 3" xfId="37868"/>
    <cellStyle name="Normal 2 22 21 3" xfId="15221"/>
    <cellStyle name="Normal 2 22 21 3 2" xfId="26285"/>
    <cellStyle name="Normal 2 22 21 3 2 2" xfId="52534"/>
    <cellStyle name="Normal 2 22 21 3 3" xfId="41471"/>
    <cellStyle name="Normal 2 22 21 4" xfId="18957"/>
    <cellStyle name="Normal 2 22 21 4 2" xfId="45207"/>
    <cellStyle name="Normal 2 22 21 5" xfId="7833"/>
    <cellStyle name="Normal 2 22 21 5 2" xfId="34144"/>
    <cellStyle name="Normal 2 22 21 6" xfId="28350"/>
    <cellStyle name="Normal 2 22 22" xfId="900"/>
    <cellStyle name="Normal 2 22 22 2" xfId="11732"/>
    <cellStyle name="Normal 2 22 22 2 2" xfId="22796"/>
    <cellStyle name="Normal 2 22 22 2 2 2" xfId="49045"/>
    <cellStyle name="Normal 2 22 22 2 3" xfId="37982"/>
    <cellStyle name="Normal 2 22 22 3" xfId="15335"/>
    <cellStyle name="Normal 2 22 22 3 2" xfId="26399"/>
    <cellStyle name="Normal 2 22 22 3 2 2" xfId="52648"/>
    <cellStyle name="Normal 2 22 22 3 3" xfId="41585"/>
    <cellStyle name="Normal 2 22 22 4" xfId="19071"/>
    <cellStyle name="Normal 2 22 22 4 2" xfId="45321"/>
    <cellStyle name="Normal 2 22 22 5" xfId="7948"/>
    <cellStyle name="Normal 2 22 22 5 2" xfId="34258"/>
    <cellStyle name="Normal 2 22 22 6" xfId="28351"/>
    <cellStyle name="Normal 2 22 23" xfId="901"/>
    <cellStyle name="Normal 2 22 23 2" xfId="11846"/>
    <cellStyle name="Normal 2 22 23 2 2" xfId="22910"/>
    <cellStyle name="Normal 2 22 23 2 2 2" xfId="49159"/>
    <cellStyle name="Normal 2 22 23 2 3" xfId="38096"/>
    <cellStyle name="Normal 2 22 23 3" xfId="15449"/>
    <cellStyle name="Normal 2 22 23 3 2" xfId="26513"/>
    <cellStyle name="Normal 2 22 23 3 2 2" xfId="52762"/>
    <cellStyle name="Normal 2 22 23 3 3" xfId="41699"/>
    <cellStyle name="Normal 2 22 23 4" xfId="19185"/>
    <cellStyle name="Normal 2 22 23 4 2" xfId="45435"/>
    <cellStyle name="Normal 2 22 23 5" xfId="8063"/>
    <cellStyle name="Normal 2 22 23 5 2" xfId="34372"/>
    <cellStyle name="Normal 2 22 23 6" xfId="28352"/>
    <cellStyle name="Normal 2 22 24" xfId="902"/>
    <cellStyle name="Normal 2 22 24 2" xfId="11960"/>
    <cellStyle name="Normal 2 22 24 2 2" xfId="23024"/>
    <cellStyle name="Normal 2 22 24 2 2 2" xfId="49273"/>
    <cellStyle name="Normal 2 22 24 2 3" xfId="38210"/>
    <cellStyle name="Normal 2 22 24 3" xfId="15563"/>
    <cellStyle name="Normal 2 22 24 3 2" xfId="26627"/>
    <cellStyle name="Normal 2 22 24 3 2 2" xfId="52876"/>
    <cellStyle name="Normal 2 22 24 3 3" xfId="41813"/>
    <cellStyle name="Normal 2 22 24 4" xfId="19299"/>
    <cellStyle name="Normal 2 22 24 4 2" xfId="45549"/>
    <cellStyle name="Normal 2 22 24 5" xfId="8178"/>
    <cellStyle name="Normal 2 22 24 5 2" xfId="34486"/>
    <cellStyle name="Normal 2 22 24 6" xfId="28353"/>
    <cellStyle name="Normal 2 22 25" xfId="903"/>
    <cellStyle name="Normal 2 22 25 2" xfId="12074"/>
    <cellStyle name="Normal 2 22 25 2 2" xfId="23138"/>
    <cellStyle name="Normal 2 22 25 2 2 2" xfId="49387"/>
    <cellStyle name="Normal 2 22 25 2 3" xfId="38324"/>
    <cellStyle name="Normal 2 22 25 3" xfId="15677"/>
    <cellStyle name="Normal 2 22 25 3 2" xfId="26741"/>
    <cellStyle name="Normal 2 22 25 3 2 2" xfId="52990"/>
    <cellStyle name="Normal 2 22 25 3 3" xfId="41927"/>
    <cellStyle name="Normal 2 22 25 4" xfId="19413"/>
    <cellStyle name="Normal 2 22 25 4 2" xfId="45663"/>
    <cellStyle name="Normal 2 22 25 5" xfId="8293"/>
    <cellStyle name="Normal 2 22 25 5 2" xfId="34600"/>
    <cellStyle name="Normal 2 22 25 6" xfId="28354"/>
    <cellStyle name="Normal 2 22 26" xfId="904"/>
    <cellStyle name="Normal 2 22 26 2" xfId="12191"/>
    <cellStyle name="Normal 2 22 26 2 2" xfId="23255"/>
    <cellStyle name="Normal 2 22 26 2 2 2" xfId="49504"/>
    <cellStyle name="Normal 2 22 26 2 3" xfId="38441"/>
    <cellStyle name="Normal 2 22 26 3" xfId="15794"/>
    <cellStyle name="Normal 2 22 26 3 2" xfId="26858"/>
    <cellStyle name="Normal 2 22 26 3 2 2" xfId="53107"/>
    <cellStyle name="Normal 2 22 26 3 3" xfId="42044"/>
    <cellStyle name="Normal 2 22 26 4" xfId="19530"/>
    <cellStyle name="Normal 2 22 26 4 2" xfId="45780"/>
    <cellStyle name="Normal 2 22 26 5" xfId="8411"/>
    <cellStyle name="Normal 2 22 26 5 2" xfId="34717"/>
    <cellStyle name="Normal 2 22 26 6" xfId="28355"/>
    <cellStyle name="Normal 2 22 27" xfId="905"/>
    <cellStyle name="Normal 2 22 27 2" xfId="12310"/>
    <cellStyle name="Normal 2 22 27 2 2" xfId="23374"/>
    <cellStyle name="Normal 2 22 27 2 2 2" xfId="49623"/>
    <cellStyle name="Normal 2 22 27 2 3" xfId="38560"/>
    <cellStyle name="Normal 2 22 27 3" xfId="15913"/>
    <cellStyle name="Normal 2 22 27 3 2" xfId="26977"/>
    <cellStyle name="Normal 2 22 27 3 2 2" xfId="53226"/>
    <cellStyle name="Normal 2 22 27 3 3" xfId="42163"/>
    <cellStyle name="Normal 2 22 27 4" xfId="19649"/>
    <cellStyle name="Normal 2 22 27 4 2" xfId="45899"/>
    <cellStyle name="Normal 2 22 27 5" xfId="8531"/>
    <cellStyle name="Normal 2 22 27 5 2" xfId="34836"/>
    <cellStyle name="Normal 2 22 27 6" xfId="28356"/>
    <cellStyle name="Normal 2 22 28" xfId="906"/>
    <cellStyle name="Normal 2 22 28 2" xfId="12441"/>
    <cellStyle name="Normal 2 22 28 2 2" xfId="23505"/>
    <cellStyle name="Normal 2 22 28 2 2 2" xfId="49754"/>
    <cellStyle name="Normal 2 22 28 2 3" xfId="38691"/>
    <cellStyle name="Normal 2 22 28 3" xfId="16044"/>
    <cellStyle name="Normal 2 22 28 3 2" xfId="27108"/>
    <cellStyle name="Normal 2 22 28 3 2 2" xfId="53357"/>
    <cellStyle name="Normal 2 22 28 3 3" xfId="42294"/>
    <cellStyle name="Normal 2 22 28 4" xfId="19780"/>
    <cellStyle name="Normal 2 22 28 4 2" xfId="46030"/>
    <cellStyle name="Normal 2 22 28 5" xfId="8663"/>
    <cellStyle name="Normal 2 22 28 5 2" xfId="34967"/>
    <cellStyle name="Normal 2 22 28 6" xfId="28357"/>
    <cellStyle name="Normal 2 22 29" xfId="907"/>
    <cellStyle name="Normal 2 22 29 2" xfId="12556"/>
    <cellStyle name="Normal 2 22 29 2 2" xfId="23620"/>
    <cellStyle name="Normal 2 22 29 2 2 2" xfId="49869"/>
    <cellStyle name="Normal 2 22 29 2 3" xfId="38806"/>
    <cellStyle name="Normal 2 22 29 3" xfId="16159"/>
    <cellStyle name="Normal 2 22 29 3 2" xfId="27223"/>
    <cellStyle name="Normal 2 22 29 3 2 2" xfId="53472"/>
    <cellStyle name="Normal 2 22 29 3 3" xfId="42409"/>
    <cellStyle name="Normal 2 22 29 4" xfId="19895"/>
    <cellStyle name="Normal 2 22 29 4 2" xfId="46145"/>
    <cellStyle name="Normal 2 22 29 5" xfId="8779"/>
    <cellStyle name="Normal 2 22 29 5 2" xfId="35082"/>
    <cellStyle name="Normal 2 22 29 6" xfId="28358"/>
    <cellStyle name="Normal 2 22 3" xfId="87"/>
    <cellStyle name="Normal 2 22 3 2" xfId="909"/>
    <cellStyle name="Normal 2 22 3 2 2" xfId="16388"/>
    <cellStyle name="Normal 2 22 3 2 2 2" xfId="27452"/>
    <cellStyle name="Normal 2 22 3 2 2 2 2" xfId="53701"/>
    <cellStyle name="Normal 2 22 3 2 2 3" xfId="42638"/>
    <cellStyle name="Normal 2 22 3 2 3" xfId="20124"/>
    <cellStyle name="Normal 2 22 3 2 3 2" xfId="46374"/>
    <cellStyle name="Normal 2 22 3 2 4" xfId="9051"/>
    <cellStyle name="Normal 2 22 3 2 4 2" xfId="35311"/>
    <cellStyle name="Normal 2 22 3 2 5" xfId="28360"/>
    <cellStyle name="Normal 2 22 3 3" xfId="908"/>
    <cellStyle name="Normal 2 22 3 3 2" xfId="20484"/>
    <cellStyle name="Normal 2 22 3 3 2 2" xfId="46733"/>
    <cellStyle name="Normal 2 22 3 3 3" xfId="9420"/>
    <cellStyle name="Normal 2 22 3 3 3 2" xfId="35670"/>
    <cellStyle name="Normal 2 22 3 3 4" xfId="28359"/>
    <cellStyle name="Normal 2 22 3 4" xfId="13023"/>
    <cellStyle name="Normal 2 22 3 4 2" xfId="24087"/>
    <cellStyle name="Normal 2 22 3 4 2 2" xfId="50336"/>
    <cellStyle name="Normal 2 22 3 4 3" xfId="39273"/>
    <cellStyle name="Normal 2 22 3 5" xfId="16759"/>
    <cellStyle name="Normal 2 22 3 5 2" xfId="43009"/>
    <cellStyle name="Normal 2 22 3 6" xfId="5615"/>
    <cellStyle name="Normal 2 22 3 6 2" xfId="31946"/>
    <cellStyle name="Normal 2 22 3 7" xfId="27591"/>
    <cellStyle name="Normal 2 22 30" xfId="910"/>
    <cellStyle name="Normal 2 22 30 2" xfId="12670"/>
    <cellStyle name="Normal 2 22 30 2 2" xfId="23734"/>
    <cellStyle name="Normal 2 22 30 2 2 2" xfId="49983"/>
    <cellStyle name="Normal 2 22 30 2 3" xfId="38920"/>
    <cellStyle name="Normal 2 22 30 3" xfId="16273"/>
    <cellStyle name="Normal 2 22 30 3 2" xfId="27337"/>
    <cellStyle name="Normal 2 22 30 3 2 2" xfId="53586"/>
    <cellStyle name="Normal 2 22 30 3 3" xfId="42523"/>
    <cellStyle name="Normal 2 22 30 4" xfId="20009"/>
    <cellStyle name="Normal 2 22 30 4 2" xfId="46259"/>
    <cellStyle name="Normal 2 22 30 5" xfId="8894"/>
    <cellStyle name="Normal 2 22 30 5 2" xfId="35196"/>
    <cellStyle name="Normal 2 22 30 6" xfId="28361"/>
    <cellStyle name="Normal 2 22 31" xfId="911"/>
    <cellStyle name="Normal 2 22 31 2" xfId="9308"/>
    <cellStyle name="Normal 2 22 31 2 2" xfId="20372"/>
    <cellStyle name="Normal 2 22 31 2 2 2" xfId="46621"/>
    <cellStyle name="Normal 2 22 31 2 3" xfId="35558"/>
    <cellStyle name="Normal 2 22 31 3" xfId="12911"/>
    <cellStyle name="Normal 2 22 31 3 2" xfId="23975"/>
    <cellStyle name="Normal 2 22 31 3 2 2" xfId="50224"/>
    <cellStyle name="Normal 2 22 31 3 3" xfId="39161"/>
    <cellStyle name="Normal 2 22 31 4" xfId="16647"/>
    <cellStyle name="Normal 2 22 31 4 2" xfId="42897"/>
    <cellStyle name="Normal 2 22 31 5" xfId="5503"/>
    <cellStyle name="Normal 2 22 31 5 2" xfId="31834"/>
    <cellStyle name="Normal 2 22 31 6" xfId="28362"/>
    <cellStyle name="Normal 2 22 32" xfId="912"/>
    <cellStyle name="Normal 2 22 32 2" xfId="20252"/>
    <cellStyle name="Normal 2 22 32 2 2" xfId="46501"/>
    <cellStyle name="Normal 2 22 32 3" xfId="9188"/>
    <cellStyle name="Normal 2 22 32 3 2" xfId="35438"/>
    <cellStyle name="Normal 2 22 32 4" xfId="28363"/>
    <cellStyle name="Normal 2 22 33" xfId="913"/>
    <cellStyle name="Normal 2 22 33 2" xfId="23855"/>
    <cellStyle name="Normal 2 22 33 2 2" xfId="50104"/>
    <cellStyle name="Normal 2 22 33 3" xfId="12791"/>
    <cellStyle name="Normal 2 22 33 3 2" xfId="39041"/>
    <cellStyle name="Normal 2 22 33 4" xfId="28364"/>
    <cellStyle name="Normal 2 22 34" xfId="914"/>
    <cellStyle name="Normal 2 22 34 2" xfId="16527"/>
    <cellStyle name="Normal 2 22 34 2 2" xfId="42777"/>
    <cellStyle name="Normal 2 22 34 3" xfId="28365"/>
    <cellStyle name="Normal 2 22 35" xfId="915"/>
    <cellStyle name="Normal 2 22 35 2" xfId="28366"/>
    <cellStyle name="Normal 2 22 36" xfId="916"/>
    <cellStyle name="Normal 2 22 36 2" xfId="28367"/>
    <cellStyle name="Normal 2 22 37" xfId="917"/>
    <cellStyle name="Normal 2 22 37 2" xfId="28368"/>
    <cellStyle name="Normal 2 22 38" xfId="918"/>
    <cellStyle name="Normal 2 22 38 2" xfId="28369"/>
    <cellStyle name="Normal 2 22 39" xfId="919"/>
    <cellStyle name="Normal 2 22 39 2" xfId="28370"/>
    <cellStyle name="Normal 2 22 4" xfId="920"/>
    <cellStyle name="Normal 2 22 4 2" xfId="9580"/>
    <cellStyle name="Normal 2 22 4 2 2" xfId="20644"/>
    <cellStyle name="Normal 2 22 4 2 2 2" xfId="46893"/>
    <cellStyle name="Normal 2 22 4 2 3" xfId="35830"/>
    <cellStyle name="Normal 2 22 4 3" xfId="13183"/>
    <cellStyle name="Normal 2 22 4 3 2" xfId="24247"/>
    <cellStyle name="Normal 2 22 4 3 2 2" xfId="50496"/>
    <cellStyle name="Normal 2 22 4 3 3" xfId="39433"/>
    <cellStyle name="Normal 2 22 4 4" xfId="16919"/>
    <cellStyle name="Normal 2 22 4 4 2" xfId="43169"/>
    <cellStyle name="Normal 2 22 4 5" xfId="5778"/>
    <cellStyle name="Normal 2 22 4 5 2" xfId="32106"/>
    <cellStyle name="Normal 2 22 4 6" xfId="28371"/>
    <cellStyle name="Normal 2 22 40" xfId="921"/>
    <cellStyle name="Normal 2 22 40 2" xfId="28372"/>
    <cellStyle name="Normal 2 22 41" xfId="922"/>
    <cellStyle name="Normal 2 22 41 2" xfId="28373"/>
    <cellStyle name="Normal 2 22 42" xfId="846"/>
    <cellStyle name="Normal 2 22 42 2" xfId="28297"/>
    <cellStyle name="Normal 2 22 43" xfId="5382"/>
    <cellStyle name="Normal 2 22 43 2" xfId="31714"/>
    <cellStyle name="Normal 2 22 44" xfId="27588"/>
    <cellStyle name="Normal 2 22 5" xfId="923"/>
    <cellStyle name="Normal 2 22 5 2" xfId="9696"/>
    <cellStyle name="Normal 2 22 5 2 2" xfId="20760"/>
    <cellStyle name="Normal 2 22 5 2 2 2" xfId="47009"/>
    <cellStyle name="Normal 2 22 5 2 3" xfId="35946"/>
    <cellStyle name="Normal 2 22 5 3" xfId="13299"/>
    <cellStyle name="Normal 2 22 5 3 2" xfId="24363"/>
    <cellStyle name="Normal 2 22 5 3 2 2" xfId="50612"/>
    <cellStyle name="Normal 2 22 5 3 3" xfId="39549"/>
    <cellStyle name="Normal 2 22 5 4" xfId="17035"/>
    <cellStyle name="Normal 2 22 5 4 2" xfId="43285"/>
    <cellStyle name="Normal 2 22 5 5" xfId="5895"/>
    <cellStyle name="Normal 2 22 5 5 2" xfId="32222"/>
    <cellStyle name="Normal 2 22 5 6" xfId="28374"/>
    <cellStyle name="Normal 2 22 6" xfId="924"/>
    <cellStyle name="Normal 2 22 6 2" xfId="9811"/>
    <cellStyle name="Normal 2 22 6 2 2" xfId="20875"/>
    <cellStyle name="Normal 2 22 6 2 2 2" xfId="47124"/>
    <cellStyle name="Normal 2 22 6 2 3" xfId="36061"/>
    <cellStyle name="Normal 2 22 6 3" xfId="13414"/>
    <cellStyle name="Normal 2 22 6 3 2" xfId="24478"/>
    <cellStyle name="Normal 2 22 6 3 2 2" xfId="50727"/>
    <cellStyle name="Normal 2 22 6 3 3" xfId="39664"/>
    <cellStyle name="Normal 2 22 6 4" xfId="17150"/>
    <cellStyle name="Normal 2 22 6 4 2" xfId="43400"/>
    <cellStyle name="Normal 2 22 6 5" xfId="6011"/>
    <cellStyle name="Normal 2 22 6 5 2" xfId="32337"/>
    <cellStyle name="Normal 2 22 6 6" xfId="28375"/>
    <cellStyle name="Normal 2 22 7" xfId="925"/>
    <cellStyle name="Normal 2 22 7 2" xfId="9926"/>
    <cellStyle name="Normal 2 22 7 2 2" xfId="20990"/>
    <cellStyle name="Normal 2 22 7 2 2 2" xfId="47239"/>
    <cellStyle name="Normal 2 22 7 2 3" xfId="36176"/>
    <cellStyle name="Normal 2 22 7 3" xfId="13529"/>
    <cellStyle name="Normal 2 22 7 3 2" xfId="24593"/>
    <cellStyle name="Normal 2 22 7 3 2 2" xfId="50842"/>
    <cellStyle name="Normal 2 22 7 3 3" xfId="39779"/>
    <cellStyle name="Normal 2 22 7 4" xfId="17265"/>
    <cellStyle name="Normal 2 22 7 4 2" xfId="43515"/>
    <cellStyle name="Normal 2 22 7 5" xfId="6127"/>
    <cellStyle name="Normal 2 22 7 5 2" xfId="32452"/>
    <cellStyle name="Normal 2 22 7 6" xfId="28376"/>
    <cellStyle name="Normal 2 22 8" xfId="926"/>
    <cellStyle name="Normal 2 22 8 2" xfId="10040"/>
    <cellStyle name="Normal 2 22 8 2 2" xfId="21104"/>
    <cellStyle name="Normal 2 22 8 2 2 2" xfId="47353"/>
    <cellStyle name="Normal 2 22 8 2 3" xfId="36290"/>
    <cellStyle name="Normal 2 22 8 3" xfId="13643"/>
    <cellStyle name="Normal 2 22 8 3 2" xfId="24707"/>
    <cellStyle name="Normal 2 22 8 3 2 2" xfId="50956"/>
    <cellStyle name="Normal 2 22 8 3 3" xfId="39893"/>
    <cellStyle name="Normal 2 22 8 4" xfId="17379"/>
    <cellStyle name="Normal 2 22 8 4 2" xfId="43629"/>
    <cellStyle name="Normal 2 22 8 5" xfId="6242"/>
    <cellStyle name="Normal 2 22 8 5 2" xfId="32566"/>
    <cellStyle name="Normal 2 22 8 6" xfId="28377"/>
    <cellStyle name="Normal 2 22 9" xfId="927"/>
    <cellStyle name="Normal 2 22 9 2" xfId="10154"/>
    <cellStyle name="Normal 2 22 9 2 2" xfId="21218"/>
    <cellStyle name="Normal 2 22 9 2 2 2" xfId="47467"/>
    <cellStyle name="Normal 2 22 9 2 3" xfId="36404"/>
    <cellStyle name="Normal 2 22 9 3" xfId="13757"/>
    <cellStyle name="Normal 2 22 9 3 2" xfId="24821"/>
    <cellStyle name="Normal 2 22 9 3 2 2" xfId="51070"/>
    <cellStyle name="Normal 2 22 9 3 3" xfId="40007"/>
    <cellStyle name="Normal 2 22 9 4" xfId="17493"/>
    <cellStyle name="Normal 2 22 9 4 2" xfId="43743"/>
    <cellStyle name="Normal 2 22 9 5" xfId="6357"/>
    <cellStyle name="Normal 2 22 9 5 2" xfId="32680"/>
    <cellStyle name="Normal 2 22 9 6" xfId="28378"/>
    <cellStyle name="Normal 2 23" xfId="88"/>
    <cellStyle name="Normal 2 23 10" xfId="929"/>
    <cellStyle name="Normal 2 23 10 2" xfId="10262"/>
    <cellStyle name="Normal 2 23 10 2 2" xfId="21326"/>
    <cellStyle name="Normal 2 23 10 2 2 2" xfId="47575"/>
    <cellStyle name="Normal 2 23 10 2 3" xfId="36512"/>
    <cellStyle name="Normal 2 23 10 3" xfId="13865"/>
    <cellStyle name="Normal 2 23 10 3 2" xfId="24929"/>
    <cellStyle name="Normal 2 23 10 3 2 2" xfId="51178"/>
    <cellStyle name="Normal 2 23 10 3 3" xfId="40115"/>
    <cellStyle name="Normal 2 23 10 4" xfId="17601"/>
    <cellStyle name="Normal 2 23 10 4 2" xfId="43851"/>
    <cellStyle name="Normal 2 23 10 5" xfId="6466"/>
    <cellStyle name="Normal 2 23 10 5 2" xfId="32788"/>
    <cellStyle name="Normal 2 23 10 6" xfId="28380"/>
    <cellStyle name="Normal 2 23 11" xfId="930"/>
    <cellStyle name="Normal 2 23 11 2" xfId="10389"/>
    <cellStyle name="Normal 2 23 11 2 2" xfId="21453"/>
    <cellStyle name="Normal 2 23 11 2 2 2" xfId="47702"/>
    <cellStyle name="Normal 2 23 11 2 3" xfId="36639"/>
    <cellStyle name="Normal 2 23 11 3" xfId="13992"/>
    <cellStyle name="Normal 2 23 11 3 2" xfId="25056"/>
    <cellStyle name="Normal 2 23 11 3 2 2" xfId="51305"/>
    <cellStyle name="Normal 2 23 11 3 3" xfId="40242"/>
    <cellStyle name="Normal 2 23 11 4" xfId="17728"/>
    <cellStyle name="Normal 2 23 11 4 2" xfId="43978"/>
    <cellStyle name="Normal 2 23 11 5" xfId="6594"/>
    <cellStyle name="Normal 2 23 11 5 2" xfId="32915"/>
    <cellStyle name="Normal 2 23 11 6" xfId="28381"/>
    <cellStyle name="Normal 2 23 12" xfId="931"/>
    <cellStyle name="Normal 2 23 12 2" xfId="10504"/>
    <cellStyle name="Normal 2 23 12 2 2" xfId="21568"/>
    <cellStyle name="Normal 2 23 12 2 2 2" xfId="47817"/>
    <cellStyle name="Normal 2 23 12 2 3" xfId="36754"/>
    <cellStyle name="Normal 2 23 12 3" xfId="14107"/>
    <cellStyle name="Normal 2 23 12 3 2" xfId="25171"/>
    <cellStyle name="Normal 2 23 12 3 2 2" xfId="51420"/>
    <cellStyle name="Normal 2 23 12 3 3" xfId="40357"/>
    <cellStyle name="Normal 2 23 12 4" xfId="17843"/>
    <cellStyle name="Normal 2 23 12 4 2" xfId="44093"/>
    <cellStyle name="Normal 2 23 12 5" xfId="6710"/>
    <cellStyle name="Normal 2 23 12 5 2" xfId="33030"/>
    <cellStyle name="Normal 2 23 12 6" xfId="28382"/>
    <cellStyle name="Normal 2 23 13" xfId="932"/>
    <cellStyle name="Normal 2 23 13 2" xfId="10677"/>
    <cellStyle name="Normal 2 23 13 2 2" xfId="21741"/>
    <cellStyle name="Normal 2 23 13 2 2 2" xfId="47990"/>
    <cellStyle name="Normal 2 23 13 2 3" xfId="36927"/>
    <cellStyle name="Normal 2 23 13 3" xfId="14280"/>
    <cellStyle name="Normal 2 23 13 3 2" xfId="25344"/>
    <cellStyle name="Normal 2 23 13 3 2 2" xfId="51593"/>
    <cellStyle name="Normal 2 23 13 3 3" xfId="40530"/>
    <cellStyle name="Normal 2 23 13 4" xfId="18016"/>
    <cellStyle name="Normal 2 23 13 4 2" xfId="44266"/>
    <cellStyle name="Normal 2 23 13 5" xfId="6884"/>
    <cellStyle name="Normal 2 23 13 5 2" xfId="33203"/>
    <cellStyle name="Normal 2 23 13 6" xfId="28383"/>
    <cellStyle name="Normal 2 23 14" xfId="933"/>
    <cellStyle name="Normal 2 23 14 2" xfId="10794"/>
    <cellStyle name="Normal 2 23 14 2 2" xfId="21858"/>
    <cellStyle name="Normal 2 23 14 2 2 2" xfId="48107"/>
    <cellStyle name="Normal 2 23 14 2 3" xfId="37044"/>
    <cellStyle name="Normal 2 23 14 3" xfId="14397"/>
    <cellStyle name="Normal 2 23 14 3 2" xfId="25461"/>
    <cellStyle name="Normal 2 23 14 3 2 2" xfId="51710"/>
    <cellStyle name="Normal 2 23 14 3 3" xfId="40647"/>
    <cellStyle name="Normal 2 23 14 4" xfId="18133"/>
    <cellStyle name="Normal 2 23 14 4 2" xfId="44383"/>
    <cellStyle name="Normal 2 23 14 5" xfId="7002"/>
    <cellStyle name="Normal 2 23 14 5 2" xfId="33320"/>
    <cellStyle name="Normal 2 23 14 6" xfId="28384"/>
    <cellStyle name="Normal 2 23 15" xfId="934"/>
    <cellStyle name="Normal 2 23 15 2" xfId="10910"/>
    <cellStyle name="Normal 2 23 15 2 2" xfId="21974"/>
    <cellStyle name="Normal 2 23 15 2 2 2" xfId="48223"/>
    <cellStyle name="Normal 2 23 15 2 3" xfId="37160"/>
    <cellStyle name="Normal 2 23 15 3" xfId="14513"/>
    <cellStyle name="Normal 2 23 15 3 2" xfId="25577"/>
    <cellStyle name="Normal 2 23 15 3 2 2" xfId="51826"/>
    <cellStyle name="Normal 2 23 15 3 3" xfId="40763"/>
    <cellStyle name="Normal 2 23 15 4" xfId="18249"/>
    <cellStyle name="Normal 2 23 15 4 2" xfId="44499"/>
    <cellStyle name="Normal 2 23 15 5" xfId="7119"/>
    <cellStyle name="Normal 2 23 15 5 2" xfId="33436"/>
    <cellStyle name="Normal 2 23 15 6" xfId="28385"/>
    <cellStyle name="Normal 2 23 16" xfId="935"/>
    <cellStyle name="Normal 2 23 16 2" xfId="11028"/>
    <cellStyle name="Normal 2 23 16 2 2" xfId="22092"/>
    <cellStyle name="Normal 2 23 16 2 2 2" xfId="48341"/>
    <cellStyle name="Normal 2 23 16 2 3" xfId="37278"/>
    <cellStyle name="Normal 2 23 16 3" xfId="14631"/>
    <cellStyle name="Normal 2 23 16 3 2" xfId="25695"/>
    <cellStyle name="Normal 2 23 16 3 2 2" xfId="51944"/>
    <cellStyle name="Normal 2 23 16 3 3" xfId="40881"/>
    <cellStyle name="Normal 2 23 16 4" xfId="18367"/>
    <cellStyle name="Normal 2 23 16 4 2" xfId="44617"/>
    <cellStyle name="Normal 2 23 16 5" xfId="7238"/>
    <cellStyle name="Normal 2 23 16 5 2" xfId="33554"/>
    <cellStyle name="Normal 2 23 16 6" xfId="28386"/>
    <cellStyle name="Normal 2 23 17" xfId="936"/>
    <cellStyle name="Normal 2 23 17 2" xfId="11146"/>
    <cellStyle name="Normal 2 23 17 2 2" xfId="22210"/>
    <cellStyle name="Normal 2 23 17 2 2 2" xfId="48459"/>
    <cellStyle name="Normal 2 23 17 2 3" xfId="37396"/>
    <cellStyle name="Normal 2 23 17 3" xfId="14749"/>
    <cellStyle name="Normal 2 23 17 3 2" xfId="25813"/>
    <cellStyle name="Normal 2 23 17 3 2 2" xfId="52062"/>
    <cellStyle name="Normal 2 23 17 3 3" xfId="40999"/>
    <cellStyle name="Normal 2 23 17 4" xfId="18485"/>
    <cellStyle name="Normal 2 23 17 4 2" xfId="44735"/>
    <cellStyle name="Normal 2 23 17 5" xfId="7357"/>
    <cellStyle name="Normal 2 23 17 5 2" xfId="33672"/>
    <cellStyle name="Normal 2 23 17 6" xfId="28387"/>
    <cellStyle name="Normal 2 23 18" xfId="937"/>
    <cellStyle name="Normal 2 23 18 2" xfId="11262"/>
    <cellStyle name="Normal 2 23 18 2 2" xfId="22326"/>
    <cellStyle name="Normal 2 23 18 2 2 2" xfId="48575"/>
    <cellStyle name="Normal 2 23 18 2 3" xfId="37512"/>
    <cellStyle name="Normal 2 23 18 3" xfId="14865"/>
    <cellStyle name="Normal 2 23 18 3 2" xfId="25929"/>
    <cellStyle name="Normal 2 23 18 3 2 2" xfId="52178"/>
    <cellStyle name="Normal 2 23 18 3 3" xfId="41115"/>
    <cellStyle name="Normal 2 23 18 4" xfId="18601"/>
    <cellStyle name="Normal 2 23 18 4 2" xfId="44851"/>
    <cellStyle name="Normal 2 23 18 5" xfId="7474"/>
    <cellStyle name="Normal 2 23 18 5 2" xfId="33788"/>
    <cellStyle name="Normal 2 23 18 6" xfId="28388"/>
    <cellStyle name="Normal 2 23 19" xfId="938"/>
    <cellStyle name="Normal 2 23 19 2" xfId="11379"/>
    <cellStyle name="Normal 2 23 19 2 2" xfId="22443"/>
    <cellStyle name="Normal 2 23 19 2 2 2" xfId="48692"/>
    <cellStyle name="Normal 2 23 19 2 3" xfId="37629"/>
    <cellStyle name="Normal 2 23 19 3" xfId="14982"/>
    <cellStyle name="Normal 2 23 19 3 2" xfId="26046"/>
    <cellStyle name="Normal 2 23 19 3 2 2" xfId="52295"/>
    <cellStyle name="Normal 2 23 19 3 3" xfId="41232"/>
    <cellStyle name="Normal 2 23 19 4" xfId="18718"/>
    <cellStyle name="Normal 2 23 19 4 2" xfId="44968"/>
    <cellStyle name="Normal 2 23 19 5" xfId="7592"/>
    <cellStyle name="Normal 2 23 19 5 2" xfId="33905"/>
    <cellStyle name="Normal 2 23 19 6" xfId="28389"/>
    <cellStyle name="Normal 2 23 2" xfId="89"/>
    <cellStyle name="Normal 2 23 2 10" xfId="940"/>
    <cellStyle name="Normal 2 23 2 10 2" xfId="10445"/>
    <cellStyle name="Normal 2 23 2 10 2 2" xfId="21509"/>
    <cellStyle name="Normal 2 23 2 10 2 2 2" xfId="47758"/>
    <cellStyle name="Normal 2 23 2 10 2 3" xfId="36695"/>
    <cellStyle name="Normal 2 23 2 10 3" xfId="14048"/>
    <cellStyle name="Normal 2 23 2 10 3 2" xfId="25112"/>
    <cellStyle name="Normal 2 23 2 10 3 2 2" xfId="51361"/>
    <cellStyle name="Normal 2 23 2 10 3 3" xfId="40298"/>
    <cellStyle name="Normal 2 23 2 10 4" xfId="17784"/>
    <cellStyle name="Normal 2 23 2 10 4 2" xfId="44034"/>
    <cellStyle name="Normal 2 23 2 10 5" xfId="6650"/>
    <cellStyle name="Normal 2 23 2 10 5 2" xfId="32971"/>
    <cellStyle name="Normal 2 23 2 10 6" xfId="28391"/>
    <cellStyle name="Normal 2 23 2 11" xfId="941"/>
    <cellStyle name="Normal 2 23 2 11 2" xfId="10560"/>
    <cellStyle name="Normal 2 23 2 11 2 2" xfId="21624"/>
    <cellStyle name="Normal 2 23 2 11 2 2 2" xfId="47873"/>
    <cellStyle name="Normal 2 23 2 11 2 3" xfId="36810"/>
    <cellStyle name="Normal 2 23 2 11 3" xfId="14163"/>
    <cellStyle name="Normal 2 23 2 11 3 2" xfId="25227"/>
    <cellStyle name="Normal 2 23 2 11 3 2 2" xfId="51476"/>
    <cellStyle name="Normal 2 23 2 11 3 3" xfId="40413"/>
    <cellStyle name="Normal 2 23 2 11 4" xfId="17899"/>
    <cellStyle name="Normal 2 23 2 11 4 2" xfId="44149"/>
    <cellStyle name="Normal 2 23 2 11 5" xfId="6766"/>
    <cellStyle name="Normal 2 23 2 11 5 2" xfId="33086"/>
    <cellStyle name="Normal 2 23 2 11 6" xfId="28392"/>
    <cellStyle name="Normal 2 23 2 12" xfId="942"/>
    <cellStyle name="Normal 2 23 2 12 2" xfId="10733"/>
    <cellStyle name="Normal 2 23 2 12 2 2" xfId="21797"/>
    <cellStyle name="Normal 2 23 2 12 2 2 2" xfId="48046"/>
    <cellStyle name="Normal 2 23 2 12 2 3" xfId="36983"/>
    <cellStyle name="Normal 2 23 2 12 3" xfId="14336"/>
    <cellStyle name="Normal 2 23 2 12 3 2" xfId="25400"/>
    <cellStyle name="Normal 2 23 2 12 3 2 2" xfId="51649"/>
    <cellStyle name="Normal 2 23 2 12 3 3" xfId="40586"/>
    <cellStyle name="Normal 2 23 2 12 4" xfId="18072"/>
    <cellStyle name="Normal 2 23 2 12 4 2" xfId="44322"/>
    <cellStyle name="Normal 2 23 2 12 5" xfId="6940"/>
    <cellStyle name="Normal 2 23 2 12 5 2" xfId="33259"/>
    <cellStyle name="Normal 2 23 2 12 6" xfId="28393"/>
    <cellStyle name="Normal 2 23 2 13" xfId="943"/>
    <cellStyle name="Normal 2 23 2 13 2" xfId="10850"/>
    <cellStyle name="Normal 2 23 2 13 2 2" xfId="21914"/>
    <cellStyle name="Normal 2 23 2 13 2 2 2" xfId="48163"/>
    <cellStyle name="Normal 2 23 2 13 2 3" xfId="37100"/>
    <cellStyle name="Normal 2 23 2 13 3" xfId="14453"/>
    <cellStyle name="Normal 2 23 2 13 3 2" xfId="25517"/>
    <cellStyle name="Normal 2 23 2 13 3 2 2" xfId="51766"/>
    <cellStyle name="Normal 2 23 2 13 3 3" xfId="40703"/>
    <cellStyle name="Normal 2 23 2 13 4" xfId="18189"/>
    <cellStyle name="Normal 2 23 2 13 4 2" xfId="44439"/>
    <cellStyle name="Normal 2 23 2 13 5" xfId="7058"/>
    <cellStyle name="Normal 2 23 2 13 5 2" xfId="33376"/>
    <cellStyle name="Normal 2 23 2 13 6" xfId="28394"/>
    <cellStyle name="Normal 2 23 2 14" xfId="944"/>
    <cellStyle name="Normal 2 23 2 14 2" xfId="10966"/>
    <cellStyle name="Normal 2 23 2 14 2 2" xfId="22030"/>
    <cellStyle name="Normal 2 23 2 14 2 2 2" xfId="48279"/>
    <cellStyle name="Normal 2 23 2 14 2 3" xfId="37216"/>
    <cellStyle name="Normal 2 23 2 14 3" xfId="14569"/>
    <cellStyle name="Normal 2 23 2 14 3 2" xfId="25633"/>
    <cellStyle name="Normal 2 23 2 14 3 2 2" xfId="51882"/>
    <cellStyle name="Normal 2 23 2 14 3 3" xfId="40819"/>
    <cellStyle name="Normal 2 23 2 14 4" xfId="18305"/>
    <cellStyle name="Normal 2 23 2 14 4 2" xfId="44555"/>
    <cellStyle name="Normal 2 23 2 14 5" xfId="7175"/>
    <cellStyle name="Normal 2 23 2 14 5 2" xfId="33492"/>
    <cellStyle name="Normal 2 23 2 14 6" xfId="28395"/>
    <cellStyle name="Normal 2 23 2 15" xfId="945"/>
    <cellStyle name="Normal 2 23 2 15 2" xfId="11084"/>
    <cellStyle name="Normal 2 23 2 15 2 2" xfId="22148"/>
    <cellStyle name="Normal 2 23 2 15 2 2 2" xfId="48397"/>
    <cellStyle name="Normal 2 23 2 15 2 3" xfId="37334"/>
    <cellStyle name="Normal 2 23 2 15 3" xfId="14687"/>
    <cellStyle name="Normal 2 23 2 15 3 2" xfId="25751"/>
    <cellStyle name="Normal 2 23 2 15 3 2 2" xfId="52000"/>
    <cellStyle name="Normal 2 23 2 15 3 3" xfId="40937"/>
    <cellStyle name="Normal 2 23 2 15 4" xfId="18423"/>
    <cellStyle name="Normal 2 23 2 15 4 2" xfId="44673"/>
    <cellStyle name="Normal 2 23 2 15 5" xfId="7294"/>
    <cellStyle name="Normal 2 23 2 15 5 2" xfId="33610"/>
    <cellStyle name="Normal 2 23 2 15 6" xfId="28396"/>
    <cellStyle name="Normal 2 23 2 16" xfId="946"/>
    <cellStyle name="Normal 2 23 2 16 2" xfId="11202"/>
    <cellStyle name="Normal 2 23 2 16 2 2" xfId="22266"/>
    <cellStyle name="Normal 2 23 2 16 2 2 2" xfId="48515"/>
    <cellStyle name="Normal 2 23 2 16 2 3" xfId="37452"/>
    <cellStyle name="Normal 2 23 2 16 3" xfId="14805"/>
    <cellStyle name="Normal 2 23 2 16 3 2" xfId="25869"/>
    <cellStyle name="Normal 2 23 2 16 3 2 2" xfId="52118"/>
    <cellStyle name="Normal 2 23 2 16 3 3" xfId="41055"/>
    <cellStyle name="Normal 2 23 2 16 4" xfId="18541"/>
    <cellStyle name="Normal 2 23 2 16 4 2" xfId="44791"/>
    <cellStyle name="Normal 2 23 2 16 5" xfId="7413"/>
    <cellStyle name="Normal 2 23 2 16 5 2" xfId="33728"/>
    <cellStyle name="Normal 2 23 2 16 6" xfId="28397"/>
    <cellStyle name="Normal 2 23 2 17" xfId="947"/>
    <cellStyle name="Normal 2 23 2 17 2" xfId="11318"/>
    <cellStyle name="Normal 2 23 2 17 2 2" xfId="22382"/>
    <cellStyle name="Normal 2 23 2 17 2 2 2" xfId="48631"/>
    <cellStyle name="Normal 2 23 2 17 2 3" xfId="37568"/>
    <cellStyle name="Normal 2 23 2 17 3" xfId="14921"/>
    <cellStyle name="Normal 2 23 2 17 3 2" xfId="25985"/>
    <cellStyle name="Normal 2 23 2 17 3 2 2" xfId="52234"/>
    <cellStyle name="Normal 2 23 2 17 3 3" xfId="41171"/>
    <cellStyle name="Normal 2 23 2 17 4" xfId="18657"/>
    <cellStyle name="Normal 2 23 2 17 4 2" xfId="44907"/>
    <cellStyle name="Normal 2 23 2 17 5" xfId="7530"/>
    <cellStyle name="Normal 2 23 2 17 5 2" xfId="33844"/>
    <cellStyle name="Normal 2 23 2 17 6" xfId="28398"/>
    <cellStyle name="Normal 2 23 2 18" xfId="948"/>
    <cellStyle name="Normal 2 23 2 18 2" xfId="11435"/>
    <cellStyle name="Normal 2 23 2 18 2 2" xfId="22499"/>
    <cellStyle name="Normal 2 23 2 18 2 2 2" xfId="48748"/>
    <cellStyle name="Normal 2 23 2 18 2 3" xfId="37685"/>
    <cellStyle name="Normal 2 23 2 18 3" xfId="15038"/>
    <cellStyle name="Normal 2 23 2 18 3 2" xfId="26102"/>
    <cellStyle name="Normal 2 23 2 18 3 2 2" xfId="52351"/>
    <cellStyle name="Normal 2 23 2 18 3 3" xfId="41288"/>
    <cellStyle name="Normal 2 23 2 18 4" xfId="18774"/>
    <cellStyle name="Normal 2 23 2 18 4 2" xfId="45024"/>
    <cellStyle name="Normal 2 23 2 18 5" xfId="7648"/>
    <cellStyle name="Normal 2 23 2 18 5 2" xfId="33961"/>
    <cellStyle name="Normal 2 23 2 18 6" xfId="28399"/>
    <cellStyle name="Normal 2 23 2 19" xfId="949"/>
    <cellStyle name="Normal 2 23 2 19 2" xfId="11554"/>
    <cellStyle name="Normal 2 23 2 19 2 2" xfId="22618"/>
    <cellStyle name="Normal 2 23 2 19 2 2 2" xfId="48867"/>
    <cellStyle name="Normal 2 23 2 19 2 3" xfId="37804"/>
    <cellStyle name="Normal 2 23 2 19 3" xfId="15157"/>
    <cellStyle name="Normal 2 23 2 19 3 2" xfId="26221"/>
    <cellStyle name="Normal 2 23 2 19 3 2 2" xfId="52470"/>
    <cellStyle name="Normal 2 23 2 19 3 3" xfId="41407"/>
    <cellStyle name="Normal 2 23 2 19 4" xfId="18893"/>
    <cellStyle name="Normal 2 23 2 19 4 2" xfId="45143"/>
    <cellStyle name="Normal 2 23 2 19 5" xfId="7768"/>
    <cellStyle name="Normal 2 23 2 19 5 2" xfId="34080"/>
    <cellStyle name="Normal 2 23 2 19 6" xfId="28400"/>
    <cellStyle name="Normal 2 23 2 2" xfId="90"/>
    <cellStyle name="Normal 2 23 2 2 2" xfId="951"/>
    <cellStyle name="Normal 2 23 2 2 2 2" xfId="16389"/>
    <cellStyle name="Normal 2 23 2 2 2 2 2" xfId="27453"/>
    <cellStyle name="Normal 2 23 2 2 2 2 2 2" xfId="53702"/>
    <cellStyle name="Normal 2 23 2 2 2 2 3" xfId="42639"/>
    <cellStyle name="Normal 2 23 2 2 2 3" xfId="20125"/>
    <cellStyle name="Normal 2 23 2 2 2 3 2" xfId="46375"/>
    <cellStyle name="Normal 2 23 2 2 2 4" xfId="9052"/>
    <cellStyle name="Normal 2 23 2 2 2 4 2" xfId="35312"/>
    <cellStyle name="Normal 2 23 2 2 2 5" xfId="28402"/>
    <cellStyle name="Normal 2 23 2 2 3" xfId="950"/>
    <cellStyle name="Normal 2 23 2 2 3 2" xfId="20546"/>
    <cellStyle name="Normal 2 23 2 2 3 2 2" xfId="46795"/>
    <cellStyle name="Normal 2 23 2 2 3 3" xfId="9482"/>
    <cellStyle name="Normal 2 23 2 2 3 3 2" xfId="35732"/>
    <cellStyle name="Normal 2 23 2 2 3 4" xfId="28401"/>
    <cellStyle name="Normal 2 23 2 2 4" xfId="13085"/>
    <cellStyle name="Normal 2 23 2 2 4 2" xfId="24149"/>
    <cellStyle name="Normal 2 23 2 2 4 2 2" xfId="50398"/>
    <cellStyle name="Normal 2 23 2 2 4 3" xfId="39335"/>
    <cellStyle name="Normal 2 23 2 2 5" xfId="16821"/>
    <cellStyle name="Normal 2 23 2 2 5 2" xfId="43071"/>
    <cellStyle name="Normal 2 23 2 2 6" xfId="5679"/>
    <cellStyle name="Normal 2 23 2 2 6 2" xfId="32008"/>
    <cellStyle name="Normal 2 23 2 2 7" xfId="27594"/>
    <cellStyle name="Normal 2 23 2 20" xfId="952"/>
    <cellStyle name="Normal 2 23 2 20 2" xfId="11668"/>
    <cellStyle name="Normal 2 23 2 20 2 2" xfId="22732"/>
    <cellStyle name="Normal 2 23 2 20 2 2 2" xfId="48981"/>
    <cellStyle name="Normal 2 23 2 20 2 3" xfId="37918"/>
    <cellStyle name="Normal 2 23 2 20 3" xfId="15271"/>
    <cellStyle name="Normal 2 23 2 20 3 2" xfId="26335"/>
    <cellStyle name="Normal 2 23 2 20 3 2 2" xfId="52584"/>
    <cellStyle name="Normal 2 23 2 20 3 3" xfId="41521"/>
    <cellStyle name="Normal 2 23 2 20 4" xfId="19007"/>
    <cellStyle name="Normal 2 23 2 20 4 2" xfId="45257"/>
    <cellStyle name="Normal 2 23 2 20 5" xfId="7883"/>
    <cellStyle name="Normal 2 23 2 20 5 2" xfId="34194"/>
    <cellStyle name="Normal 2 23 2 20 6" xfId="28403"/>
    <cellStyle name="Normal 2 23 2 21" xfId="953"/>
    <cellStyle name="Normal 2 23 2 21 2" xfId="11782"/>
    <cellStyle name="Normal 2 23 2 21 2 2" xfId="22846"/>
    <cellStyle name="Normal 2 23 2 21 2 2 2" xfId="49095"/>
    <cellStyle name="Normal 2 23 2 21 2 3" xfId="38032"/>
    <cellStyle name="Normal 2 23 2 21 3" xfId="15385"/>
    <cellStyle name="Normal 2 23 2 21 3 2" xfId="26449"/>
    <cellStyle name="Normal 2 23 2 21 3 2 2" xfId="52698"/>
    <cellStyle name="Normal 2 23 2 21 3 3" xfId="41635"/>
    <cellStyle name="Normal 2 23 2 21 4" xfId="19121"/>
    <cellStyle name="Normal 2 23 2 21 4 2" xfId="45371"/>
    <cellStyle name="Normal 2 23 2 21 5" xfId="7998"/>
    <cellStyle name="Normal 2 23 2 21 5 2" xfId="34308"/>
    <cellStyle name="Normal 2 23 2 21 6" xfId="28404"/>
    <cellStyle name="Normal 2 23 2 22" xfId="954"/>
    <cellStyle name="Normal 2 23 2 22 2" xfId="11896"/>
    <cellStyle name="Normal 2 23 2 22 2 2" xfId="22960"/>
    <cellStyle name="Normal 2 23 2 22 2 2 2" xfId="49209"/>
    <cellStyle name="Normal 2 23 2 22 2 3" xfId="38146"/>
    <cellStyle name="Normal 2 23 2 22 3" xfId="15499"/>
    <cellStyle name="Normal 2 23 2 22 3 2" xfId="26563"/>
    <cellStyle name="Normal 2 23 2 22 3 2 2" xfId="52812"/>
    <cellStyle name="Normal 2 23 2 22 3 3" xfId="41749"/>
    <cellStyle name="Normal 2 23 2 22 4" xfId="19235"/>
    <cellStyle name="Normal 2 23 2 22 4 2" xfId="45485"/>
    <cellStyle name="Normal 2 23 2 22 5" xfId="8113"/>
    <cellStyle name="Normal 2 23 2 22 5 2" xfId="34422"/>
    <cellStyle name="Normal 2 23 2 22 6" xfId="28405"/>
    <cellStyle name="Normal 2 23 2 23" xfId="955"/>
    <cellStyle name="Normal 2 23 2 23 2" xfId="12010"/>
    <cellStyle name="Normal 2 23 2 23 2 2" xfId="23074"/>
    <cellStyle name="Normal 2 23 2 23 2 2 2" xfId="49323"/>
    <cellStyle name="Normal 2 23 2 23 2 3" xfId="38260"/>
    <cellStyle name="Normal 2 23 2 23 3" xfId="15613"/>
    <cellStyle name="Normal 2 23 2 23 3 2" xfId="26677"/>
    <cellStyle name="Normal 2 23 2 23 3 2 2" xfId="52926"/>
    <cellStyle name="Normal 2 23 2 23 3 3" xfId="41863"/>
    <cellStyle name="Normal 2 23 2 23 4" xfId="19349"/>
    <cellStyle name="Normal 2 23 2 23 4 2" xfId="45599"/>
    <cellStyle name="Normal 2 23 2 23 5" xfId="8228"/>
    <cellStyle name="Normal 2 23 2 23 5 2" xfId="34536"/>
    <cellStyle name="Normal 2 23 2 23 6" xfId="28406"/>
    <cellStyle name="Normal 2 23 2 24" xfId="956"/>
    <cellStyle name="Normal 2 23 2 24 2" xfId="12124"/>
    <cellStyle name="Normal 2 23 2 24 2 2" xfId="23188"/>
    <cellStyle name="Normal 2 23 2 24 2 2 2" xfId="49437"/>
    <cellStyle name="Normal 2 23 2 24 2 3" xfId="38374"/>
    <cellStyle name="Normal 2 23 2 24 3" xfId="15727"/>
    <cellStyle name="Normal 2 23 2 24 3 2" xfId="26791"/>
    <cellStyle name="Normal 2 23 2 24 3 2 2" xfId="53040"/>
    <cellStyle name="Normal 2 23 2 24 3 3" xfId="41977"/>
    <cellStyle name="Normal 2 23 2 24 4" xfId="19463"/>
    <cellStyle name="Normal 2 23 2 24 4 2" xfId="45713"/>
    <cellStyle name="Normal 2 23 2 24 5" xfId="8343"/>
    <cellStyle name="Normal 2 23 2 24 5 2" xfId="34650"/>
    <cellStyle name="Normal 2 23 2 24 6" xfId="28407"/>
    <cellStyle name="Normal 2 23 2 25" xfId="957"/>
    <cellStyle name="Normal 2 23 2 25 2" xfId="12241"/>
    <cellStyle name="Normal 2 23 2 25 2 2" xfId="23305"/>
    <cellStyle name="Normal 2 23 2 25 2 2 2" xfId="49554"/>
    <cellStyle name="Normal 2 23 2 25 2 3" xfId="38491"/>
    <cellStyle name="Normal 2 23 2 25 3" xfId="15844"/>
    <cellStyle name="Normal 2 23 2 25 3 2" xfId="26908"/>
    <cellStyle name="Normal 2 23 2 25 3 2 2" xfId="53157"/>
    <cellStyle name="Normal 2 23 2 25 3 3" xfId="42094"/>
    <cellStyle name="Normal 2 23 2 25 4" xfId="19580"/>
    <cellStyle name="Normal 2 23 2 25 4 2" xfId="45830"/>
    <cellStyle name="Normal 2 23 2 25 5" xfId="8461"/>
    <cellStyle name="Normal 2 23 2 25 5 2" xfId="34767"/>
    <cellStyle name="Normal 2 23 2 25 6" xfId="28408"/>
    <cellStyle name="Normal 2 23 2 26" xfId="958"/>
    <cellStyle name="Normal 2 23 2 26 2" xfId="12360"/>
    <cellStyle name="Normal 2 23 2 26 2 2" xfId="23424"/>
    <cellStyle name="Normal 2 23 2 26 2 2 2" xfId="49673"/>
    <cellStyle name="Normal 2 23 2 26 2 3" xfId="38610"/>
    <cellStyle name="Normal 2 23 2 26 3" xfId="15963"/>
    <cellStyle name="Normal 2 23 2 26 3 2" xfId="27027"/>
    <cellStyle name="Normal 2 23 2 26 3 2 2" xfId="53276"/>
    <cellStyle name="Normal 2 23 2 26 3 3" xfId="42213"/>
    <cellStyle name="Normal 2 23 2 26 4" xfId="19699"/>
    <cellStyle name="Normal 2 23 2 26 4 2" xfId="45949"/>
    <cellStyle name="Normal 2 23 2 26 5" xfId="8581"/>
    <cellStyle name="Normal 2 23 2 26 5 2" xfId="34886"/>
    <cellStyle name="Normal 2 23 2 26 6" xfId="28409"/>
    <cellStyle name="Normal 2 23 2 27" xfId="959"/>
    <cellStyle name="Normal 2 23 2 27 2" xfId="12491"/>
    <cellStyle name="Normal 2 23 2 27 2 2" xfId="23555"/>
    <cellStyle name="Normal 2 23 2 27 2 2 2" xfId="49804"/>
    <cellStyle name="Normal 2 23 2 27 2 3" xfId="38741"/>
    <cellStyle name="Normal 2 23 2 27 3" xfId="16094"/>
    <cellStyle name="Normal 2 23 2 27 3 2" xfId="27158"/>
    <cellStyle name="Normal 2 23 2 27 3 2 2" xfId="53407"/>
    <cellStyle name="Normal 2 23 2 27 3 3" xfId="42344"/>
    <cellStyle name="Normal 2 23 2 27 4" xfId="19830"/>
    <cellStyle name="Normal 2 23 2 27 4 2" xfId="46080"/>
    <cellStyle name="Normal 2 23 2 27 5" xfId="8713"/>
    <cellStyle name="Normal 2 23 2 27 5 2" xfId="35017"/>
    <cellStyle name="Normal 2 23 2 27 6" xfId="28410"/>
    <cellStyle name="Normal 2 23 2 28" xfId="960"/>
    <cellStyle name="Normal 2 23 2 28 2" xfId="12606"/>
    <cellStyle name="Normal 2 23 2 28 2 2" xfId="23670"/>
    <cellStyle name="Normal 2 23 2 28 2 2 2" xfId="49919"/>
    <cellStyle name="Normal 2 23 2 28 2 3" xfId="38856"/>
    <cellStyle name="Normal 2 23 2 28 3" xfId="16209"/>
    <cellStyle name="Normal 2 23 2 28 3 2" xfId="27273"/>
    <cellStyle name="Normal 2 23 2 28 3 2 2" xfId="53522"/>
    <cellStyle name="Normal 2 23 2 28 3 3" xfId="42459"/>
    <cellStyle name="Normal 2 23 2 28 4" xfId="19945"/>
    <cellStyle name="Normal 2 23 2 28 4 2" xfId="46195"/>
    <cellStyle name="Normal 2 23 2 28 5" xfId="8829"/>
    <cellStyle name="Normal 2 23 2 28 5 2" xfId="35132"/>
    <cellStyle name="Normal 2 23 2 28 6" xfId="28411"/>
    <cellStyle name="Normal 2 23 2 29" xfId="961"/>
    <cellStyle name="Normal 2 23 2 29 2" xfId="12720"/>
    <cellStyle name="Normal 2 23 2 29 2 2" xfId="23784"/>
    <cellStyle name="Normal 2 23 2 29 2 2 2" xfId="50033"/>
    <cellStyle name="Normal 2 23 2 29 2 3" xfId="38970"/>
    <cellStyle name="Normal 2 23 2 29 3" xfId="16323"/>
    <cellStyle name="Normal 2 23 2 29 3 2" xfId="27387"/>
    <cellStyle name="Normal 2 23 2 29 3 2 2" xfId="53636"/>
    <cellStyle name="Normal 2 23 2 29 3 3" xfId="42573"/>
    <cellStyle name="Normal 2 23 2 29 4" xfId="20059"/>
    <cellStyle name="Normal 2 23 2 29 4 2" xfId="46309"/>
    <cellStyle name="Normal 2 23 2 29 5" xfId="8944"/>
    <cellStyle name="Normal 2 23 2 29 5 2" xfId="35246"/>
    <cellStyle name="Normal 2 23 2 29 6" xfId="28412"/>
    <cellStyle name="Normal 2 23 2 3" xfId="962"/>
    <cellStyle name="Normal 2 23 2 3 2" xfId="9630"/>
    <cellStyle name="Normal 2 23 2 3 2 2" xfId="20694"/>
    <cellStyle name="Normal 2 23 2 3 2 2 2" xfId="46943"/>
    <cellStyle name="Normal 2 23 2 3 2 3" xfId="35880"/>
    <cellStyle name="Normal 2 23 2 3 3" xfId="13233"/>
    <cellStyle name="Normal 2 23 2 3 3 2" xfId="24297"/>
    <cellStyle name="Normal 2 23 2 3 3 2 2" xfId="50546"/>
    <cellStyle name="Normal 2 23 2 3 3 3" xfId="39483"/>
    <cellStyle name="Normal 2 23 2 3 4" xfId="16969"/>
    <cellStyle name="Normal 2 23 2 3 4 2" xfId="43219"/>
    <cellStyle name="Normal 2 23 2 3 5" xfId="5828"/>
    <cellStyle name="Normal 2 23 2 3 5 2" xfId="32156"/>
    <cellStyle name="Normal 2 23 2 3 6" xfId="28413"/>
    <cellStyle name="Normal 2 23 2 30" xfId="963"/>
    <cellStyle name="Normal 2 23 2 30 2" xfId="9358"/>
    <cellStyle name="Normal 2 23 2 30 2 2" xfId="20422"/>
    <cellStyle name="Normal 2 23 2 30 2 2 2" xfId="46671"/>
    <cellStyle name="Normal 2 23 2 30 2 3" xfId="35608"/>
    <cellStyle name="Normal 2 23 2 30 3" xfId="12961"/>
    <cellStyle name="Normal 2 23 2 30 3 2" xfId="24025"/>
    <cellStyle name="Normal 2 23 2 30 3 2 2" xfId="50274"/>
    <cellStyle name="Normal 2 23 2 30 3 3" xfId="39211"/>
    <cellStyle name="Normal 2 23 2 30 4" xfId="16697"/>
    <cellStyle name="Normal 2 23 2 30 4 2" xfId="42947"/>
    <cellStyle name="Normal 2 23 2 30 5" xfId="5553"/>
    <cellStyle name="Normal 2 23 2 30 5 2" xfId="31884"/>
    <cellStyle name="Normal 2 23 2 30 6" xfId="28414"/>
    <cellStyle name="Normal 2 23 2 31" xfId="964"/>
    <cellStyle name="Normal 2 23 2 31 2" xfId="20302"/>
    <cellStyle name="Normal 2 23 2 31 2 2" xfId="46551"/>
    <cellStyle name="Normal 2 23 2 31 3" xfId="9238"/>
    <cellStyle name="Normal 2 23 2 31 3 2" xfId="35488"/>
    <cellStyle name="Normal 2 23 2 31 4" xfId="28415"/>
    <cellStyle name="Normal 2 23 2 32" xfId="965"/>
    <cellStyle name="Normal 2 23 2 32 2" xfId="23905"/>
    <cellStyle name="Normal 2 23 2 32 2 2" xfId="50154"/>
    <cellStyle name="Normal 2 23 2 32 3" xfId="12841"/>
    <cellStyle name="Normal 2 23 2 32 3 2" xfId="39091"/>
    <cellStyle name="Normal 2 23 2 32 4" xfId="28416"/>
    <cellStyle name="Normal 2 23 2 33" xfId="966"/>
    <cellStyle name="Normal 2 23 2 33 2" xfId="16577"/>
    <cellStyle name="Normal 2 23 2 33 2 2" xfId="42827"/>
    <cellStyle name="Normal 2 23 2 33 3" xfId="28417"/>
    <cellStyle name="Normal 2 23 2 34" xfId="967"/>
    <cellStyle name="Normal 2 23 2 34 2" xfId="28418"/>
    <cellStyle name="Normal 2 23 2 35" xfId="968"/>
    <cellStyle name="Normal 2 23 2 35 2" xfId="28419"/>
    <cellStyle name="Normal 2 23 2 36" xfId="969"/>
    <cellStyle name="Normal 2 23 2 36 2" xfId="28420"/>
    <cellStyle name="Normal 2 23 2 37" xfId="970"/>
    <cellStyle name="Normal 2 23 2 37 2" xfId="28421"/>
    <cellStyle name="Normal 2 23 2 38" xfId="971"/>
    <cellStyle name="Normal 2 23 2 38 2" xfId="28422"/>
    <cellStyle name="Normal 2 23 2 39" xfId="972"/>
    <cellStyle name="Normal 2 23 2 39 2" xfId="28423"/>
    <cellStyle name="Normal 2 23 2 4" xfId="973"/>
    <cellStyle name="Normal 2 23 2 4 2" xfId="9746"/>
    <cellStyle name="Normal 2 23 2 4 2 2" xfId="20810"/>
    <cellStyle name="Normal 2 23 2 4 2 2 2" xfId="47059"/>
    <cellStyle name="Normal 2 23 2 4 2 3" xfId="35996"/>
    <cellStyle name="Normal 2 23 2 4 3" xfId="13349"/>
    <cellStyle name="Normal 2 23 2 4 3 2" xfId="24413"/>
    <cellStyle name="Normal 2 23 2 4 3 2 2" xfId="50662"/>
    <cellStyle name="Normal 2 23 2 4 3 3" xfId="39599"/>
    <cellStyle name="Normal 2 23 2 4 4" xfId="17085"/>
    <cellStyle name="Normal 2 23 2 4 4 2" xfId="43335"/>
    <cellStyle name="Normal 2 23 2 4 5" xfId="5945"/>
    <cellStyle name="Normal 2 23 2 4 5 2" xfId="32272"/>
    <cellStyle name="Normal 2 23 2 4 6" xfId="28424"/>
    <cellStyle name="Normal 2 23 2 40" xfId="974"/>
    <cellStyle name="Normal 2 23 2 40 2" xfId="28425"/>
    <cellStyle name="Normal 2 23 2 41" xfId="939"/>
    <cellStyle name="Normal 2 23 2 41 2" xfId="28390"/>
    <cellStyle name="Normal 2 23 2 42" xfId="5432"/>
    <cellStyle name="Normal 2 23 2 42 2" xfId="31764"/>
    <cellStyle name="Normal 2 23 2 43" xfId="27593"/>
    <cellStyle name="Normal 2 23 2 5" xfId="975"/>
    <cellStyle name="Normal 2 23 2 5 2" xfId="9861"/>
    <cellStyle name="Normal 2 23 2 5 2 2" xfId="20925"/>
    <cellStyle name="Normal 2 23 2 5 2 2 2" xfId="47174"/>
    <cellStyle name="Normal 2 23 2 5 2 3" xfId="36111"/>
    <cellStyle name="Normal 2 23 2 5 3" xfId="13464"/>
    <cellStyle name="Normal 2 23 2 5 3 2" xfId="24528"/>
    <cellStyle name="Normal 2 23 2 5 3 2 2" xfId="50777"/>
    <cellStyle name="Normal 2 23 2 5 3 3" xfId="39714"/>
    <cellStyle name="Normal 2 23 2 5 4" xfId="17200"/>
    <cellStyle name="Normal 2 23 2 5 4 2" xfId="43450"/>
    <cellStyle name="Normal 2 23 2 5 5" xfId="6061"/>
    <cellStyle name="Normal 2 23 2 5 5 2" xfId="32387"/>
    <cellStyle name="Normal 2 23 2 5 6" xfId="28426"/>
    <cellStyle name="Normal 2 23 2 6" xfId="976"/>
    <cellStyle name="Normal 2 23 2 6 2" xfId="9976"/>
    <cellStyle name="Normal 2 23 2 6 2 2" xfId="21040"/>
    <cellStyle name="Normal 2 23 2 6 2 2 2" xfId="47289"/>
    <cellStyle name="Normal 2 23 2 6 2 3" xfId="36226"/>
    <cellStyle name="Normal 2 23 2 6 3" xfId="13579"/>
    <cellStyle name="Normal 2 23 2 6 3 2" xfId="24643"/>
    <cellStyle name="Normal 2 23 2 6 3 2 2" xfId="50892"/>
    <cellStyle name="Normal 2 23 2 6 3 3" xfId="39829"/>
    <cellStyle name="Normal 2 23 2 6 4" xfId="17315"/>
    <cellStyle name="Normal 2 23 2 6 4 2" xfId="43565"/>
    <cellStyle name="Normal 2 23 2 6 5" xfId="6177"/>
    <cellStyle name="Normal 2 23 2 6 5 2" xfId="32502"/>
    <cellStyle name="Normal 2 23 2 6 6" xfId="28427"/>
    <cellStyle name="Normal 2 23 2 7" xfId="977"/>
    <cellStyle name="Normal 2 23 2 7 2" xfId="10090"/>
    <cellStyle name="Normal 2 23 2 7 2 2" xfId="21154"/>
    <cellStyle name="Normal 2 23 2 7 2 2 2" xfId="47403"/>
    <cellStyle name="Normal 2 23 2 7 2 3" xfId="36340"/>
    <cellStyle name="Normal 2 23 2 7 3" xfId="13693"/>
    <cellStyle name="Normal 2 23 2 7 3 2" xfId="24757"/>
    <cellStyle name="Normal 2 23 2 7 3 2 2" xfId="51006"/>
    <cellStyle name="Normal 2 23 2 7 3 3" xfId="39943"/>
    <cellStyle name="Normal 2 23 2 7 4" xfId="17429"/>
    <cellStyle name="Normal 2 23 2 7 4 2" xfId="43679"/>
    <cellStyle name="Normal 2 23 2 7 5" xfId="6292"/>
    <cellStyle name="Normal 2 23 2 7 5 2" xfId="32616"/>
    <cellStyle name="Normal 2 23 2 7 6" xfId="28428"/>
    <cellStyle name="Normal 2 23 2 8" xfId="978"/>
    <cellStyle name="Normal 2 23 2 8 2" xfId="10204"/>
    <cellStyle name="Normal 2 23 2 8 2 2" xfId="21268"/>
    <cellStyle name="Normal 2 23 2 8 2 2 2" xfId="47517"/>
    <cellStyle name="Normal 2 23 2 8 2 3" xfId="36454"/>
    <cellStyle name="Normal 2 23 2 8 3" xfId="13807"/>
    <cellStyle name="Normal 2 23 2 8 3 2" xfId="24871"/>
    <cellStyle name="Normal 2 23 2 8 3 2 2" xfId="51120"/>
    <cellStyle name="Normal 2 23 2 8 3 3" xfId="40057"/>
    <cellStyle name="Normal 2 23 2 8 4" xfId="17543"/>
    <cellStyle name="Normal 2 23 2 8 4 2" xfId="43793"/>
    <cellStyle name="Normal 2 23 2 8 5" xfId="6407"/>
    <cellStyle name="Normal 2 23 2 8 5 2" xfId="32730"/>
    <cellStyle name="Normal 2 23 2 8 6" xfId="28429"/>
    <cellStyle name="Normal 2 23 2 9" xfId="979"/>
    <cellStyle name="Normal 2 23 2 9 2" xfId="10318"/>
    <cellStyle name="Normal 2 23 2 9 2 2" xfId="21382"/>
    <cellStyle name="Normal 2 23 2 9 2 2 2" xfId="47631"/>
    <cellStyle name="Normal 2 23 2 9 2 3" xfId="36568"/>
    <cellStyle name="Normal 2 23 2 9 3" xfId="13921"/>
    <cellStyle name="Normal 2 23 2 9 3 2" xfId="24985"/>
    <cellStyle name="Normal 2 23 2 9 3 2 2" xfId="51234"/>
    <cellStyle name="Normal 2 23 2 9 3 3" xfId="40171"/>
    <cellStyle name="Normal 2 23 2 9 4" xfId="17657"/>
    <cellStyle name="Normal 2 23 2 9 4 2" xfId="43907"/>
    <cellStyle name="Normal 2 23 2 9 5" xfId="6522"/>
    <cellStyle name="Normal 2 23 2 9 5 2" xfId="32844"/>
    <cellStyle name="Normal 2 23 2 9 6" xfId="28430"/>
    <cellStyle name="Normal 2 23 20" xfId="980"/>
    <cellStyle name="Normal 2 23 20 2" xfId="11498"/>
    <cellStyle name="Normal 2 23 20 2 2" xfId="22562"/>
    <cellStyle name="Normal 2 23 20 2 2 2" xfId="48811"/>
    <cellStyle name="Normal 2 23 20 2 3" xfId="37748"/>
    <cellStyle name="Normal 2 23 20 3" xfId="15101"/>
    <cellStyle name="Normal 2 23 20 3 2" xfId="26165"/>
    <cellStyle name="Normal 2 23 20 3 2 2" xfId="52414"/>
    <cellStyle name="Normal 2 23 20 3 3" xfId="41351"/>
    <cellStyle name="Normal 2 23 20 4" xfId="18837"/>
    <cellStyle name="Normal 2 23 20 4 2" xfId="45087"/>
    <cellStyle name="Normal 2 23 20 5" xfId="7712"/>
    <cellStyle name="Normal 2 23 20 5 2" xfId="34024"/>
    <cellStyle name="Normal 2 23 20 6" xfId="28431"/>
    <cellStyle name="Normal 2 23 21" xfId="981"/>
    <cellStyle name="Normal 2 23 21 2" xfId="11612"/>
    <cellStyle name="Normal 2 23 21 2 2" xfId="22676"/>
    <cellStyle name="Normal 2 23 21 2 2 2" xfId="48925"/>
    <cellStyle name="Normal 2 23 21 2 3" xfId="37862"/>
    <cellStyle name="Normal 2 23 21 3" xfId="15215"/>
    <cellStyle name="Normal 2 23 21 3 2" xfId="26279"/>
    <cellStyle name="Normal 2 23 21 3 2 2" xfId="52528"/>
    <cellStyle name="Normal 2 23 21 3 3" xfId="41465"/>
    <cellStyle name="Normal 2 23 21 4" xfId="18951"/>
    <cellStyle name="Normal 2 23 21 4 2" xfId="45201"/>
    <cellStyle name="Normal 2 23 21 5" xfId="7827"/>
    <cellStyle name="Normal 2 23 21 5 2" xfId="34138"/>
    <cellStyle name="Normal 2 23 21 6" xfId="28432"/>
    <cellStyle name="Normal 2 23 22" xfId="982"/>
    <cellStyle name="Normal 2 23 22 2" xfId="11726"/>
    <cellStyle name="Normal 2 23 22 2 2" xfId="22790"/>
    <cellStyle name="Normal 2 23 22 2 2 2" xfId="49039"/>
    <cellStyle name="Normal 2 23 22 2 3" xfId="37976"/>
    <cellStyle name="Normal 2 23 22 3" xfId="15329"/>
    <cellStyle name="Normal 2 23 22 3 2" xfId="26393"/>
    <cellStyle name="Normal 2 23 22 3 2 2" xfId="52642"/>
    <cellStyle name="Normal 2 23 22 3 3" xfId="41579"/>
    <cellStyle name="Normal 2 23 22 4" xfId="19065"/>
    <cellStyle name="Normal 2 23 22 4 2" xfId="45315"/>
    <cellStyle name="Normal 2 23 22 5" xfId="7942"/>
    <cellStyle name="Normal 2 23 22 5 2" xfId="34252"/>
    <cellStyle name="Normal 2 23 22 6" xfId="28433"/>
    <cellStyle name="Normal 2 23 23" xfId="983"/>
    <cellStyle name="Normal 2 23 23 2" xfId="11840"/>
    <cellStyle name="Normal 2 23 23 2 2" xfId="22904"/>
    <cellStyle name="Normal 2 23 23 2 2 2" xfId="49153"/>
    <cellStyle name="Normal 2 23 23 2 3" xfId="38090"/>
    <cellStyle name="Normal 2 23 23 3" xfId="15443"/>
    <cellStyle name="Normal 2 23 23 3 2" xfId="26507"/>
    <cellStyle name="Normal 2 23 23 3 2 2" xfId="52756"/>
    <cellStyle name="Normal 2 23 23 3 3" xfId="41693"/>
    <cellStyle name="Normal 2 23 23 4" xfId="19179"/>
    <cellStyle name="Normal 2 23 23 4 2" xfId="45429"/>
    <cellStyle name="Normal 2 23 23 5" xfId="8057"/>
    <cellStyle name="Normal 2 23 23 5 2" xfId="34366"/>
    <cellStyle name="Normal 2 23 23 6" xfId="28434"/>
    <cellStyle name="Normal 2 23 24" xfId="984"/>
    <cellStyle name="Normal 2 23 24 2" xfId="11954"/>
    <cellStyle name="Normal 2 23 24 2 2" xfId="23018"/>
    <cellStyle name="Normal 2 23 24 2 2 2" xfId="49267"/>
    <cellStyle name="Normal 2 23 24 2 3" xfId="38204"/>
    <cellStyle name="Normal 2 23 24 3" xfId="15557"/>
    <cellStyle name="Normal 2 23 24 3 2" xfId="26621"/>
    <cellStyle name="Normal 2 23 24 3 2 2" xfId="52870"/>
    <cellStyle name="Normal 2 23 24 3 3" xfId="41807"/>
    <cellStyle name="Normal 2 23 24 4" xfId="19293"/>
    <cellStyle name="Normal 2 23 24 4 2" xfId="45543"/>
    <cellStyle name="Normal 2 23 24 5" xfId="8172"/>
    <cellStyle name="Normal 2 23 24 5 2" xfId="34480"/>
    <cellStyle name="Normal 2 23 24 6" xfId="28435"/>
    <cellStyle name="Normal 2 23 25" xfId="985"/>
    <cellStyle name="Normal 2 23 25 2" xfId="12068"/>
    <cellStyle name="Normal 2 23 25 2 2" xfId="23132"/>
    <cellStyle name="Normal 2 23 25 2 2 2" xfId="49381"/>
    <cellStyle name="Normal 2 23 25 2 3" xfId="38318"/>
    <cellStyle name="Normal 2 23 25 3" xfId="15671"/>
    <cellStyle name="Normal 2 23 25 3 2" xfId="26735"/>
    <cellStyle name="Normal 2 23 25 3 2 2" xfId="52984"/>
    <cellStyle name="Normal 2 23 25 3 3" xfId="41921"/>
    <cellStyle name="Normal 2 23 25 4" xfId="19407"/>
    <cellStyle name="Normal 2 23 25 4 2" xfId="45657"/>
    <cellStyle name="Normal 2 23 25 5" xfId="8287"/>
    <cellStyle name="Normal 2 23 25 5 2" xfId="34594"/>
    <cellStyle name="Normal 2 23 25 6" xfId="28436"/>
    <cellStyle name="Normal 2 23 26" xfId="986"/>
    <cellStyle name="Normal 2 23 26 2" xfId="12185"/>
    <cellStyle name="Normal 2 23 26 2 2" xfId="23249"/>
    <cellStyle name="Normal 2 23 26 2 2 2" xfId="49498"/>
    <cellStyle name="Normal 2 23 26 2 3" xfId="38435"/>
    <cellStyle name="Normal 2 23 26 3" xfId="15788"/>
    <cellStyle name="Normal 2 23 26 3 2" xfId="26852"/>
    <cellStyle name="Normal 2 23 26 3 2 2" xfId="53101"/>
    <cellStyle name="Normal 2 23 26 3 3" xfId="42038"/>
    <cellStyle name="Normal 2 23 26 4" xfId="19524"/>
    <cellStyle name="Normal 2 23 26 4 2" xfId="45774"/>
    <cellStyle name="Normal 2 23 26 5" xfId="8405"/>
    <cellStyle name="Normal 2 23 26 5 2" xfId="34711"/>
    <cellStyle name="Normal 2 23 26 6" xfId="28437"/>
    <cellStyle name="Normal 2 23 27" xfId="987"/>
    <cellStyle name="Normal 2 23 27 2" xfId="12304"/>
    <cellStyle name="Normal 2 23 27 2 2" xfId="23368"/>
    <cellStyle name="Normal 2 23 27 2 2 2" xfId="49617"/>
    <cellStyle name="Normal 2 23 27 2 3" xfId="38554"/>
    <cellStyle name="Normal 2 23 27 3" xfId="15907"/>
    <cellStyle name="Normal 2 23 27 3 2" xfId="26971"/>
    <cellStyle name="Normal 2 23 27 3 2 2" xfId="53220"/>
    <cellStyle name="Normal 2 23 27 3 3" xfId="42157"/>
    <cellStyle name="Normal 2 23 27 4" xfId="19643"/>
    <cellStyle name="Normal 2 23 27 4 2" xfId="45893"/>
    <cellStyle name="Normal 2 23 27 5" xfId="8525"/>
    <cellStyle name="Normal 2 23 27 5 2" xfId="34830"/>
    <cellStyle name="Normal 2 23 27 6" xfId="28438"/>
    <cellStyle name="Normal 2 23 28" xfId="988"/>
    <cellStyle name="Normal 2 23 28 2" xfId="12435"/>
    <cellStyle name="Normal 2 23 28 2 2" xfId="23499"/>
    <cellStyle name="Normal 2 23 28 2 2 2" xfId="49748"/>
    <cellStyle name="Normal 2 23 28 2 3" xfId="38685"/>
    <cellStyle name="Normal 2 23 28 3" xfId="16038"/>
    <cellStyle name="Normal 2 23 28 3 2" xfId="27102"/>
    <cellStyle name="Normal 2 23 28 3 2 2" xfId="53351"/>
    <cellStyle name="Normal 2 23 28 3 3" xfId="42288"/>
    <cellStyle name="Normal 2 23 28 4" xfId="19774"/>
    <cellStyle name="Normal 2 23 28 4 2" xfId="46024"/>
    <cellStyle name="Normal 2 23 28 5" xfId="8657"/>
    <cellStyle name="Normal 2 23 28 5 2" xfId="34961"/>
    <cellStyle name="Normal 2 23 28 6" xfId="28439"/>
    <cellStyle name="Normal 2 23 29" xfId="989"/>
    <cellStyle name="Normal 2 23 29 2" xfId="12550"/>
    <cellStyle name="Normal 2 23 29 2 2" xfId="23614"/>
    <cellStyle name="Normal 2 23 29 2 2 2" xfId="49863"/>
    <cellStyle name="Normal 2 23 29 2 3" xfId="38800"/>
    <cellStyle name="Normal 2 23 29 3" xfId="16153"/>
    <cellStyle name="Normal 2 23 29 3 2" xfId="27217"/>
    <cellStyle name="Normal 2 23 29 3 2 2" xfId="53466"/>
    <cellStyle name="Normal 2 23 29 3 3" xfId="42403"/>
    <cellStyle name="Normal 2 23 29 4" xfId="19889"/>
    <cellStyle name="Normal 2 23 29 4 2" xfId="46139"/>
    <cellStyle name="Normal 2 23 29 5" xfId="8773"/>
    <cellStyle name="Normal 2 23 29 5 2" xfId="35076"/>
    <cellStyle name="Normal 2 23 29 6" xfId="28440"/>
    <cellStyle name="Normal 2 23 3" xfId="91"/>
    <cellStyle name="Normal 2 23 3 2" xfId="991"/>
    <cellStyle name="Normal 2 23 3 2 2" xfId="16390"/>
    <cellStyle name="Normal 2 23 3 2 2 2" xfId="27454"/>
    <cellStyle name="Normal 2 23 3 2 2 2 2" xfId="53703"/>
    <cellStyle name="Normal 2 23 3 2 2 3" xfId="42640"/>
    <cellStyle name="Normal 2 23 3 2 3" xfId="20126"/>
    <cellStyle name="Normal 2 23 3 2 3 2" xfId="46376"/>
    <cellStyle name="Normal 2 23 3 2 4" xfId="9053"/>
    <cellStyle name="Normal 2 23 3 2 4 2" xfId="35313"/>
    <cellStyle name="Normal 2 23 3 2 5" xfId="28442"/>
    <cellStyle name="Normal 2 23 3 3" xfId="990"/>
    <cellStyle name="Normal 2 23 3 3 2" xfId="20496"/>
    <cellStyle name="Normal 2 23 3 3 2 2" xfId="46745"/>
    <cellStyle name="Normal 2 23 3 3 3" xfId="9432"/>
    <cellStyle name="Normal 2 23 3 3 3 2" xfId="35682"/>
    <cellStyle name="Normal 2 23 3 3 4" xfId="28441"/>
    <cellStyle name="Normal 2 23 3 4" xfId="13035"/>
    <cellStyle name="Normal 2 23 3 4 2" xfId="24099"/>
    <cellStyle name="Normal 2 23 3 4 2 2" xfId="50348"/>
    <cellStyle name="Normal 2 23 3 4 3" xfId="39285"/>
    <cellStyle name="Normal 2 23 3 5" xfId="16771"/>
    <cellStyle name="Normal 2 23 3 5 2" xfId="43021"/>
    <cellStyle name="Normal 2 23 3 6" xfId="5628"/>
    <cellStyle name="Normal 2 23 3 6 2" xfId="31958"/>
    <cellStyle name="Normal 2 23 3 7" xfId="27595"/>
    <cellStyle name="Normal 2 23 30" xfId="992"/>
    <cellStyle name="Normal 2 23 30 2" xfId="12664"/>
    <cellStyle name="Normal 2 23 30 2 2" xfId="23728"/>
    <cellStyle name="Normal 2 23 30 2 2 2" xfId="49977"/>
    <cellStyle name="Normal 2 23 30 2 3" xfId="38914"/>
    <cellStyle name="Normal 2 23 30 3" xfId="16267"/>
    <cellStyle name="Normal 2 23 30 3 2" xfId="27331"/>
    <cellStyle name="Normal 2 23 30 3 2 2" xfId="53580"/>
    <cellStyle name="Normal 2 23 30 3 3" xfId="42517"/>
    <cellStyle name="Normal 2 23 30 4" xfId="20003"/>
    <cellStyle name="Normal 2 23 30 4 2" xfId="46253"/>
    <cellStyle name="Normal 2 23 30 5" xfId="8888"/>
    <cellStyle name="Normal 2 23 30 5 2" xfId="35190"/>
    <cellStyle name="Normal 2 23 30 6" xfId="28443"/>
    <cellStyle name="Normal 2 23 31" xfId="993"/>
    <cellStyle name="Normal 2 23 31 2" xfId="9302"/>
    <cellStyle name="Normal 2 23 31 2 2" xfId="20366"/>
    <cellStyle name="Normal 2 23 31 2 2 2" xfId="46615"/>
    <cellStyle name="Normal 2 23 31 2 3" xfId="35552"/>
    <cellStyle name="Normal 2 23 31 3" xfId="12905"/>
    <cellStyle name="Normal 2 23 31 3 2" xfId="23969"/>
    <cellStyle name="Normal 2 23 31 3 2 2" xfId="50218"/>
    <cellStyle name="Normal 2 23 31 3 3" xfId="39155"/>
    <cellStyle name="Normal 2 23 31 4" xfId="16641"/>
    <cellStyle name="Normal 2 23 31 4 2" xfId="42891"/>
    <cellStyle name="Normal 2 23 31 5" xfId="5497"/>
    <cellStyle name="Normal 2 23 31 5 2" xfId="31828"/>
    <cellStyle name="Normal 2 23 31 6" xfId="28444"/>
    <cellStyle name="Normal 2 23 32" xfId="994"/>
    <cellStyle name="Normal 2 23 32 2" xfId="20246"/>
    <cellStyle name="Normal 2 23 32 2 2" xfId="46495"/>
    <cellStyle name="Normal 2 23 32 3" xfId="9182"/>
    <cellStyle name="Normal 2 23 32 3 2" xfId="35432"/>
    <cellStyle name="Normal 2 23 32 4" xfId="28445"/>
    <cellStyle name="Normal 2 23 33" xfId="995"/>
    <cellStyle name="Normal 2 23 33 2" xfId="23849"/>
    <cellStyle name="Normal 2 23 33 2 2" xfId="50098"/>
    <cellStyle name="Normal 2 23 33 3" xfId="12785"/>
    <cellStyle name="Normal 2 23 33 3 2" xfId="39035"/>
    <cellStyle name="Normal 2 23 33 4" xfId="28446"/>
    <cellStyle name="Normal 2 23 34" xfId="996"/>
    <cellStyle name="Normal 2 23 34 2" xfId="16521"/>
    <cellStyle name="Normal 2 23 34 2 2" xfId="42771"/>
    <cellStyle name="Normal 2 23 34 3" xfId="28447"/>
    <cellStyle name="Normal 2 23 35" xfId="997"/>
    <cellStyle name="Normal 2 23 35 2" xfId="28448"/>
    <cellStyle name="Normal 2 23 36" xfId="998"/>
    <cellStyle name="Normal 2 23 36 2" xfId="28449"/>
    <cellStyle name="Normal 2 23 37" xfId="999"/>
    <cellStyle name="Normal 2 23 37 2" xfId="28450"/>
    <cellStyle name="Normal 2 23 38" xfId="1000"/>
    <cellStyle name="Normal 2 23 38 2" xfId="28451"/>
    <cellStyle name="Normal 2 23 39" xfId="1001"/>
    <cellStyle name="Normal 2 23 39 2" xfId="28452"/>
    <cellStyle name="Normal 2 23 4" xfId="1002"/>
    <cellStyle name="Normal 2 23 4 2" xfId="9574"/>
    <cellStyle name="Normal 2 23 4 2 2" xfId="20638"/>
    <cellStyle name="Normal 2 23 4 2 2 2" xfId="46887"/>
    <cellStyle name="Normal 2 23 4 2 3" xfId="35824"/>
    <cellStyle name="Normal 2 23 4 3" xfId="13177"/>
    <cellStyle name="Normal 2 23 4 3 2" xfId="24241"/>
    <cellStyle name="Normal 2 23 4 3 2 2" xfId="50490"/>
    <cellStyle name="Normal 2 23 4 3 3" xfId="39427"/>
    <cellStyle name="Normal 2 23 4 4" xfId="16913"/>
    <cellStyle name="Normal 2 23 4 4 2" xfId="43163"/>
    <cellStyle name="Normal 2 23 4 5" xfId="5772"/>
    <cellStyle name="Normal 2 23 4 5 2" xfId="32100"/>
    <cellStyle name="Normal 2 23 4 6" xfId="28453"/>
    <cellStyle name="Normal 2 23 40" xfId="1003"/>
    <cellStyle name="Normal 2 23 40 2" xfId="28454"/>
    <cellStyle name="Normal 2 23 41" xfId="1004"/>
    <cellStyle name="Normal 2 23 41 2" xfId="28455"/>
    <cellStyle name="Normal 2 23 42" xfId="928"/>
    <cellStyle name="Normal 2 23 42 2" xfId="28379"/>
    <cellStyle name="Normal 2 23 43" xfId="5376"/>
    <cellStyle name="Normal 2 23 43 2" xfId="31708"/>
    <cellStyle name="Normal 2 23 44" xfId="27592"/>
    <cellStyle name="Normal 2 23 5" xfId="1005"/>
    <cellStyle name="Normal 2 23 5 2" xfId="9690"/>
    <cellStyle name="Normal 2 23 5 2 2" xfId="20754"/>
    <cellStyle name="Normal 2 23 5 2 2 2" xfId="47003"/>
    <cellStyle name="Normal 2 23 5 2 3" xfId="35940"/>
    <cellStyle name="Normal 2 23 5 3" xfId="13293"/>
    <cellStyle name="Normal 2 23 5 3 2" xfId="24357"/>
    <cellStyle name="Normal 2 23 5 3 2 2" xfId="50606"/>
    <cellStyle name="Normal 2 23 5 3 3" xfId="39543"/>
    <cellStyle name="Normal 2 23 5 4" xfId="17029"/>
    <cellStyle name="Normal 2 23 5 4 2" xfId="43279"/>
    <cellStyle name="Normal 2 23 5 5" xfId="5889"/>
    <cellStyle name="Normal 2 23 5 5 2" xfId="32216"/>
    <cellStyle name="Normal 2 23 5 6" xfId="28456"/>
    <cellStyle name="Normal 2 23 6" xfId="1006"/>
    <cellStyle name="Normal 2 23 6 2" xfId="9805"/>
    <cellStyle name="Normal 2 23 6 2 2" xfId="20869"/>
    <cellStyle name="Normal 2 23 6 2 2 2" xfId="47118"/>
    <cellStyle name="Normal 2 23 6 2 3" xfId="36055"/>
    <cellStyle name="Normal 2 23 6 3" xfId="13408"/>
    <cellStyle name="Normal 2 23 6 3 2" xfId="24472"/>
    <cellStyle name="Normal 2 23 6 3 2 2" xfId="50721"/>
    <cellStyle name="Normal 2 23 6 3 3" xfId="39658"/>
    <cellStyle name="Normal 2 23 6 4" xfId="17144"/>
    <cellStyle name="Normal 2 23 6 4 2" xfId="43394"/>
    <cellStyle name="Normal 2 23 6 5" xfId="6005"/>
    <cellStyle name="Normal 2 23 6 5 2" xfId="32331"/>
    <cellStyle name="Normal 2 23 6 6" xfId="28457"/>
    <cellStyle name="Normal 2 23 7" xfId="1007"/>
    <cellStyle name="Normal 2 23 7 2" xfId="9920"/>
    <cellStyle name="Normal 2 23 7 2 2" xfId="20984"/>
    <cellStyle name="Normal 2 23 7 2 2 2" xfId="47233"/>
    <cellStyle name="Normal 2 23 7 2 3" xfId="36170"/>
    <cellStyle name="Normal 2 23 7 3" xfId="13523"/>
    <cellStyle name="Normal 2 23 7 3 2" xfId="24587"/>
    <cellStyle name="Normal 2 23 7 3 2 2" xfId="50836"/>
    <cellStyle name="Normal 2 23 7 3 3" xfId="39773"/>
    <cellStyle name="Normal 2 23 7 4" xfId="17259"/>
    <cellStyle name="Normal 2 23 7 4 2" xfId="43509"/>
    <cellStyle name="Normal 2 23 7 5" xfId="6121"/>
    <cellStyle name="Normal 2 23 7 5 2" xfId="32446"/>
    <cellStyle name="Normal 2 23 7 6" xfId="28458"/>
    <cellStyle name="Normal 2 23 8" xfId="1008"/>
    <cellStyle name="Normal 2 23 8 2" xfId="10034"/>
    <cellStyle name="Normal 2 23 8 2 2" xfId="21098"/>
    <cellStyle name="Normal 2 23 8 2 2 2" xfId="47347"/>
    <cellStyle name="Normal 2 23 8 2 3" xfId="36284"/>
    <cellStyle name="Normal 2 23 8 3" xfId="13637"/>
    <cellStyle name="Normal 2 23 8 3 2" xfId="24701"/>
    <cellStyle name="Normal 2 23 8 3 2 2" xfId="50950"/>
    <cellStyle name="Normal 2 23 8 3 3" xfId="39887"/>
    <cellStyle name="Normal 2 23 8 4" xfId="17373"/>
    <cellStyle name="Normal 2 23 8 4 2" xfId="43623"/>
    <cellStyle name="Normal 2 23 8 5" xfId="6236"/>
    <cellStyle name="Normal 2 23 8 5 2" xfId="32560"/>
    <cellStyle name="Normal 2 23 8 6" xfId="28459"/>
    <cellStyle name="Normal 2 23 9" xfId="1009"/>
    <cellStyle name="Normal 2 23 9 2" xfId="10148"/>
    <cellStyle name="Normal 2 23 9 2 2" xfId="21212"/>
    <cellStyle name="Normal 2 23 9 2 2 2" xfId="47461"/>
    <cellStyle name="Normal 2 23 9 2 3" xfId="36398"/>
    <cellStyle name="Normal 2 23 9 3" xfId="13751"/>
    <cellStyle name="Normal 2 23 9 3 2" xfId="24815"/>
    <cellStyle name="Normal 2 23 9 3 2 2" xfId="51064"/>
    <cellStyle name="Normal 2 23 9 3 3" xfId="40001"/>
    <cellStyle name="Normal 2 23 9 4" xfId="17487"/>
    <cellStyle name="Normal 2 23 9 4 2" xfId="43737"/>
    <cellStyle name="Normal 2 23 9 5" xfId="6351"/>
    <cellStyle name="Normal 2 23 9 5 2" xfId="32674"/>
    <cellStyle name="Normal 2 23 9 6" xfId="28460"/>
    <cellStyle name="Normal 2 24" xfId="92"/>
    <cellStyle name="Normal 2 24 10" xfId="1011"/>
    <cellStyle name="Normal 2 24 10 2" xfId="10265"/>
    <cellStyle name="Normal 2 24 10 2 2" xfId="21329"/>
    <cellStyle name="Normal 2 24 10 2 2 2" xfId="47578"/>
    <cellStyle name="Normal 2 24 10 2 3" xfId="36515"/>
    <cellStyle name="Normal 2 24 10 3" xfId="13868"/>
    <cellStyle name="Normal 2 24 10 3 2" xfId="24932"/>
    <cellStyle name="Normal 2 24 10 3 2 2" xfId="51181"/>
    <cellStyle name="Normal 2 24 10 3 3" xfId="40118"/>
    <cellStyle name="Normal 2 24 10 4" xfId="17604"/>
    <cellStyle name="Normal 2 24 10 4 2" xfId="43854"/>
    <cellStyle name="Normal 2 24 10 5" xfId="6469"/>
    <cellStyle name="Normal 2 24 10 5 2" xfId="32791"/>
    <cellStyle name="Normal 2 24 10 6" xfId="28462"/>
    <cellStyle name="Normal 2 24 11" xfId="1012"/>
    <cellStyle name="Normal 2 24 11 2" xfId="10392"/>
    <cellStyle name="Normal 2 24 11 2 2" xfId="21456"/>
    <cellStyle name="Normal 2 24 11 2 2 2" xfId="47705"/>
    <cellStyle name="Normal 2 24 11 2 3" xfId="36642"/>
    <cellStyle name="Normal 2 24 11 3" xfId="13995"/>
    <cellStyle name="Normal 2 24 11 3 2" xfId="25059"/>
    <cellStyle name="Normal 2 24 11 3 2 2" xfId="51308"/>
    <cellStyle name="Normal 2 24 11 3 3" xfId="40245"/>
    <cellStyle name="Normal 2 24 11 4" xfId="17731"/>
    <cellStyle name="Normal 2 24 11 4 2" xfId="43981"/>
    <cellStyle name="Normal 2 24 11 5" xfId="6597"/>
    <cellStyle name="Normal 2 24 11 5 2" xfId="32918"/>
    <cellStyle name="Normal 2 24 11 6" xfId="28463"/>
    <cellStyle name="Normal 2 24 12" xfId="1013"/>
    <cellStyle name="Normal 2 24 12 2" xfId="10507"/>
    <cellStyle name="Normal 2 24 12 2 2" xfId="21571"/>
    <cellStyle name="Normal 2 24 12 2 2 2" xfId="47820"/>
    <cellStyle name="Normal 2 24 12 2 3" xfId="36757"/>
    <cellStyle name="Normal 2 24 12 3" xfId="14110"/>
    <cellStyle name="Normal 2 24 12 3 2" xfId="25174"/>
    <cellStyle name="Normal 2 24 12 3 2 2" xfId="51423"/>
    <cellStyle name="Normal 2 24 12 3 3" xfId="40360"/>
    <cellStyle name="Normal 2 24 12 4" xfId="17846"/>
    <cellStyle name="Normal 2 24 12 4 2" xfId="44096"/>
    <cellStyle name="Normal 2 24 12 5" xfId="6713"/>
    <cellStyle name="Normal 2 24 12 5 2" xfId="33033"/>
    <cellStyle name="Normal 2 24 12 6" xfId="28464"/>
    <cellStyle name="Normal 2 24 13" xfId="1014"/>
    <cellStyle name="Normal 2 24 13 2" xfId="10680"/>
    <cellStyle name="Normal 2 24 13 2 2" xfId="21744"/>
    <cellStyle name="Normal 2 24 13 2 2 2" xfId="47993"/>
    <cellStyle name="Normal 2 24 13 2 3" xfId="36930"/>
    <cellStyle name="Normal 2 24 13 3" xfId="14283"/>
    <cellStyle name="Normal 2 24 13 3 2" xfId="25347"/>
    <cellStyle name="Normal 2 24 13 3 2 2" xfId="51596"/>
    <cellStyle name="Normal 2 24 13 3 3" xfId="40533"/>
    <cellStyle name="Normal 2 24 13 4" xfId="18019"/>
    <cellStyle name="Normal 2 24 13 4 2" xfId="44269"/>
    <cellStyle name="Normal 2 24 13 5" xfId="6887"/>
    <cellStyle name="Normal 2 24 13 5 2" xfId="33206"/>
    <cellStyle name="Normal 2 24 13 6" xfId="28465"/>
    <cellStyle name="Normal 2 24 14" xfId="1015"/>
    <cellStyle name="Normal 2 24 14 2" xfId="10797"/>
    <cellStyle name="Normal 2 24 14 2 2" xfId="21861"/>
    <cellStyle name="Normal 2 24 14 2 2 2" xfId="48110"/>
    <cellStyle name="Normal 2 24 14 2 3" xfId="37047"/>
    <cellStyle name="Normal 2 24 14 3" xfId="14400"/>
    <cellStyle name="Normal 2 24 14 3 2" xfId="25464"/>
    <cellStyle name="Normal 2 24 14 3 2 2" xfId="51713"/>
    <cellStyle name="Normal 2 24 14 3 3" xfId="40650"/>
    <cellStyle name="Normal 2 24 14 4" xfId="18136"/>
    <cellStyle name="Normal 2 24 14 4 2" xfId="44386"/>
    <cellStyle name="Normal 2 24 14 5" xfId="7005"/>
    <cellStyle name="Normal 2 24 14 5 2" xfId="33323"/>
    <cellStyle name="Normal 2 24 14 6" xfId="28466"/>
    <cellStyle name="Normal 2 24 15" xfId="1016"/>
    <cellStyle name="Normal 2 24 15 2" xfId="10913"/>
    <cellStyle name="Normal 2 24 15 2 2" xfId="21977"/>
    <cellStyle name="Normal 2 24 15 2 2 2" xfId="48226"/>
    <cellStyle name="Normal 2 24 15 2 3" xfId="37163"/>
    <cellStyle name="Normal 2 24 15 3" xfId="14516"/>
    <cellStyle name="Normal 2 24 15 3 2" xfId="25580"/>
    <cellStyle name="Normal 2 24 15 3 2 2" xfId="51829"/>
    <cellStyle name="Normal 2 24 15 3 3" xfId="40766"/>
    <cellStyle name="Normal 2 24 15 4" xfId="18252"/>
    <cellStyle name="Normal 2 24 15 4 2" xfId="44502"/>
    <cellStyle name="Normal 2 24 15 5" xfId="7122"/>
    <cellStyle name="Normal 2 24 15 5 2" xfId="33439"/>
    <cellStyle name="Normal 2 24 15 6" xfId="28467"/>
    <cellStyle name="Normal 2 24 16" xfId="1017"/>
    <cellStyle name="Normal 2 24 16 2" xfId="11031"/>
    <cellStyle name="Normal 2 24 16 2 2" xfId="22095"/>
    <cellStyle name="Normal 2 24 16 2 2 2" xfId="48344"/>
    <cellStyle name="Normal 2 24 16 2 3" xfId="37281"/>
    <cellStyle name="Normal 2 24 16 3" xfId="14634"/>
    <cellStyle name="Normal 2 24 16 3 2" xfId="25698"/>
    <cellStyle name="Normal 2 24 16 3 2 2" xfId="51947"/>
    <cellStyle name="Normal 2 24 16 3 3" xfId="40884"/>
    <cellStyle name="Normal 2 24 16 4" xfId="18370"/>
    <cellStyle name="Normal 2 24 16 4 2" xfId="44620"/>
    <cellStyle name="Normal 2 24 16 5" xfId="7241"/>
    <cellStyle name="Normal 2 24 16 5 2" xfId="33557"/>
    <cellStyle name="Normal 2 24 16 6" xfId="28468"/>
    <cellStyle name="Normal 2 24 17" xfId="1018"/>
    <cellStyle name="Normal 2 24 17 2" xfId="11149"/>
    <cellStyle name="Normal 2 24 17 2 2" xfId="22213"/>
    <cellStyle name="Normal 2 24 17 2 2 2" xfId="48462"/>
    <cellStyle name="Normal 2 24 17 2 3" xfId="37399"/>
    <cellStyle name="Normal 2 24 17 3" xfId="14752"/>
    <cellStyle name="Normal 2 24 17 3 2" xfId="25816"/>
    <cellStyle name="Normal 2 24 17 3 2 2" xfId="52065"/>
    <cellStyle name="Normal 2 24 17 3 3" xfId="41002"/>
    <cellStyle name="Normal 2 24 17 4" xfId="18488"/>
    <cellStyle name="Normal 2 24 17 4 2" xfId="44738"/>
    <cellStyle name="Normal 2 24 17 5" xfId="7360"/>
    <cellStyle name="Normal 2 24 17 5 2" xfId="33675"/>
    <cellStyle name="Normal 2 24 17 6" xfId="28469"/>
    <cellStyle name="Normal 2 24 18" xfId="1019"/>
    <cellStyle name="Normal 2 24 18 2" xfId="11265"/>
    <cellStyle name="Normal 2 24 18 2 2" xfId="22329"/>
    <cellStyle name="Normal 2 24 18 2 2 2" xfId="48578"/>
    <cellStyle name="Normal 2 24 18 2 3" xfId="37515"/>
    <cellStyle name="Normal 2 24 18 3" xfId="14868"/>
    <cellStyle name="Normal 2 24 18 3 2" xfId="25932"/>
    <cellStyle name="Normal 2 24 18 3 2 2" xfId="52181"/>
    <cellStyle name="Normal 2 24 18 3 3" xfId="41118"/>
    <cellStyle name="Normal 2 24 18 4" xfId="18604"/>
    <cellStyle name="Normal 2 24 18 4 2" xfId="44854"/>
    <cellStyle name="Normal 2 24 18 5" xfId="7477"/>
    <cellStyle name="Normal 2 24 18 5 2" xfId="33791"/>
    <cellStyle name="Normal 2 24 18 6" xfId="28470"/>
    <cellStyle name="Normal 2 24 19" xfId="1020"/>
    <cellStyle name="Normal 2 24 19 2" xfId="11382"/>
    <cellStyle name="Normal 2 24 19 2 2" xfId="22446"/>
    <cellStyle name="Normal 2 24 19 2 2 2" xfId="48695"/>
    <cellStyle name="Normal 2 24 19 2 3" xfId="37632"/>
    <cellStyle name="Normal 2 24 19 3" xfId="14985"/>
    <cellStyle name="Normal 2 24 19 3 2" xfId="26049"/>
    <cellStyle name="Normal 2 24 19 3 2 2" xfId="52298"/>
    <cellStyle name="Normal 2 24 19 3 3" xfId="41235"/>
    <cellStyle name="Normal 2 24 19 4" xfId="18721"/>
    <cellStyle name="Normal 2 24 19 4 2" xfId="44971"/>
    <cellStyle name="Normal 2 24 19 5" xfId="7595"/>
    <cellStyle name="Normal 2 24 19 5 2" xfId="33908"/>
    <cellStyle name="Normal 2 24 19 6" xfId="28471"/>
    <cellStyle name="Normal 2 24 2" xfId="93"/>
    <cellStyle name="Normal 2 24 2 10" xfId="1022"/>
    <cellStyle name="Normal 2 24 2 10 2" xfId="10446"/>
    <cellStyle name="Normal 2 24 2 10 2 2" xfId="21510"/>
    <cellStyle name="Normal 2 24 2 10 2 2 2" xfId="47759"/>
    <cellStyle name="Normal 2 24 2 10 2 3" xfId="36696"/>
    <cellStyle name="Normal 2 24 2 10 3" xfId="14049"/>
    <cellStyle name="Normal 2 24 2 10 3 2" xfId="25113"/>
    <cellStyle name="Normal 2 24 2 10 3 2 2" xfId="51362"/>
    <cellStyle name="Normal 2 24 2 10 3 3" xfId="40299"/>
    <cellStyle name="Normal 2 24 2 10 4" xfId="17785"/>
    <cellStyle name="Normal 2 24 2 10 4 2" xfId="44035"/>
    <cellStyle name="Normal 2 24 2 10 5" xfId="6651"/>
    <cellStyle name="Normal 2 24 2 10 5 2" xfId="32972"/>
    <cellStyle name="Normal 2 24 2 10 6" xfId="28473"/>
    <cellStyle name="Normal 2 24 2 11" xfId="1023"/>
    <cellStyle name="Normal 2 24 2 11 2" xfId="10561"/>
    <cellStyle name="Normal 2 24 2 11 2 2" xfId="21625"/>
    <cellStyle name="Normal 2 24 2 11 2 2 2" xfId="47874"/>
    <cellStyle name="Normal 2 24 2 11 2 3" xfId="36811"/>
    <cellStyle name="Normal 2 24 2 11 3" xfId="14164"/>
    <cellStyle name="Normal 2 24 2 11 3 2" xfId="25228"/>
    <cellStyle name="Normal 2 24 2 11 3 2 2" xfId="51477"/>
    <cellStyle name="Normal 2 24 2 11 3 3" xfId="40414"/>
    <cellStyle name="Normal 2 24 2 11 4" xfId="17900"/>
    <cellStyle name="Normal 2 24 2 11 4 2" xfId="44150"/>
    <cellStyle name="Normal 2 24 2 11 5" xfId="6767"/>
    <cellStyle name="Normal 2 24 2 11 5 2" xfId="33087"/>
    <cellStyle name="Normal 2 24 2 11 6" xfId="28474"/>
    <cellStyle name="Normal 2 24 2 12" xfId="1024"/>
    <cellStyle name="Normal 2 24 2 12 2" xfId="10734"/>
    <cellStyle name="Normal 2 24 2 12 2 2" xfId="21798"/>
    <cellStyle name="Normal 2 24 2 12 2 2 2" xfId="48047"/>
    <cellStyle name="Normal 2 24 2 12 2 3" xfId="36984"/>
    <cellStyle name="Normal 2 24 2 12 3" xfId="14337"/>
    <cellStyle name="Normal 2 24 2 12 3 2" xfId="25401"/>
    <cellStyle name="Normal 2 24 2 12 3 2 2" xfId="51650"/>
    <cellStyle name="Normal 2 24 2 12 3 3" xfId="40587"/>
    <cellStyle name="Normal 2 24 2 12 4" xfId="18073"/>
    <cellStyle name="Normal 2 24 2 12 4 2" xfId="44323"/>
    <cellStyle name="Normal 2 24 2 12 5" xfId="6941"/>
    <cellStyle name="Normal 2 24 2 12 5 2" xfId="33260"/>
    <cellStyle name="Normal 2 24 2 12 6" xfId="28475"/>
    <cellStyle name="Normal 2 24 2 13" xfId="1025"/>
    <cellStyle name="Normal 2 24 2 13 2" xfId="10851"/>
    <cellStyle name="Normal 2 24 2 13 2 2" xfId="21915"/>
    <cellStyle name="Normal 2 24 2 13 2 2 2" xfId="48164"/>
    <cellStyle name="Normal 2 24 2 13 2 3" xfId="37101"/>
    <cellStyle name="Normal 2 24 2 13 3" xfId="14454"/>
    <cellStyle name="Normal 2 24 2 13 3 2" xfId="25518"/>
    <cellStyle name="Normal 2 24 2 13 3 2 2" xfId="51767"/>
    <cellStyle name="Normal 2 24 2 13 3 3" xfId="40704"/>
    <cellStyle name="Normal 2 24 2 13 4" xfId="18190"/>
    <cellStyle name="Normal 2 24 2 13 4 2" xfId="44440"/>
    <cellStyle name="Normal 2 24 2 13 5" xfId="7059"/>
    <cellStyle name="Normal 2 24 2 13 5 2" xfId="33377"/>
    <cellStyle name="Normal 2 24 2 13 6" xfId="28476"/>
    <cellStyle name="Normal 2 24 2 14" xfId="1026"/>
    <cellStyle name="Normal 2 24 2 14 2" xfId="10967"/>
    <cellStyle name="Normal 2 24 2 14 2 2" xfId="22031"/>
    <cellStyle name="Normal 2 24 2 14 2 2 2" xfId="48280"/>
    <cellStyle name="Normal 2 24 2 14 2 3" xfId="37217"/>
    <cellStyle name="Normal 2 24 2 14 3" xfId="14570"/>
    <cellStyle name="Normal 2 24 2 14 3 2" xfId="25634"/>
    <cellStyle name="Normal 2 24 2 14 3 2 2" xfId="51883"/>
    <cellStyle name="Normal 2 24 2 14 3 3" xfId="40820"/>
    <cellStyle name="Normal 2 24 2 14 4" xfId="18306"/>
    <cellStyle name="Normal 2 24 2 14 4 2" xfId="44556"/>
    <cellStyle name="Normal 2 24 2 14 5" xfId="7176"/>
    <cellStyle name="Normal 2 24 2 14 5 2" xfId="33493"/>
    <cellStyle name="Normal 2 24 2 14 6" xfId="28477"/>
    <cellStyle name="Normal 2 24 2 15" xfId="1027"/>
    <cellStyle name="Normal 2 24 2 15 2" xfId="11085"/>
    <cellStyle name="Normal 2 24 2 15 2 2" xfId="22149"/>
    <cellStyle name="Normal 2 24 2 15 2 2 2" xfId="48398"/>
    <cellStyle name="Normal 2 24 2 15 2 3" xfId="37335"/>
    <cellStyle name="Normal 2 24 2 15 3" xfId="14688"/>
    <cellStyle name="Normal 2 24 2 15 3 2" xfId="25752"/>
    <cellStyle name="Normal 2 24 2 15 3 2 2" xfId="52001"/>
    <cellStyle name="Normal 2 24 2 15 3 3" xfId="40938"/>
    <cellStyle name="Normal 2 24 2 15 4" xfId="18424"/>
    <cellStyle name="Normal 2 24 2 15 4 2" xfId="44674"/>
    <cellStyle name="Normal 2 24 2 15 5" xfId="7295"/>
    <cellStyle name="Normal 2 24 2 15 5 2" xfId="33611"/>
    <cellStyle name="Normal 2 24 2 15 6" xfId="28478"/>
    <cellStyle name="Normal 2 24 2 16" xfId="1028"/>
    <cellStyle name="Normal 2 24 2 16 2" xfId="11203"/>
    <cellStyle name="Normal 2 24 2 16 2 2" xfId="22267"/>
    <cellStyle name="Normal 2 24 2 16 2 2 2" xfId="48516"/>
    <cellStyle name="Normal 2 24 2 16 2 3" xfId="37453"/>
    <cellStyle name="Normal 2 24 2 16 3" xfId="14806"/>
    <cellStyle name="Normal 2 24 2 16 3 2" xfId="25870"/>
    <cellStyle name="Normal 2 24 2 16 3 2 2" xfId="52119"/>
    <cellStyle name="Normal 2 24 2 16 3 3" xfId="41056"/>
    <cellStyle name="Normal 2 24 2 16 4" xfId="18542"/>
    <cellStyle name="Normal 2 24 2 16 4 2" xfId="44792"/>
    <cellStyle name="Normal 2 24 2 16 5" xfId="7414"/>
    <cellStyle name="Normal 2 24 2 16 5 2" xfId="33729"/>
    <cellStyle name="Normal 2 24 2 16 6" xfId="28479"/>
    <cellStyle name="Normal 2 24 2 17" xfId="1029"/>
    <cellStyle name="Normal 2 24 2 17 2" xfId="11319"/>
    <cellStyle name="Normal 2 24 2 17 2 2" xfId="22383"/>
    <cellStyle name="Normal 2 24 2 17 2 2 2" xfId="48632"/>
    <cellStyle name="Normal 2 24 2 17 2 3" xfId="37569"/>
    <cellStyle name="Normal 2 24 2 17 3" xfId="14922"/>
    <cellStyle name="Normal 2 24 2 17 3 2" xfId="25986"/>
    <cellStyle name="Normal 2 24 2 17 3 2 2" xfId="52235"/>
    <cellStyle name="Normal 2 24 2 17 3 3" xfId="41172"/>
    <cellStyle name="Normal 2 24 2 17 4" xfId="18658"/>
    <cellStyle name="Normal 2 24 2 17 4 2" xfId="44908"/>
    <cellStyle name="Normal 2 24 2 17 5" xfId="7531"/>
    <cellStyle name="Normal 2 24 2 17 5 2" xfId="33845"/>
    <cellStyle name="Normal 2 24 2 17 6" xfId="28480"/>
    <cellStyle name="Normal 2 24 2 18" xfId="1030"/>
    <cellStyle name="Normal 2 24 2 18 2" xfId="11436"/>
    <cellStyle name="Normal 2 24 2 18 2 2" xfId="22500"/>
    <cellStyle name="Normal 2 24 2 18 2 2 2" xfId="48749"/>
    <cellStyle name="Normal 2 24 2 18 2 3" xfId="37686"/>
    <cellStyle name="Normal 2 24 2 18 3" xfId="15039"/>
    <cellStyle name="Normal 2 24 2 18 3 2" xfId="26103"/>
    <cellStyle name="Normal 2 24 2 18 3 2 2" xfId="52352"/>
    <cellStyle name="Normal 2 24 2 18 3 3" xfId="41289"/>
    <cellStyle name="Normal 2 24 2 18 4" xfId="18775"/>
    <cellStyle name="Normal 2 24 2 18 4 2" xfId="45025"/>
    <cellStyle name="Normal 2 24 2 18 5" xfId="7649"/>
    <cellStyle name="Normal 2 24 2 18 5 2" xfId="33962"/>
    <cellStyle name="Normal 2 24 2 18 6" xfId="28481"/>
    <cellStyle name="Normal 2 24 2 19" xfId="1031"/>
    <cellStyle name="Normal 2 24 2 19 2" xfId="11555"/>
    <cellStyle name="Normal 2 24 2 19 2 2" xfId="22619"/>
    <cellStyle name="Normal 2 24 2 19 2 2 2" xfId="48868"/>
    <cellStyle name="Normal 2 24 2 19 2 3" xfId="37805"/>
    <cellStyle name="Normal 2 24 2 19 3" xfId="15158"/>
    <cellStyle name="Normal 2 24 2 19 3 2" xfId="26222"/>
    <cellStyle name="Normal 2 24 2 19 3 2 2" xfId="52471"/>
    <cellStyle name="Normal 2 24 2 19 3 3" xfId="41408"/>
    <cellStyle name="Normal 2 24 2 19 4" xfId="18894"/>
    <cellStyle name="Normal 2 24 2 19 4 2" xfId="45144"/>
    <cellStyle name="Normal 2 24 2 19 5" xfId="7769"/>
    <cellStyle name="Normal 2 24 2 19 5 2" xfId="34081"/>
    <cellStyle name="Normal 2 24 2 19 6" xfId="28482"/>
    <cellStyle name="Normal 2 24 2 2" xfId="94"/>
    <cellStyle name="Normal 2 24 2 2 2" xfId="1033"/>
    <cellStyle name="Normal 2 24 2 2 2 2" xfId="16391"/>
    <cellStyle name="Normal 2 24 2 2 2 2 2" xfId="27455"/>
    <cellStyle name="Normal 2 24 2 2 2 2 2 2" xfId="53704"/>
    <cellStyle name="Normal 2 24 2 2 2 2 3" xfId="42641"/>
    <cellStyle name="Normal 2 24 2 2 2 3" xfId="20127"/>
    <cellStyle name="Normal 2 24 2 2 2 3 2" xfId="46377"/>
    <cellStyle name="Normal 2 24 2 2 2 4" xfId="9054"/>
    <cellStyle name="Normal 2 24 2 2 2 4 2" xfId="35314"/>
    <cellStyle name="Normal 2 24 2 2 2 5" xfId="28484"/>
    <cellStyle name="Normal 2 24 2 2 3" xfId="1032"/>
    <cellStyle name="Normal 2 24 2 2 3 2" xfId="20549"/>
    <cellStyle name="Normal 2 24 2 2 3 2 2" xfId="46798"/>
    <cellStyle name="Normal 2 24 2 2 3 3" xfId="9485"/>
    <cellStyle name="Normal 2 24 2 2 3 3 2" xfId="35735"/>
    <cellStyle name="Normal 2 24 2 2 3 4" xfId="28483"/>
    <cellStyle name="Normal 2 24 2 2 4" xfId="13088"/>
    <cellStyle name="Normal 2 24 2 2 4 2" xfId="24152"/>
    <cellStyle name="Normal 2 24 2 2 4 2 2" xfId="50401"/>
    <cellStyle name="Normal 2 24 2 2 4 3" xfId="39338"/>
    <cellStyle name="Normal 2 24 2 2 5" xfId="16824"/>
    <cellStyle name="Normal 2 24 2 2 5 2" xfId="43074"/>
    <cellStyle name="Normal 2 24 2 2 6" xfId="5682"/>
    <cellStyle name="Normal 2 24 2 2 6 2" xfId="32011"/>
    <cellStyle name="Normal 2 24 2 2 7" xfId="27598"/>
    <cellStyle name="Normal 2 24 2 20" xfId="1034"/>
    <cellStyle name="Normal 2 24 2 20 2" xfId="11669"/>
    <cellStyle name="Normal 2 24 2 20 2 2" xfId="22733"/>
    <cellStyle name="Normal 2 24 2 20 2 2 2" xfId="48982"/>
    <cellStyle name="Normal 2 24 2 20 2 3" xfId="37919"/>
    <cellStyle name="Normal 2 24 2 20 3" xfId="15272"/>
    <cellStyle name="Normal 2 24 2 20 3 2" xfId="26336"/>
    <cellStyle name="Normal 2 24 2 20 3 2 2" xfId="52585"/>
    <cellStyle name="Normal 2 24 2 20 3 3" xfId="41522"/>
    <cellStyle name="Normal 2 24 2 20 4" xfId="19008"/>
    <cellStyle name="Normal 2 24 2 20 4 2" xfId="45258"/>
    <cellStyle name="Normal 2 24 2 20 5" xfId="7884"/>
    <cellStyle name="Normal 2 24 2 20 5 2" xfId="34195"/>
    <cellStyle name="Normal 2 24 2 20 6" xfId="28485"/>
    <cellStyle name="Normal 2 24 2 21" xfId="1035"/>
    <cellStyle name="Normal 2 24 2 21 2" xfId="11783"/>
    <cellStyle name="Normal 2 24 2 21 2 2" xfId="22847"/>
    <cellStyle name="Normal 2 24 2 21 2 2 2" xfId="49096"/>
    <cellStyle name="Normal 2 24 2 21 2 3" xfId="38033"/>
    <cellStyle name="Normal 2 24 2 21 3" xfId="15386"/>
    <cellStyle name="Normal 2 24 2 21 3 2" xfId="26450"/>
    <cellStyle name="Normal 2 24 2 21 3 2 2" xfId="52699"/>
    <cellStyle name="Normal 2 24 2 21 3 3" xfId="41636"/>
    <cellStyle name="Normal 2 24 2 21 4" xfId="19122"/>
    <cellStyle name="Normal 2 24 2 21 4 2" xfId="45372"/>
    <cellStyle name="Normal 2 24 2 21 5" xfId="7999"/>
    <cellStyle name="Normal 2 24 2 21 5 2" xfId="34309"/>
    <cellStyle name="Normal 2 24 2 21 6" xfId="28486"/>
    <cellStyle name="Normal 2 24 2 22" xfId="1036"/>
    <cellStyle name="Normal 2 24 2 22 2" xfId="11897"/>
    <cellStyle name="Normal 2 24 2 22 2 2" xfId="22961"/>
    <cellStyle name="Normal 2 24 2 22 2 2 2" xfId="49210"/>
    <cellStyle name="Normal 2 24 2 22 2 3" xfId="38147"/>
    <cellStyle name="Normal 2 24 2 22 3" xfId="15500"/>
    <cellStyle name="Normal 2 24 2 22 3 2" xfId="26564"/>
    <cellStyle name="Normal 2 24 2 22 3 2 2" xfId="52813"/>
    <cellStyle name="Normal 2 24 2 22 3 3" xfId="41750"/>
    <cellStyle name="Normal 2 24 2 22 4" xfId="19236"/>
    <cellStyle name="Normal 2 24 2 22 4 2" xfId="45486"/>
    <cellStyle name="Normal 2 24 2 22 5" xfId="8114"/>
    <cellStyle name="Normal 2 24 2 22 5 2" xfId="34423"/>
    <cellStyle name="Normal 2 24 2 22 6" xfId="28487"/>
    <cellStyle name="Normal 2 24 2 23" xfId="1037"/>
    <cellStyle name="Normal 2 24 2 23 2" xfId="12011"/>
    <cellStyle name="Normal 2 24 2 23 2 2" xfId="23075"/>
    <cellStyle name="Normal 2 24 2 23 2 2 2" xfId="49324"/>
    <cellStyle name="Normal 2 24 2 23 2 3" xfId="38261"/>
    <cellStyle name="Normal 2 24 2 23 3" xfId="15614"/>
    <cellStyle name="Normal 2 24 2 23 3 2" xfId="26678"/>
    <cellStyle name="Normal 2 24 2 23 3 2 2" xfId="52927"/>
    <cellStyle name="Normal 2 24 2 23 3 3" xfId="41864"/>
    <cellStyle name="Normal 2 24 2 23 4" xfId="19350"/>
    <cellStyle name="Normal 2 24 2 23 4 2" xfId="45600"/>
    <cellStyle name="Normal 2 24 2 23 5" xfId="8229"/>
    <cellStyle name="Normal 2 24 2 23 5 2" xfId="34537"/>
    <cellStyle name="Normal 2 24 2 23 6" xfId="28488"/>
    <cellStyle name="Normal 2 24 2 24" xfId="1038"/>
    <cellStyle name="Normal 2 24 2 24 2" xfId="12125"/>
    <cellStyle name="Normal 2 24 2 24 2 2" xfId="23189"/>
    <cellStyle name="Normal 2 24 2 24 2 2 2" xfId="49438"/>
    <cellStyle name="Normal 2 24 2 24 2 3" xfId="38375"/>
    <cellStyle name="Normal 2 24 2 24 3" xfId="15728"/>
    <cellStyle name="Normal 2 24 2 24 3 2" xfId="26792"/>
    <cellStyle name="Normal 2 24 2 24 3 2 2" xfId="53041"/>
    <cellStyle name="Normal 2 24 2 24 3 3" xfId="41978"/>
    <cellStyle name="Normal 2 24 2 24 4" xfId="19464"/>
    <cellStyle name="Normal 2 24 2 24 4 2" xfId="45714"/>
    <cellStyle name="Normal 2 24 2 24 5" xfId="8344"/>
    <cellStyle name="Normal 2 24 2 24 5 2" xfId="34651"/>
    <cellStyle name="Normal 2 24 2 24 6" xfId="28489"/>
    <cellStyle name="Normal 2 24 2 25" xfId="1039"/>
    <cellStyle name="Normal 2 24 2 25 2" xfId="12242"/>
    <cellStyle name="Normal 2 24 2 25 2 2" xfId="23306"/>
    <cellStyle name="Normal 2 24 2 25 2 2 2" xfId="49555"/>
    <cellStyle name="Normal 2 24 2 25 2 3" xfId="38492"/>
    <cellStyle name="Normal 2 24 2 25 3" xfId="15845"/>
    <cellStyle name="Normal 2 24 2 25 3 2" xfId="26909"/>
    <cellStyle name="Normal 2 24 2 25 3 2 2" xfId="53158"/>
    <cellStyle name="Normal 2 24 2 25 3 3" xfId="42095"/>
    <cellStyle name="Normal 2 24 2 25 4" xfId="19581"/>
    <cellStyle name="Normal 2 24 2 25 4 2" xfId="45831"/>
    <cellStyle name="Normal 2 24 2 25 5" xfId="8462"/>
    <cellStyle name="Normal 2 24 2 25 5 2" xfId="34768"/>
    <cellStyle name="Normal 2 24 2 25 6" xfId="28490"/>
    <cellStyle name="Normal 2 24 2 26" xfId="1040"/>
    <cellStyle name="Normal 2 24 2 26 2" xfId="12361"/>
    <cellStyle name="Normal 2 24 2 26 2 2" xfId="23425"/>
    <cellStyle name="Normal 2 24 2 26 2 2 2" xfId="49674"/>
    <cellStyle name="Normal 2 24 2 26 2 3" xfId="38611"/>
    <cellStyle name="Normal 2 24 2 26 3" xfId="15964"/>
    <cellStyle name="Normal 2 24 2 26 3 2" xfId="27028"/>
    <cellStyle name="Normal 2 24 2 26 3 2 2" xfId="53277"/>
    <cellStyle name="Normal 2 24 2 26 3 3" xfId="42214"/>
    <cellStyle name="Normal 2 24 2 26 4" xfId="19700"/>
    <cellStyle name="Normal 2 24 2 26 4 2" xfId="45950"/>
    <cellStyle name="Normal 2 24 2 26 5" xfId="8582"/>
    <cellStyle name="Normal 2 24 2 26 5 2" xfId="34887"/>
    <cellStyle name="Normal 2 24 2 26 6" xfId="28491"/>
    <cellStyle name="Normal 2 24 2 27" xfId="1041"/>
    <cellStyle name="Normal 2 24 2 27 2" xfId="12492"/>
    <cellStyle name="Normal 2 24 2 27 2 2" xfId="23556"/>
    <cellStyle name="Normal 2 24 2 27 2 2 2" xfId="49805"/>
    <cellStyle name="Normal 2 24 2 27 2 3" xfId="38742"/>
    <cellStyle name="Normal 2 24 2 27 3" xfId="16095"/>
    <cellStyle name="Normal 2 24 2 27 3 2" xfId="27159"/>
    <cellStyle name="Normal 2 24 2 27 3 2 2" xfId="53408"/>
    <cellStyle name="Normal 2 24 2 27 3 3" xfId="42345"/>
    <cellStyle name="Normal 2 24 2 27 4" xfId="19831"/>
    <cellStyle name="Normal 2 24 2 27 4 2" xfId="46081"/>
    <cellStyle name="Normal 2 24 2 27 5" xfId="8714"/>
    <cellStyle name="Normal 2 24 2 27 5 2" xfId="35018"/>
    <cellStyle name="Normal 2 24 2 27 6" xfId="28492"/>
    <cellStyle name="Normal 2 24 2 28" xfId="1042"/>
    <cellStyle name="Normal 2 24 2 28 2" xfId="12607"/>
    <cellStyle name="Normal 2 24 2 28 2 2" xfId="23671"/>
    <cellStyle name="Normal 2 24 2 28 2 2 2" xfId="49920"/>
    <cellStyle name="Normal 2 24 2 28 2 3" xfId="38857"/>
    <cellStyle name="Normal 2 24 2 28 3" xfId="16210"/>
    <cellStyle name="Normal 2 24 2 28 3 2" xfId="27274"/>
    <cellStyle name="Normal 2 24 2 28 3 2 2" xfId="53523"/>
    <cellStyle name="Normal 2 24 2 28 3 3" xfId="42460"/>
    <cellStyle name="Normal 2 24 2 28 4" xfId="19946"/>
    <cellStyle name="Normal 2 24 2 28 4 2" xfId="46196"/>
    <cellStyle name="Normal 2 24 2 28 5" xfId="8830"/>
    <cellStyle name="Normal 2 24 2 28 5 2" xfId="35133"/>
    <cellStyle name="Normal 2 24 2 28 6" xfId="28493"/>
    <cellStyle name="Normal 2 24 2 29" xfId="1043"/>
    <cellStyle name="Normal 2 24 2 29 2" xfId="12721"/>
    <cellStyle name="Normal 2 24 2 29 2 2" xfId="23785"/>
    <cellStyle name="Normal 2 24 2 29 2 2 2" xfId="50034"/>
    <cellStyle name="Normal 2 24 2 29 2 3" xfId="38971"/>
    <cellStyle name="Normal 2 24 2 29 3" xfId="16324"/>
    <cellStyle name="Normal 2 24 2 29 3 2" xfId="27388"/>
    <cellStyle name="Normal 2 24 2 29 3 2 2" xfId="53637"/>
    <cellStyle name="Normal 2 24 2 29 3 3" xfId="42574"/>
    <cellStyle name="Normal 2 24 2 29 4" xfId="20060"/>
    <cellStyle name="Normal 2 24 2 29 4 2" xfId="46310"/>
    <cellStyle name="Normal 2 24 2 29 5" xfId="8945"/>
    <cellStyle name="Normal 2 24 2 29 5 2" xfId="35247"/>
    <cellStyle name="Normal 2 24 2 29 6" xfId="28494"/>
    <cellStyle name="Normal 2 24 2 3" xfId="1044"/>
    <cellStyle name="Normal 2 24 2 3 2" xfId="9631"/>
    <cellStyle name="Normal 2 24 2 3 2 2" xfId="20695"/>
    <cellStyle name="Normal 2 24 2 3 2 2 2" xfId="46944"/>
    <cellStyle name="Normal 2 24 2 3 2 3" xfId="35881"/>
    <cellStyle name="Normal 2 24 2 3 3" xfId="13234"/>
    <cellStyle name="Normal 2 24 2 3 3 2" xfId="24298"/>
    <cellStyle name="Normal 2 24 2 3 3 2 2" xfId="50547"/>
    <cellStyle name="Normal 2 24 2 3 3 3" xfId="39484"/>
    <cellStyle name="Normal 2 24 2 3 4" xfId="16970"/>
    <cellStyle name="Normal 2 24 2 3 4 2" xfId="43220"/>
    <cellStyle name="Normal 2 24 2 3 5" xfId="5829"/>
    <cellStyle name="Normal 2 24 2 3 5 2" xfId="32157"/>
    <cellStyle name="Normal 2 24 2 3 6" xfId="28495"/>
    <cellStyle name="Normal 2 24 2 30" xfId="1045"/>
    <cellStyle name="Normal 2 24 2 30 2" xfId="9359"/>
    <cellStyle name="Normal 2 24 2 30 2 2" xfId="20423"/>
    <cellStyle name="Normal 2 24 2 30 2 2 2" xfId="46672"/>
    <cellStyle name="Normal 2 24 2 30 2 3" xfId="35609"/>
    <cellStyle name="Normal 2 24 2 30 3" xfId="12962"/>
    <cellStyle name="Normal 2 24 2 30 3 2" xfId="24026"/>
    <cellStyle name="Normal 2 24 2 30 3 2 2" xfId="50275"/>
    <cellStyle name="Normal 2 24 2 30 3 3" xfId="39212"/>
    <cellStyle name="Normal 2 24 2 30 4" xfId="16698"/>
    <cellStyle name="Normal 2 24 2 30 4 2" xfId="42948"/>
    <cellStyle name="Normal 2 24 2 30 5" xfId="5554"/>
    <cellStyle name="Normal 2 24 2 30 5 2" xfId="31885"/>
    <cellStyle name="Normal 2 24 2 30 6" xfId="28496"/>
    <cellStyle name="Normal 2 24 2 31" xfId="1046"/>
    <cellStyle name="Normal 2 24 2 31 2" xfId="20303"/>
    <cellStyle name="Normal 2 24 2 31 2 2" xfId="46552"/>
    <cellStyle name="Normal 2 24 2 31 3" xfId="9239"/>
    <cellStyle name="Normal 2 24 2 31 3 2" xfId="35489"/>
    <cellStyle name="Normal 2 24 2 31 4" xfId="28497"/>
    <cellStyle name="Normal 2 24 2 32" xfId="1047"/>
    <cellStyle name="Normal 2 24 2 32 2" xfId="23906"/>
    <cellStyle name="Normal 2 24 2 32 2 2" xfId="50155"/>
    <cellStyle name="Normal 2 24 2 32 3" xfId="12842"/>
    <cellStyle name="Normal 2 24 2 32 3 2" xfId="39092"/>
    <cellStyle name="Normal 2 24 2 32 4" xfId="28498"/>
    <cellStyle name="Normal 2 24 2 33" xfId="1048"/>
    <cellStyle name="Normal 2 24 2 33 2" xfId="16578"/>
    <cellStyle name="Normal 2 24 2 33 2 2" xfId="42828"/>
    <cellStyle name="Normal 2 24 2 33 3" xfId="28499"/>
    <cellStyle name="Normal 2 24 2 34" xfId="1049"/>
    <cellStyle name="Normal 2 24 2 34 2" xfId="28500"/>
    <cellStyle name="Normal 2 24 2 35" xfId="1050"/>
    <cellStyle name="Normal 2 24 2 35 2" xfId="28501"/>
    <cellStyle name="Normal 2 24 2 36" xfId="1051"/>
    <cellStyle name="Normal 2 24 2 36 2" xfId="28502"/>
    <cellStyle name="Normal 2 24 2 37" xfId="1052"/>
    <cellStyle name="Normal 2 24 2 37 2" xfId="28503"/>
    <cellStyle name="Normal 2 24 2 38" xfId="1053"/>
    <cellStyle name="Normal 2 24 2 38 2" xfId="28504"/>
    <cellStyle name="Normal 2 24 2 39" xfId="1054"/>
    <cellStyle name="Normal 2 24 2 39 2" xfId="28505"/>
    <cellStyle name="Normal 2 24 2 4" xfId="1055"/>
    <cellStyle name="Normal 2 24 2 4 2" xfId="9747"/>
    <cellStyle name="Normal 2 24 2 4 2 2" xfId="20811"/>
    <cellStyle name="Normal 2 24 2 4 2 2 2" xfId="47060"/>
    <cellStyle name="Normal 2 24 2 4 2 3" xfId="35997"/>
    <cellStyle name="Normal 2 24 2 4 3" xfId="13350"/>
    <cellStyle name="Normal 2 24 2 4 3 2" xfId="24414"/>
    <cellStyle name="Normal 2 24 2 4 3 2 2" xfId="50663"/>
    <cellStyle name="Normal 2 24 2 4 3 3" xfId="39600"/>
    <cellStyle name="Normal 2 24 2 4 4" xfId="17086"/>
    <cellStyle name="Normal 2 24 2 4 4 2" xfId="43336"/>
    <cellStyle name="Normal 2 24 2 4 5" xfId="5946"/>
    <cellStyle name="Normal 2 24 2 4 5 2" xfId="32273"/>
    <cellStyle name="Normal 2 24 2 4 6" xfId="28506"/>
    <cellStyle name="Normal 2 24 2 40" xfId="1056"/>
    <cellStyle name="Normal 2 24 2 40 2" xfId="28507"/>
    <cellStyle name="Normal 2 24 2 41" xfId="1021"/>
    <cellStyle name="Normal 2 24 2 41 2" xfId="28472"/>
    <cellStyle name="Normal 2 24 2 42" xfId="5433"/>
    <cellStyle name="Normal 2 24 2 42 2" xfId="31765"/>
    <cellStyle name="Normal 2 24 2 43" xfId="27597"/>
    <cellStyle name="Normal 2 24 2 5" xfId="1057"/>
    <cellStyle name="Normal 2 24 2 5 2" xfId="9862"/>
    <cellStyle name="Normal 2 24 2 5 2 2" xfId="20926"/>
    <cellStyle name="Normal 2 24 2 5 2 2 2" xfId="47175"/>
    <cellStyle name="Normal 2 24 2 5 2 3" xfId="36112"/>
    <cellStyle name="Normal 2 24 2 5 3" xfId="13465"/>
    <cellStyle name="Normal 2 24 2 5 3 2" xfId="24529"/>
    <cellStyle name="Normal 2 24 2 5 3 2 2" xfId="50778"/>
    <cellStyle name="Normal 2 24 2 5 3 3" xfId="39715"/>
    <cellStyle name="Normal 2 24 2 5 4" xfId="17201"/>
    <cellStyle name="Normal 2 24 2 5 4 2" xfId="43451"/>
    <cellStyle name="Normal 2 24 2 5 5" xfId="6062"/>
    <cellStyle name="Normal 2 24 2 5 5 2" xfId="32388"/>
    <cellStyle name="Normal 2 24 2 5 6" xfId="28508"/>
    <cellStyle name="Normal 2 24 2 6" xfId="1058"/>
    <cellStyle name="Normal 2 24 2 6 2" xfId="9977"/>
    <cellStyle name="Normal 2 24 2 6 2 2" xfId="21041"/>
    <cellStyle name="Normal 2 24 2 6 2 2 2" xfId="47290"/>
    <cellStyle name="Normal 2 24 2 6 2 3" xfId="36227"/>
    <cellStyle name="Normal 2 24 2 6 3" xfId="13580"/>
    <cellStyle name="Normal 2 24 2 6 3 2" xfId="24644"/>
    <cellStyle name="Normal 2 24 2 6 3 2 2" xfId="50893"/>
    <cellStyle name="Normal 2 24 2 6 3 3" xfId="39830"/>
    <cellStyle name="Normal 2 24 2 6 4" xfId="17316"/>
    <cellStyle name="Normal 2 24 2 6 4 2" xfId="43566"/>
    <cellStyle name="Normal 2 24 2 6 5" xfId="6178"/>
    <cellStyle name="Normal 2 24 2 6 5 2" xfId="32503"/>
    <cellStyle name="Normal 2 24 2 6 6" xfId="28509"/>
    <cellStyle name="Normal 2 24 2 7" xfId="1059"/>
    <cellStyle name="Normal 2 24 2 7 2" xfId="10091"/>
    <cellStyle name="Normal 2 24 2 7 2 2" xfId="21155"/>
    <cellStyle name="Normal 2 24 2 7 2 2 2" xfId="47404"/>
    <cellStyle name="Normal 2 24 2 7 2 3" xfId="36341"/>
    <cellStyle name="Normal 2 24 2 7 3" xfId="13694"/>
    <cellStyle name="Normal 2 24 2 7 3 2" xfId="24758"/>
    <cellStyle name="Normal 2 24 2 7 3 2 2" xfId="51007"/>
    <cellStyle name="Normal 2 24 2 7 3 3" xfId="39944"/>
    <cellStyle name="Normal 2 24 2 7 4" xfId="17430"/>
    <cellStyle name="Normal 2 24 2 7 4 2" xfId="43680"/>
    <cellStyle name="Normal 2 24 2 7 5" xfId="6293"/>
    <cellStyle name="Normal 2 24 2 7 5 2" xfId="32617"/>
    <cellStyle name="Normal 2 24 2 7 6" xfId="28510"/>
    <cellStyle name="Normal 2 24 2 8" xfId="1060"/>
    <cellStyle name="Normal 2 24 2 8 2" xfId="10205"/>
    <cellStyle name="Normal 2 24 2 8 2 2" xfId="21269"/>
    <cellStyle name="Normal 2 24 2 8 2 2 2" xfId="47518"/>
    <cellStyle name="Normal 2 24 2 8 2 3" xfId="36455"/>
    <cellStyle name="Normal 2 24 2 8 3" xfId="13808"/>
    <cellStyle name="Normal 2 24 2 8 3 2" xfId="24872"/>
    <cellStyle name="Normal 2 24 2 8 3 2 2" xfId="51121"/>
    <cellStyle name="Normal 2 24 2 8 3 3" xfId="40058"/>
    <cellStyle name="Normal 2 24 2 8 4" xfId="17544"/>
    <cellStyle name="Normal 2 24 2 8 4 2" xfId="43794"/>
    <cellStyle name="Normal 2 24 2 8 5" xfId="6408"/>
    <cellStyle name="Normal 2 24 2 8 5 2" xfId="32731"/>
    <cellStyle name="Normal 2 24 2 8 6" xfId="28511"/>
    <cellStyle name="Normal 2 24 2 9" xfId="1061"/>
    <cellStyle name="Normal 2 24 2 9 2" xfId="10319"/>
    <cellStyle name="Normal 2 24 2 9 2 2" xfId="21383"/>
    <cellStyle name="Normal 2 24 2 9 2 2 2" xfId="47632"/>
    <cellStyle name="Normal 2 24 2 9 2 3" xfId="36569"/>
    <cellStyle name="Normal 2 24 2 9 3" xfId="13922"/>
    <cellStyle name="Normal 2 24 2 9 3 2" xfId="24986"/>
    <cellStyle name="Normal 2 24 2 9 3 2 2" xfId="51235"/>
    <cellStyle name="Normal 2 24 2 9 3 3" xfId="40172"/>
    <cellStyle name="Normal 2 24 2 9 4" xfId="17658"/>
    <cellStyle name="Normal 2 24 2 9 4 2" xfId="43908"/>
    <cellStyle name="Normal 2 24 2 9 5" xfId="6523"/>
    <cellStyle name="Normal 2 24 2 9 5 2" xfId="32845"/>
    <cellStyle name="Normal 2 24 2 9 6" xfId="28512"/>
    <cellStyle name="Normal 2 24 20" xfId="1062"/>
    <cellStyle name="Normal 2 24 20 2" xfId="11501"/>
    <cellStyle name="Normal 2 24 20 2 2" xfId="22565"/>
    <cellStyle name="Normal 2 24 20 2 2 2" xfId="48814"/>
    <cellStyle name="Normal 2 24 20 2 3" xfId="37751"/>
    <cellStyle name="Normal 2 24 20 3" xfId="15104"/>
    <cellStyle name="Normal 2 24 20 3 2" xfId="26168"/>
    <cellStyle name="Normal 2 24 20 3 2 2" xfId="52417"/>
    <cellStyle name="Normal 2 24 20 3 3" xfId="41354"/>
    <cellStyle name="Normal 2 24 20 4" xfId="18840"/>
    <cellStyle name="Normal 2 24 20 4 2" xfId="45090"/>
    <cellStyle name="Normal 2 24 20 5" xfId="7715"/>
    <cellStyle name="Normal 2 24 20 5 2" xfId="34027"/>
    <cellStyle name="Normal 2 24 20 6" xfId="28513"/>
    <cellStyle name="Normal 2 24 21" xfId="1063"/>
    <cellStyle name="Normal 2 24 21 2" xfId="11615"/>
    <cellStyle name="Normal 2 24 21 2 2" xfId="22679"/>
    <cellStyle name="Normal 2 24 21 2 2 2" xfId="48928"/>
    <cellStyle name="Normal 2 24 21 2 3" xfId="37865"/>
    <cellStyle name="Normal 2 24 21 3" xfId="15218"/>
    <cellStyle name="Normal 2 24 21 3 2" xfId="26282"/>
    <cellStyle name="Normal 2 24 21 3 2 2" xfId="52531"/>
    <cellStyle name="Normal 2 24 21 3 3" xfId="41468"/>
    <cellStyle name="Normal 2 24 21 4" xfId="18954"/>
    <cellStyle name="Normal 2 24 21 4 2" xfId="45204"/>
    <cellStyle name="Normal 2 24 21 5" xfId="7830"/>
    <cellStyle name="Normal 2 24 21 5 2" xfId="34141"/>
    <cellStyle name="Normal 2 24 21 6" xfId="28514"/>
    <cellStyle name="Normal 2 24 22" xfId="1064"/>
    <cellStyle name="Normal 2 24 22 2" xfId="11729"/>
    <cellStyle name="Normal 2 24 22 2 2" xfId="22793"/>
    <cellStyle name="Normal 2 24 22 2 2 2" xfId="49042"/>
    <cellStyle name="Normal 2 24 22 2 3" xfId="37979"/>
    <cellStyle name="Normal 2 24 22 3" xfId="15332"/>
    <cellStyle name="Normal 2 24 22 3 2" xfId="26396"/>
    <cellStyle name="Normal 2 24 22 3 2 2" xfId="52645"/>
    <cellStyle name="Normal 2 24 22 3 3" xfId="41582"/>
    <cellStyle name="Normal 2 24 22 4" xfId="19068"/>
    <cellStyle name="Normal 2 24 22 4 2" xfId="45318"/>
    <cellStyle name="Normal 2 24 22 5" xfId="7945"/>
    <cellStyle name="Normal 2 24 22 5 2" xfId="34255"/>
    <cellStyle name="Normal 2 24 22 6" xfId="28515"/>
    <cellStyle name="Normal 2 24 23" xfId="1065"/>
    <cellStyle name="Normal 2 24 23 2" xfId="11843"/>
    <cellStyle name="Normal 2 24 23 2 2" xfId="22907"/>
    <cellStyle name="Normal 2 24 23 2 2 2" xfId="49156"/>
    <cellStyle name="Normal 2 24 23 2 3" xfId="38093"/>
    <cellStyle name="Normal 2 24 23 3" xfId="15446"/>
    <cellStyle name="Normal 2 24 23 3 2" xfId="26510"/>
    <cellStyle name="Normal 2 24 23 3 2 2" xfId="52759"/>
    <cellStyle name="Normal 2 24 23 3 3" xfId="41696"/>
    <cellStyle name="Normal 2 24 23 4" xfId="19182"/>
    <cellStyle name="Normal 2 24 23 4 2" xfId="45432"/>
    <cellStyle name="Normal 2 24 23 5" xfId="8060"/>
    <cellStyle name="Normal 2 24 23 5 2" xfId="34369"/>
    <cellStyle name="Normal 2 24 23 6" xfId="28516"/>
    <cellStyle name="Normal 2 24 24" xfId="1066"/>
    <cellStyle name="Normal 2 24 24 2" xfId="11957"/>
    <cellStyle name="Normal 2 24 24 2 2" xfId="23021"/>
    <cellStyle name="Normal 2 24 24 2 2 2" xfId="49270"/>
    <cellStyle name="Normal 2 24 24 2 3" xfId="38207"/>
    <cellStyle name="Normal 2 24 24 3" xfId="15560"/>
    <cellStyle name="Normal 2 24 24 3 2" xfId="26624"/>
    <cellStyle name="Normal 2 24 24 3 2 2" xfId="52873"/>
    <cellStyle name="Normal 2 24 24 3 3" xfId="41810"/>
    <cellStyle name="Normal 2 24 24 4" xfId="19296"/>
    <cellStyle name="Normal 2 24 24 4 2" xfId="45546"/>
    <cellStyle name="Normal 2 24 24 5" xfId="8175"/>
    <cellStyle name="Normal 2 24 24 5 2" xfId="34483"/>
    <cellStyle name="Normal 2 24 24 6" xfId="28517"/>
    <cellStyle name="Normal 2 24 25" xfId="1067"/>
    <cellStyle name="Normal 2 24 25 2" xfId="12071"/>
    <cellStyle name="Normal 2 24 25 2 2" xfId="23135"/>
    <cellStyle name="Normal 2 24 25 2 2 2" xfId="49384"/>
    <cellStyle name="Normal 2 24 25 2 3" xfId="38321"/>
    <cellStyle name="Normal 2 24 25 3" xfId="15674"/>
    <cellStyle name="Normal 2 24 25 3 2" xfId="26738"/>
    <cellStyle name="Normal 2 24 25 3 2 2" xfId="52987"/>
    <cellStyle name="Normal 2 24 25 3 3" xfId="41924"/>
    <cellStyle name="Normal 2 24 25 4" xfId="19410"/>
    <cellStyle name="Normal 2 24 25 4 2" xfId="45660"/>
    <cellStyle name="Normal 2 24 25 5" xfId="8290"/>
    <cellStyle name="Normal 2 24 25 5 2" xfId="34597"/>
    <cellStyle name="Normal 2 24 25 6" xfId="28518"/>
    <cellStyle name="Normal 2 24 26" xfId="1068"/>
    <cellStyle name="Normal 2 24 26 2" xfId="12188"/>
    <cellStyle name="Normal 2 24 26 2 2" xfId="23252"/>
    <cellStyle name="Normal 2 24 26 2 2 2" xfId="49501"/>
    <cellStyle name="Normal 2 24 26 2 3" xfId="38438"/>
    <cellStyle name="Normal 2 24 26 3" xfId="15791"/>
    <cellStyle name="Normal 2 24 26 3 2" xfId="26855"/>
    <cellStyle name="Normal 2 24 26 3 2 2" xfId="53104"/>
    <cellStyle name="Normal 2 24 26 3 3" xfId="42041"/>
    <cellStyle name="Normal 2 24 26 4" xfId="19527"/>
    <cellStyle name="Normal 2 24 26 4 2" xfId="45777"/>
    <cellStyle name="Normal 2 24 26 5" xfId="8408"/>
    <cellStyle name="Normal 2 24 26 5 2" xfId="34714"/>
    <cellStyle name="Normal 2 24 26 6" xfId="28519"/>
    <cellStyle name="Normal 2 24 27" xfId="1069"/>
    <cellStyle name="Normal 2 24 27 2" xfId="12307"/>
    <cellStyle name="Normal 2 24 27 2 2" xfId="23371"/>
    <cellStyle name="Normal 2 24 27 2 2 2" xfId="49620"/>
    <cellStyle name="Normal 2 24 27 2 3" xfId="38557"/>
    <cellStyle name="Normal 2 24 27 3" xfId="15910"/>
    <cellStyle name="Normal 2 24 27 3 2" xfId="26974"/>
    <cellStyle name="Normal 2 24 27 3 2 2" xfId="53223"/>
    <cellStyle name="Normal 2 24 27 3 3" xfId="42160"/>
    <cellStyle name="Normal 2 24 27 4" xfId="19646"/>
    <cellStyle name="Normal 2 24 27 4 2" xfId="45896"/>
    <cellStyle name="Normal 2 24 27 5" xfId="8528"/>
    <cellStyle name="Normal 2 24 27 5 2" xfId="34833"/>
    <cellStyle name="Normal 2 24 27 6" xfId="28520"/>
    <cellStyle name="Normal 2 24 28" xfId="1070"/>
    <cellStyle name="Normal 2 24 28 2" xfId="12438"/>
    <cellStyle name="Normal 2 24 28 2 2" xfId="23502"/>
    <cellStyle name="Normal 2 24 28 2 2 2" xfId="49751"/>
    <cellStyle name="Normal 2 24 28 2 3" xfId="38688"/>
    <cellStyle name="Normal 2 24 28 3" xfId="16041"/>
    <cellStyle name="Normal 2 24 28 3 2" xfId="27105"/>
    <cellStyle name="Normal 2 24 28 3 2 2" xfId="53354"/>
    <cellStyle name="Normal 2 24 28 3 3" xfId="42291"/>
    <cellStyle name="Normal 2 24 28 4" xfId="19777"/>
    <cellStyle name="Normal 2 24 28 4 2" xfId="46027"/>
    <cellStyle name="Normal 2 24 28 5" xfId="8660"/>
    <cellStyle name="Normal 2 24 28 5 2" xfId="34964"/>
    <cellStyle name="Normal 2 24 28 6" xfId="28521"/>
    <cellStyle name="Normal 2 24 29" xfId="1071"/>
    <cellStyle name="Normal 2 24 29 2" xfId="12553"/>
    <cellStyle name="Normal 2 24 29 2 2" xfId="23617"/>
    <cellStyle name="Normal 2 24 29 2 2 2" xfId="49866"/>
    <cellStyle name="Normal 2 24 29 2 3" xfId="38803"/>
    <cellStyle name="Normal 2 24 29 3" xfId="16156"/>
    <cellStyle name="Normal 2 24 29 3 2" xfId="27220"/>
    <cellStyle name="Normal 2 24 29 3 2 2" xfId="53469"/>
    <cellStyle name="Normal 2 24 29 3 3" xfId="42406"/>
    <cellStyle name="Normal 2 24 29 4" xfId="19892"/>
    <cellStyle name="Normal 2 24 29 4 2" xfId="46142"/>
    <cellStyle name="Normal 2 24 29 5" xfId="8776"/>
    <cellStyle name="Normal 2 24 29 5 2" xfId="35079"/>
    <cellStyle name="Normal 2 24 29 6" xfId="28522"/>
    <cellStyle name="Normal 2 24 3" xfId="95"/>
    <cellStyle name="Normal 2 24 3 2" xfId="1073"/>
    <cellStyle name="Normal 2 24 3 2 2" xfId="16392"/>
    <cellStyle name="Normal 2 24 3 2 2 2" xfId="27456"/>
    <cellStyle name="Normal 2 24 3 2 2 2 2" xfId="53705"/>
    <cellStyle name="Normal 2 24 3 2 2 3" xfId="42642"/>
    <cellStyle name="Normal 2 24 3 2 3" xfId="20128"/>
    <cellStyle name="Normal 2 24 3 2 3 2" xfId="46378"/>
    <cellStyle name="Normal 2 24 3 2 4" xfId="9055"/>
    <cellStyle name="Normal 2 24 3 2 4 2" xfId="35315"/>
    <cellStyle name="Normal 2 24 3 2 5" xfId="28524"/>
    <cellStyle name="Normal 2 24 3 3" xfId="1072"/>
    <cellStyle name="Normal 2 24 3 3 2" xfId="20499"/>
    <cellStyle name="Normal 2 24 3 3 2 2" xfId="46748"/>
    <cellStyle name="Normal 2 24 3 3 3" xfId="9435"/>
    <cellStyle name="Normal 2 24 3 3 3 2" xfId="35685"/>
    <cellStyle name="Normal 2 24 3 3 4" xfId="28523"/>
    <cellStyle name="Normal 2 24 3 4" xfId="13038"/>
    <cellStyle name="Normal 2 24 3 4 2" xfId="24102"/>
    <cellStyle name="Normal 2 24 3 4 2 2" xfId="50351"/>
    <cellStyle name="Normal 2 24 3 4 3" xfId="39288"/>
    <cellStyle name="Normal 2 24 3 5" xfId="16774"/>
    <cellStyle name="Normal 2 24 3 5 2" xfId="43024"/>
    <cellStyle name="Normal 2 24 3 6" xfId="5631"/>
    <cellStyle name="Normal 2 24 3 6 2" xfId="31961"/>
    <cellStyle name="Normal 2 24 3 7" xfId="27599"/>
    <cellStyle name="Normal 2 24 30" xfId="1074"/>
    <cellStyle name="Normal 2 24 30 2" xfId="12667"/>
    <cellStyle name="Normal 2 24 30 2 2" xfId="23731"/>
    <cellStyle name="Normal 2 24 30 2 2 2" xfId="49980"/>
    <cellStyle name="Normal 2 24 30 2 3" xfId="38917"/>
    <cellStyle name="Normal 2 24 30 3" xfId="16270"/>
    <cellStyle name="Normal 2 24 30 3 2" xfId="27334"/>
    <cellStyle name="Normal 2 24 30 3 2 2" xfId="53583"/>
    <cellStyle name="Normal 2 24 30 3 3" xfId="42520"/>
    <cellStyle name="Normal 2 24 30 4" xfId="20006"/>
    <cellStyle name="Normal 2 24 30 4 2" xfId="46256"/>
    <cellStyle name="Normal 2 24 30 5" xfId="8891"/>
    <cellStyle name="Normal 2 24 30 5 2" xfId="35193"/>
    <cellStyle name="Normal 2 24 30 6" xfId="28525"/>
    <cellStyle name="Normal 2 24 31" xfId="1075"/>
    <cellStyle name="Normal 2 24 31 2" xfId="9305"/>
    <cellStyle name="Normal 2 24 31 2 2" xfId="20369"/>
    <cellStyle name="Normal 2 24 31 2 2 2" xfId="46618"/>
    <cellStyle name="Normal 2 24 31 2 3" xfId="35555"/>
    <cellStyle name="Normal 2 24 31 3" xfId="12908"/>
    <cellStyle name="Normal 2 24 31 3 2" xfId="23972"/>
    <cellStyle name="Normal 2 24 31 3 2 2" xfId="50221"/>
    <cellStyle name="Normal 2 24 31 3 3" xfId="39158"/>
    <cellStyle name="Normal 2 24 31 4" xfId="16644"/>
    <cellStyle name="Normal 2 24 31 4 2" xfId="42894"/>
    <cellStyle name="Normal 2 24 31 5" xfId="5500"/>
    <cellStyle name="Normal 2 24 31 5 2" xfId="31831"/>
    <cellStyle name="Normal 2 24 31 6" xfId="28526"/>
    <cellStyle name="Normal 2 24 32" xfId="1076"/>
    <cellStyle name="Normal 2 24 32 2" xfId="20249"/>
    <cellStyle name="Normal 2 24 32 2 2" xfId="46498"/>
    <cellStyle name="Normal 2 24 32 3" xfId="9185"/>
    <cellStyle name="Normal 2 24 32 3 2" xfId="35435"/>
    <cellStyle name="Normal 2 24 32 4" xfId="28527"/>
    <cellStyle name="Normal 2 24 33" xfId="1077"/>
    <cellStyle name="Normal 2 24 33 2" xfId="23852"/>
    <cellStyle name="Normal 2 24 33 2 2" xfId="50101"/>
    <cellStyle name="Normal 2 24 33 3" xfId="12788"/>
    <cellStyle name="Normal 2 24 33 3 2" xfId="39038"/>
    <cellStyle name="Normal 2 24 33 4" xfId="28528"/>
    <cellStyle name="Normal 2 24 34" xfId="1078"/>
    <cellStyle name="Normal 2 24 34 2" xfId="16524"/>
    <cellStyle name="Normal 2 24 34 2 2" xfId="42774"/>
    <cellStyle name="Normal 2 24 34 3" xfId="28529"/>
    <cellStyle name="Normal 2 24 35" xfId="1079"/>
    <cellStyle name="Normal 2 24 35 2" xfId="28530"/>
    <cellStyle name="Normal 2 24 36" xfId="1080"/>
    <cellStyle name="Normal 2 24 36 2" xfId="28531"/>
    <cellStyle name="Normal 2 24 37" xfId="1081"/>
    <cellStyle name="Normal 2 24 37 2" xfId="28532"/>
    <cellStyle name="Normal 2 24 38" xfId="1082"/>
    <cellStyle name="Normal 2 24 38 2" xfId="28533"/>
    <cellStyle name="Normal 2 24 39" xfId="1083"/>
    <cellStyle name="Normal 2 24 39 2" xfId="28534"/>
    <cellStyle name="Normal 2 24 4" xfId="1084"/>
    <cellStyle name="Normal 2 24 4 2" xfId="9577"/>
    <cellStyle name="Normal 2 24 4 2 2" xfId="20641"/>
    <cellStyle name="Normal 2 24 4 2 2 2" xfId="46890"/>
    <cellStyle name="Normal 2 24 4 2 3" xfId="35827"/>
    <cellStyle name="Normal 2 24 4 3" xfId="13180"/>
    <cellStyle name="Normal 2 24 4 3 2" xfId="24244"/>
    <cellStyle name="Normal 2 24 4 3 2 2" xfId="50493"/>
    <cellStyle name="Normal 2 24 4 3 3" xfId="39430"/>
    <cellStyle name="Normal 2 24 4 4" xfId="16916"/>
    <cellStyle name="Normal 2 24 4 4 2" xfId="43166"/>
    <cellStyle name="Normal 2 24 4 5" xfId="5775"/>
    <cellStyle name="Normal 2 24 4 5 2" xfId="32103"/>
    <cellStyle name="Normal 2 24 4 6" xfId="28535"/>
    <cellStyle name="Normal 2 24 40" xfId="1085"/>
    <cellStyle name="Normal 2 24 40 2" xfId="28536"/>
    <cellStyle name="Normal 2 24 41" xfId="1086"/>
    <cellStyle name="Normal 2 24 41 2" xfId="28537"/>
    <cellStyle name="Normal 2 24 42" xfId="1010"/>
    <cellStyle name="Normal 2 24 42 2" xfId="28461"/>
    <cellStyle name="Normal 2 24 43" xfId="5379"/>
    <cellStyle name="Normal 2 24 43 2" xfId="31711"/>
    <cellStyle name="Normal 2 24 44" xfId="27596"/>
    <cellStyle name="Normal 2 24 5" xfId="1087"/>
    <cellStyle name="Normal 2 24 5 2" xfId="9693"/>
    <cellStyle name="Normal 2 24 5 2 2" xfId="20757"/>
    <cellStyle name="Normal 2 24 5 2 2 2" xfId="47006"/>
    <cellStyle name="Normal 2 24 5 2 3" xfId="35943"/>
    <cellStyle name="Normal 2 24 5 3" xfId="13296"/>
    <cellStyle name="Normal 2 24 5 3 2" xfId="24360"/>
    <cellStyle name="Normal 2 24 5 3 2 2" xfId="50609"/>
    <cellStyle name="Normal 2 24 5 3 3" xfId="39546"/>
    <cellStyle name="Normal 2 24 5 4" xfId="17032"/>
    <cellStyle name="Normal 2 24 5 4 2" xfId="43282"/>
    <cellStyle name="Normal 2 24 5 5" xfId="5892"/>
    <cellStyle name="Normal 2 24 5 5 2" xfId="32219"/>
    <cellStyle name="Normal 2 24 5 6" xfId="28538"/>
    <cellStyle name="Normal 2 24 6" xfId="1088"/>
    <cellStyle name="Normal 2 24 6 2" xfId="9808"/>
    <cellStyle name="Normal 2 24 6 2 2" xfId="20872"/>
    <cellStyle name="Normal 2 24 6 2 2 2" xfId="47121"/>
    <cellStyle name="Normal 2 24 6 2 3" xfId="36058"/>
    <cellStyle name="Normal 2 24 6 3" xfId="13411"/>
    <cellStyle name="Normal 2 24 6 3 2" xfId="24475"/>
    <cellStyle name="Normal 2 24 6 3 2 2" xfId="50724"/>
    <cellStyle name="Normal 2 24 6 3 3" xfId="39661"/>
    <cellStyle name="Normal 2 24 6 4" xfId="17147"/>
    <cellStyle name="Normal 2 24 6 4 2" xfId="43397"/>
    <cellStyle name="Normal 2 24 6 5" xfId="6008"/>
    <cellStyle name="Normal 2 24 6 5 2" xfId="32334"/>
    <cellStyle name="Normal 2 24 6 6" xfId="28539"/>
    <cellStyle name="Normal 2 24 7" xfId="1089"/>
    <cellStyle name="Normal 2 24 7 2" xfId="9923"/>
    <cellStyle name="Normal 2 24 7 2 2" xfId="20987"/>
    <cellStyle name="Normal 2 24 7 2 2 2" xfId="47236"/>
    <cellStyle name="Normal 2 24 7 2 3" xfId="36173"/>
    <cellStyle name="Normal 2 24 7 3" xfId="13526"/>
    <cellStyle name="Normal 2 24 7 3 2" xfId="24590"/>
    <cellStyle name="Normal 2 24 7 3 2 2" xfId="50839"/>
    <cellStyle name="Normal 2 24 7 3 3" xfId="39776"/>
    <cellStyle name="Normal 2 24 7 4" xfId="17262"/>
    <cellStyle name="Normal 2 24 7 4 2" xfId="43512"/>
    <cellStyle name="Normal 2 24 7 5" xfId="6124"/>
    <cellStyle name="Normal 2 24 7 5 2" xfId="32449"/>
    <cellStyle name="Normal 2 24 7 6" xfId="28540"/>
    <cellStyle name="Normal 2 24 8" xfId="1090"/>
    <cellStyle name="Normal 2 24 8 2" xfId="10037"/>
    <cellStyle name="Normal 2 24 8 2 2" xfId="21101"/>
    <cellStyle name="Normal 2 24 8 2 2 2" xfId="47350"/>
    <cellStyle name="Normal 2 24 8 2 3" xfId="36287"/>
    <cellStyle name="Normal 2 24 8 3" xfId="13640"/>
    <cellStyle name="Normal 2 24 8 3 2" xfId="24704"/>
    <cellStyle name="Normal 2 24 8 3 2 2" xfId="50953"/>
    <cellStyle name="Normal 2 24 8 3 3" xfId="39890"/>
    <cellStyle name="Normal 2 24 8 4" xfId="17376"/>
    <cellStyle name="Normal 2 24 8 4 2" xfId="43626"/>
    <cellStyle name="Normal 2 24 8 5" xfId="6239"/>
    <cellStyle name="Normal 2 24 8 5 2" xfId="32563"/>
    <cellStyle name="Normal 2 24 8 6" xfId="28541"/>
    <cellStyle name="Normal 2 24 9" xfId="1091"/>
    <cellStyle name="Normal 2 24 9 2" xfId="10151"/>
    <cellStyle name="Normal 2 24 9 2 2" xfId="21215"/>
    <cellStyle name="Normal 2 24 9 2 2 2" xfId="47464"/>
    <cellStyle name="Normal 2 24 9 2 3" xfId="36401"/>
    <cellStyle name="Normal 2 24 9 3" xfId="13754"/>
    <cellStyle name="Normal 2 24 9 3 2" xfId="24818"/>
    <cellStyle name="Normal 2 24 9 3 2 2" xfId="51067"/>
    <cellStyle name="Normal 2 24 9 3 3" xfId="40004"/>
    <cellStyle name="Normal 2 24 9 4" xfId="17490"/>
    <cellStyle name="Normal 2 24 9 4 2" xfId="43740"/>
    <cellStyle name="Normal 2 24 9 5" xfId="6354"/>
    <cellStyle name="Normal 2 24 9 5 2" xfId="32677"/>
    <cellStyle name="Normal 2 24 9 6" xfId="28542"/>
    <cellStyle name="Normal 2 25" xfId="96"/>
    <cellStyle name="Normal 2 25 10" xfId="1093"/>
    <cellStyle name="Normal 2 25 10 2" xfId="10264"/>
    <cellStyle name="Normal 2 25 10 2 2" xfId="21328"/>
    <cellStyle name="Normal 2 25 10 2 2 2" xfId="47577"/>
    <cellStyle name="Normal 2 25 10 2 3" xfId="36514"/>
    <cellStyle name="Normal 2 25 10 3" xfId="13867"/>
    <cellStyle name="Normal 2 25 10 3 2" xfId="24931"/>
    <cellStyle name="Normal 2 25 10 3 2 2" xfId="51180"/>
    <cellStyle name="Normal 2 25 10 3 3" xfId="40117"/>
    <cellStyle name="Normal 2 25 10 4" xfId="17603"/>
    <cellStyle name="Normal 2 25 10 4 2" xfId="43853"/>
    <cellStyle name="Normal 2 25 10 5" xfId="6468"/>
    <cellStyle name="Normal 2 25 10 5 2" xfId="32790"/>
    <cellStyle name="Normal 2 25 10 6" xfId="28544"/>
    <cellStyle name="Normal 2 25 11" xfId="1094"/>
    <cellStyle name="Normal 2 25 11 2" xfId="10391"/>
    <cellStyle name="Normal 2 25 11 2 2" xfId="21455"/>
    <cellStyle name="Normal 2 25 11 2 2 2" xfId="47704"/>
    <cellStyle name="Normal 2 25 11 2 3" xfId="36641"/>
    <cellStyle name="Normal 2 25 11 3" xfId="13994"/>
    <cellStyle name="Normal 2 25 11 3 2" xfId="25058"/>
    <cellStyle name="Normal 2 25 11 3 2 2" xfId="51307"/>
    <cellStyle name="Normal 2 25 11 3 3" xfId="40244"/>
    <cellStyle name="Normal 2 25 11 4" xfId="17730"/>
    <cellStyle name="Normal 2 25 11 4 2" xfId="43980"/>
    <cellStyle name="Normal 2 25 11 5" xfId="6596"/>
    <cellStyle name="Normal 2 25 11 5 2" xfId="32917"/>
    <cellStyle name="Normal 2 25 11 6" xfId="28545"/>
    <cellStyle name="Normal 2 25 12" xfId="1095"/>
    <cellStyle name="Normal 2 25 12 2" xfId="10506"/>
    <cellStyle name="Normal 2 25 12 2 2" xfId="21570"/>
    <cellStyle name="Normal 2 25 12 2 2 2" xfId="47819"/>
    <cellStyle name="Normal 2 25 12 2 3" xfId="36756"/>
    <cellStyle name="Normal 2 25 12 3" xfId="14109"/>
    <cellStyle name="Normal 2 25 12 3 2" xfId="25173"/>
    <cellStyle name="Normal 2 25 12 3 2 2" xfId="51422"/>
    <cellStyle name="Normal 2 25 12 3 3" xfId="40359"/>
    <cellStyle name="Normal 2 25 12 4" xfId="17845"/>
    <cellStyle name="Normal 2 25 12 4 2" xfId="44095"/>
    <cellStyle name="Normal 2 25 12 5" xfId="6712"/>
    <cellStyle name="Normal 2 25 12 5 2" xfId="33032"/>
    <cellStyle name="Normal 2 25 12 6" xfId="28546"/>
    <cellStyle name="Normal 2 25 13" xfId="1096"/>
    <cellStyle name="Normal 2 25 13 2" xfId="10679"/>
    <cellStyle name="Normal 2 25 13 2 2" xfId="21743"/>
    <cellStyle name="Normal 2 25 13 2 2 2" xfId="47992"/>
    <cellStyle name="Normal 2 25 13 2 3" xfId="36929"/>
    <cellStyle name="Normal 2 25 13 3" xfId="14282"/>
    <cellStyle name="Normal 2 25 13 3 2" xfId="25346"/>
    <cellStyle name="Normal 2 25 13 3 2 2" xfId="51595"/>
    <cellStyle name="Normal 2 25 13 3 3" xfId="40532"/>
    <cellStyle name="Normal 2 25 13 4" xfId="18018"/>
    <cellStyle name="Normal 2 25 13 4 2" xfId="44268"/>
    <cellStyle name="Normal 2 25 13 5" xfId="6886"/>
    <cellStyle name="Normal 2 25 13 5 2" xfId="33205"/>
    <cellStyle name="Normal 2 25 13 6" xfId="28547"/>
    <cellStyle name="Normal 2 25 14" xfId="1097"/>
    <cellStyle name="Normal 2 25 14 2" xfId="10796"/>
    <cellStyle name="Normal 2 25 14 2 2" xfId="21860"/>
    <cellStyle name="Normal 2 25 14 2 2 2" xfId="48109"/>
    <cellStyle name="Normal 2 25 14 2 3" xfId="37046"/>
    <cellStyle name="Normal 2 25 14 3" xfId="14399"/>
    <cellStyle name="Normal 2 25 14 3 2" xfId="25463"/>
    <cellStyle name="Normal 2 25 14 3 2 2" xfId="51712"/>
    <cellStyle name="Normal 2 25 14 3 3" xfId="40649"/>
    <cellStyle name="Normal 2 25 14 4" xfId="18135"/>
    <cellStyle name="Normal 2 25 14 4 2" xfId="44385"/>
    <cellStyle name="Normal 2 25 14 5" xfId="7004"/>
    <cellStyle name="Normal 2 25 14 5 2" xfId="33322"/>
    <cellStyle name="Normal 2 25 14 6" xfId="28548"/>
    <cellStyle name="Normal 2 25 15" xfId="1098"/>
    <cellStyle name="Normal 2 25 15 2" xfId="10912"/>
    <cellStyle name="Normal 2 25 15 2 2" xfId="21976"/>
    <cellStyle name="Normal 2 25 15 2 2 2" xfId="48225"/>
    <cellStyle name="Normal 2 25 15 2 3" xfId="37162"/>
    <cellStyle name="Normal 2 25 15 3" xfId="14515"/>
    <cellStyle name="Normal 2 25 15 3 2" xfId="25579"/>
    <cellStyle name="Normal 2 25 15 3 2 2" xfId="51828"/>
    <cellStyle name="Normal 2 25 15 3 3" xfId="40765"/>
    <cellStyle name="Normal 2 25 15 4" xfId="18251"/>
    <cellStyle name="Normal 2 25 15 4 2" xfId="44501"/>
    <cellStyle name="Normal 2 25 15 5" xfId="7121"/>
    <cellStyle name="Normal 2 25 15 5 2" xfId="33438"/>
    <cellStyle name="Normal 2 25 15 6" xfId="28549"/>
    <cellStyle name="Normal 2 25 16" xfId="1099"/>
    <cellStyle name="Normal 2 25 16 2" xfId="11030"/>
    <cellStyle name="Normal 2 25 16 2 2" xfId="22094"/>
    <cellStyle name="Normal 2 25 16 2 2 2" xfId="48343"/>
    <cellStyle name="Normal 2 25 16 2 3" xfId="37280"/>
    <cellStyle name="Normal 2 25 16 3" xfId="14633"/>
    <cellStyle name="Normal 2 25 16 3 2" xfId="25697"/>
    <cellStyle name="Normal 2 25 16 3 2 2" xfId="51946"/>
    <cellStyle name="Normal 2 25 16 3 3" xfId="40883"/>
    <cellStyle name="Normal 2 25 16 4" xfId="18369"/>
    <cellStyle name="Normal 2 25 16 4 2" xfId="44619"/>
    <cellStyle name="Normal 2 25 16 5" xfId="7240"/>
    <cellStyle name="Normal 2 25 16 5 2" xfId="33556"/>
    <cellStyle name="Normal 2 25 16 6" xfId="28550"/>
    <cellStyle name="Normal 2 25 17" xfId="1100"/>
    <cellStyle name="Normal 2 25 17 2" xfId="11148"/>
    <cellStyle name="Normal 2 25 17 2 2" xfId="22212"/>
    <cellStyle name="Normal 2 25 17 2 2 2" xfId="48461"/>
    <cellStyle name="Normal 2 25 17 2 3" xfId="37398"/>
    <cellStyle name="Normal 2 25 17 3" xfId="14751"/>
    <cellStyle name="Normal 2 25 17 3 2" xfId="25815"/>
    <cellStyle name="Normal 2 25 17 3 2 2" xfId="52064"/>
    <cellStyle name="Normal 2 25 17 3 3" xfId="41001"/>
    <cellStyle name="Normal 2 25 17 4" xfId="18487"/>
    <cellStyle name="Normal 2 25 17 4 2" xfId="44737"/>
    <cellStyle name="Normal 2 25 17 5" xfId="7359"/>
    <cellStyle name="Normal 2 25 17 5 2" xfId="33674"/>
    <cellStyle name="Normal 2 25 17 6" xfId="28551"/>
    <cellStyle name="Normal 2 25 18" xfId="1101"/>
    <cellStyle name="Normal 2 25 18 2" xfId="11264"/>
    <cellStyle name="Normal 2 25 18 2 2" xfId="22328"/>
    <cellStyle name="Normal 2 25 18 2 2 2" xfId="48577"/>
    <cellStyle name="Normal 2 25 18 2 3" xfId="37514"/>
    <cellStyle name="Normal 2 25 18 3" xfId="14867"/>
    <cellStyle name="Normal 2 25 18 3 2" xfId="25931"/>
    <cellStyle name="Normal 2 25 18 3 2 2" xfId="52180"/>
    <cellStyle name="Normal 2 25 18 3 3" xfId="41117"/>
    <cellStyle name="Normal 2 25 18 4" xfId="18603"/>
    <cellStyle name="Normal 2 25 18 4 2" xfId="44853"/>
    <cellStyle name="Normal 2 25 18 5" xfId="7476"/>
    <cellStyle name="Normal 2 25 18 5 2" xfId="33790"/>
    <cellStyle name="Normal 2 25 18 6" xfId="28552"/>
    <cellStyle name="Normal 2 25 19" xfId="1102"/>
    <cellStyle name="Normal 2 25 19 2" xfId="11381"/>
    <cellStyle name="Normal 2 25 19 2 2" xfId="22445"/>
    <cellStyle name="Normal 2 25 19 2 2 2" xfId="48694"/>
    <cellStyle name="Normal 2 25 19 2 3" xfId="37631"/>
    <cellStyle name="Normal 2 25 19 3" xfId="14984"/>
    <cellStyle name="Normal 2 25 19 3 2" xfId="26048"/>
    <cellStyle name="Normal 2 25 19 3 2 2" xfId="52297"/>
    <cellStyle name="Normal 2 25 19 3 3" xfId="41234"/>
    <cellStyle name="Normal 2 25 19 4" xfId="18720"/>
    <cellStyle name="Normal 2 25 19 4 2" xfId="44970"/>
    <cellStyle name="Normal 2 25 19 5" xfId="7594"/>
    <cellStyle name="Normal 2 25 19 5 2" xfId="33907"/>
    <cellStyle name="Normal 2 25 19 6" xfId="28553"/>
    <cellStyle name="Normal 2 25 2" xfId="97"/>
    <cellStyle name="Normal 2 25 2 10" xfId="1104"/>
    <cellStyle name="Normal 2 25 2 10 2" xfId="10447"/>
    <cellStyle name="Normal 2 25 2 10 2 2" xfId="21511"/>
    <cellStyle name="Normal 2 25 2 10 2 2 2" xfId="47760"/>
    <cellStyle name="Normal 2 25 2 10 2 3" xfId="36697"/>
    <cellStyle name="Normal 2 25 2 10 3" xfId="14050"/>
    <cellStyle name="Normal 2 25 2 10 3 2" xfId="25114"/>
    <cellStyle name="Normal 2 25 2 10 3 2 2" xfId="51363"/>
    <cellStyle name="Normal 2 25 2 10 3 3" xfId="40300"/>
    <cellStyle name="Normal 2 25 2 10 4" xfId="17786"/>
    <cellStyle name="Normal 2 25 2 10 4 2" xfId="44036"/>
    <cellStyle name="Normal 2 25 2 10 5" xfId="6652"/>
    <cellStyle name="Normal 2 25 2 10 5 2" xfId="32973"/>
    <cellStyle name="Normal 2 25 2 10 6" xfId="28555"/>
    <cellStyle name="Normal 2 25 2 11" xfId="1105"/>
    <cellStyle name="Normal 2 25 2 11 2" xfId="10562"/>
    <cellStyle name="Normal 2 25 2 11 2 2" xfId="21626"/>
    <cellStyle name="Normal 2 25 2 11 2 2 2" xfId="47875"/>
    <cellStyle name="Normal 2 25 2 11 2 3" xfId="36812"/>
    <cellStyle name="Normal 2 25 2 11 3" xfId="14165"/>
    <cellStyle name="Normal 2 25 2 11 3 2" xfId="25229"/>
    <cellStyle name="Normal 2 25 2 11 3 2 2" xfId="51478"/>
    <cellStyle name="Normal 2 25 2 11 3 3" xfId="40415"/>
    <cellStyle name="Normal 2 25 2 11 4" xfId="17901"/>
    <cellStyle name="Normal 2 25 2 11 4 2" xfId="44151"/>
    <cellStyle name="Normal 2 25 2 11 5" xfId="6768"/>
    <cellStyle name="Normal 2 25 2 11 5 2" xfId="33088"/>
    <cellStyle name="Normal 2 25 2 11 6" xfId="28556"/>
    <cellStyle name="Normal 2 25 2 12" xfId="1106"/>
    <cellStyle name="Normal 2 25 2 12 2" xfId="10735"/>
    <cellStyle name="Normal 2 25 2 12 2 2" xfId="21799"/>
    <cellStyle name="Normal 2 25 2 12 2 2 2" xfId="48048"/>
    <cellStyle name="Normal 2 25 2 12 2 3" xfId="36985"/>
    <cellStyle name="Normal 2 25 2 12 3" xfId="14338"/>
    <cellStyle name="Normal 2 25 2 12 3 2" xfId="25402"/>
    <cellStyle name="Normal 2 25 2 12 3 2 2" xfId="51651"/>
    <cellStyle name="Normal 2 25 2 12 3 3" xfId="40588"/>
    <cellStyle name="Normal 2 25 2 12 4" xfId="18074"/>
    <cellStyle name="Normal 2 25 2 12 4 2" xfId="44324"/>
    <cellStyle name="Normal 2 25 2 12 5" xfId="6942"/>
    <cellStyle name="Normal 2 25 2 12 5 2" xfId="33261"/>
    <cellStyle name="Normal 2 25 2 12 6" xfId="28557"/>
    <cellStyle name="Normal 2 25 2 13" xfId="1107"/>
    <cellStyle name="Normal 2 25 2 13 2" xfId="10852"/>
    <cellStyle name="Normal 2 25 2 13 2 2" xfId="21916"/>
    <cellStyle name="Normal 2 25 2 13 2 2 2" xfId="48165"/>
    <cellStyle name="Normal 2 25 2 13 2 3" xfId="37102"/>
    <cellStyle name="Normal 2 25 2 13 3" xfId="14455"/>
    <cellStyle name="Normal 2 25 2 13 3 2" xfId="25519"/>
    <cellStyle name="Normal 2 25 2 13 3 2 2" xfId="51768"/>
    <cellStyle name="Normal 2 25 2 13 3 3" xfId="40705"/>
    <cellStyle name="Normal 2 25 2 13 4" xfId="18191"/>
    <cellStyle name="Normal 2 25 2 13 4 2" xfId="44441"/>
    <cellStyle name="Normal 2 25 2 13 5" xfId="7060"/>
    <cellStyle name="Normal 2 25 2 13 5 2" xfId="33378"/>
    <cellStyle name="Normal 2 25 2 13 6" xfId="28558"/>
    <cellStyle name="Normal 2 25 2 14" xfId="1108"/>
    <cellStyle name="Normal 2 25 2 14 2" xfId="10968"/>
    <cellStyle name="Normal 2 25 2 14 2 2" xfId="22032"/>
    <cellStyle name="Normal 2 25 2 14 2 2 2" xfId="48281"/>
    <cellStyle name="Normal 2 25 2 14 2 3" xfId="37218"/>
    <cellStyle name="Normal 2 25 2 14 3" xfId="14571"/>
    <cellStyle name="Normal 2 25 2 14 3 2" xfId="25635"/>
    <cellStyle name="Normal 2 25 2 14 3 2 2" xfId="51884"/>
    <cellStyle name="Normal 2 25 2 14 3 3" xfId="40821"/>
    <cellStyle name="Normal 2 25 2 14 4" xfId="18307"/>
    <cellStyle name="Normal 2 25 2 14 4 2" xfId="44557"/>
    <cellStyle name="Normal 2 25 2 14 5" xfId="7177"/>
    <cellStyle name="Normal 2 25 2 14 5 2" xfId="33494"/>
    <cellStyle name="Normal 2 25 2 14 6" xfId="28559"/>
    <cellStyle name="Normal 2 25 2 15" xfId="1109"/>
    <cellStyle name="Normal 2 25 2 15 2" xfId="11086"/>
    <cellStyle name="Normal 2 25 2 15 2 2" xfId="22150"/>
    <cellStyle name="Normal 2 25 2 15 2 2 2" xfId="48399"/>
    <cellStyle name="Normal 2 25 2 15 2 3" xfId="37336"/>
    <cellStyle name="Normal 2 25 2 15 3" xfId="14689"/>
    <cellStyle name="Normal 2 25 2 15 3 2" xfId="25753"/>
    <cellStyle name="Normal 2 25 2 15 3 2 2" xfId="52002"/>
    <cellStyle name="Normal 2 25 2 15 3 3" xfId="40939"/>
    <cellStyle name="Normal 2 25 2 15 4" xfId="18425"/>
    <cellStyle name="Normal 2 25 2 15 4 2" xfId="44675"/>
    <cellStyle name="Normal 2 25 2 15 5" xfId="7296"/>
    <cellStyle name="Normal 2 25 2 15 5 2" xfId="33612"/>
    <cellStyle name="Normal 2 25 2 15 6" xfId="28560"/>
    <cellStyle name="Normal 2 25 2 16" xfId="1110"/>
    <cellStyle name="Normal 2 25 2 16 2" xfId="11204"/>
    <cellStyle name="Normal 2 25 2 16 2 2" xfId="22268"/>
    <cellStyle name="Normal 2 25 2 16 2 2 2" xfId="48517"/>
    <cellStyle name="Normal 2 25 2 16 2 3" xfId="37454"/>
    <cellStyle name="Normal 2 25 2 16 3" xfId="14807"/>
    <cellStyle name="Normal 2 25 2 16 3 2" xfId="25871"/>
    <cellStyle name="Normal 2 25 2 16 3 2 2" xfId="52120"/>
    <cellStyle name="Normal 2 25 2 16 3 3" xfId="41057"/>
    <cellStyle name="Normal 2 25 2 16 4" xfId="18543"/>
    <cellStyle name="Normal 2 25 2 16 4 2" xfId="44793"/>
    <cellStyle name="Normal 2 25 2 16 5" xfId="7415"/>
    <cellStyle name="Normal 2 25 2 16 5 2" xfId="33730"/>
    <cellStyle name="Normal 2 25 2 16 6" xfId="28561"/>
    <cellStyle name="Normal 2 25 2 17" xfId="1111"/>
    <cellStyle name="Normal 2 25 2 17 2" xfId="11320"/>
    <cellStyle name="Normal 2 25 2 17 2 2" xfId="22384"/>
    <cellStyle name="Normal 2 25 2 17 2 2 2" xfId="48633"/>
    <cellStyle name="Normal 2 25 2 17 2 3" xfId="37570"/>
    <cellStyle name="Normal 2 25 2 17 3" xfId="14923"/>
    <cellStyle name="Normal 2 25 2 17 3 2" xfId="25987"/>
    <cellStyle name="Normal 2 25 2 17 3 2 2" xfId="52236"/>
    <cellStyle name="Normal 2 25 2 17 3 3" xfId="41173"/>
    <cellStyle name="Normal 2 25 2 17 4" xfId="18659"/>
    <cellStyle name="Normal 2 25 2 17 4 2" xfId="44909"/>
    <cellStyle name="Normal 2 25 2 17 5" xfId="7532"/>
    <cellStyle name="Normal 2 25 2 17 5 2" xfId="33846"/>
    <cellStyle name="Normal 2 25 2 17 6" xfId="28562"/>
    <cellStyle name="Normal 2 25 2 18" xfId="1112"/>
    <cellStyle name="Normal 2 25 2 18 2" xfId="11437"/>
    <cellStyle name="Normal 2 25 2 18 2 2" xfId="22501"/>
    <cellStyle name="Normal 2 25 2 18 2 2 2" xfId="48750"/>
    <cellStyle name="Normal 2 25 2 18 2 3" xfId="37687"/>
    <cellStyle name="Normal 2 25 2 18 3" xfId="15040"/>
    <cellStyle name="Normal 2 25 2 18 3 2" xfId="26104"/>
    <cellStyle name="Normal 2 25 2 18 3 2 2" xfId="52353"/>
    <cellStyle name="Normal 2 25 2 18 3 3" xfId="41290"/>
    <cellStyle name="Normal 2 25 2 18 4" xfId="18776"/>
    <cellStyle name="Normal 2 25 2 18 4 2" xfId="45026"/>
    <cellStyle name="Normal 2 25 2 18 5" xfId="7650"/>
    <cellStyle name="Normal 2 25 2 18 5 2" xfId="33963"/>
    <cellStyle name="Normal 2 25 2 18 6" xfId="28563"/>
    <cellStyle name="Normal 2 25 2 19" xfId="1113"/>
    <cellStyle name="Normal 2 25 2 19 2" xfId="11556"/>
    <cellStyle name="Normal 2 25 2 19 2 2" xfId="22620"/>
    <cellStyle name="Normal 2 25 2 19 2 2 2" xfId="48869"/>
    <cellStyle name="Normal 2 25 2 19 2 3" xfId="37806"/>
    <cellStyle name="Normal 2 25 2 19 3" xfId="15159"/>
    <cellStyle name="Normal 2 25 2 19 3 2" xfId="26223"/>
    <cellStyle name="Normal 2 25 2 19 3 2 2" xfId="52472"/>
    <cellStyle name="Normal 2 25 2 19 3 3" xfId="41409"/>
    <cellStyle name="Normal 2 25 2 19 4" xfId="18895"/>
    <cellStyle name="Normal 2 25 2 19 4 2" xfId="45145"/>
    <cellStyle name="Normal 2 25 2 19 5" xfId="7770"/>
    <cellStyle name="Normal 2 25 2 19 5 2" xfId="34082"/>
    <cellStyle name="Normal 2 25 2 19 6" xfId="28564"/>
    <cellStyle name="Normal 2 25 2 2" xfId="98"/>
    <cellStyle name="Normal 2 25 2 2 2" xfId="1115"/>
    <cellStyle name="Normal 2 25 2 2 2 2" xfId="16393"/>
    <cellStyle name="Normal 2 25 2 2 2 2 2" xfId="27457"/>
    <cellStyle name="Normal 2 25 2 2 2 2 2 2" xfId="53706"/>
    <cellStyle name="Normal 2 25 2 2 2 2 3" xfId="42643"/>
    <cellStyle name="Normal 2 25 2 2 2 3" xfId="20129"/>
    <cellStyle name="Normal 2 25 2 2 2 3 2" xfId="46379"/>
    <cellStyle name="Normal 2 25 2 2 2 4" xfId="9056"/>
    <cellStyle name="Normal 2 25 2 2 2 4 2" xfId="35316"/>
    <cellStyle name="Normal 2 25 2 2 2 5" xfId="28566"/>
    <cellStyle name="Normal 2 25 2 2 3" xfId="1114"/>
    <cellStyle name="Normal 2 25 2 2 3 2" xfId="20548"/>
    <cellStyle name="Normal 2 25 2 2 3 2 2" xfId="46797"/>
    <cellStyle name="Normal 2 25 2 2 3 3" xfId="9484"/>
    <cellStyle name="Normal 2 25 2 2 3 3 2" xfId="35734"/>
    <cellStyle name="Normal 2 25 2 2 3 4" xfId="28565"/>
    <cellStyle name="Normal 2 25 2 2 4" xfId="13087"/>
    <cellStyle name="Normal 2 25 2 2 4 2" xfId="24151"/>
    <cellStyle name="Normal 2 25 2 2 4 2 2" xfId="50400"/>
    <cellStyle name="Normal 2 25 2 2 4 3" xfId="39337"/>
    <cellStyle name="Normal 2 25 2 2 5" xfId="16823"/>
    <cellStyle name="Normal 2 25 2 2 5 2" xfId="43073"/>
    <cellStyle name="Normal 2 25 2 2 6" xfId="5681"/>
    <cellStyle name="Normal 2 25 2 2 6 2" xfId="32010"/>
    <cellStyle name="Normal 2 25 2 2 7" xfId="27602"/>
    <cellStyle name="Normal 2 25 2 20" xfId="1116"/>
    <cellStyle name="Normal 2 25 2 20 2" xfId="11670"/>
    <cellStyle name="Normal 2 25 2 20 2 2" xfId="22734"/>
    <cellStyle name="Normal 2 25 2 20 2 2 2" xfId="48983"/>
    <cellStyle name="Normal 2 25 2 20 2 3" xfId="37920"/>
    <cellStyle name="Normal 2 25 2 20 3" xfId="15273"/>
    <cellStyle name="Normal 2 25 2 20 3 2" xfId="26337"/>
    <cellStyle name="Normal 2 25 2 20 3 2 2" xfId="52586"/>
    <cellStyle name="Normal 2 25 2 20 3 3" xfId="41523"/>
    <cellStyle name="Normal 2 25 2 20 4" xfId="19009"/>
    <cellStyle name="Normal 2 25 2 20 4 2" xfId="45259"/>
    <cellStyle name="Normal 2 25 2 20 5" xfId="7885"/>
    <cellStyle name="Normal 2 25 2 20 5 2" xfId="34196"/>
    <cellStyle name="Normal 2 25 2 20 6" xfId="28567"/>
    <cellStyle name="Normal 2 25 2 21" xfId="1117"/>
    <cellStyle name="Normal 2 25 2 21 2" xfId="11784"/>
    <cellStyle name="Normal 2 25 2 21 2 2" xfId="22848"/>
    <cellStyle name="Normal 2 25 2 21 2 2 2" xfId="49097"/>
    <cellStyle name="Normal 2 25 2 21 2 3" xfId="38034"/>
    <cellStyle name="Normal 2 25 2 21 3" xfId="15387"/>
    <cellStyle name="Normal 2 25 2 21 3 2" xfId="26451"/>
    <cellStyle name="Normal 2 25 2 21 3 2 2" xfId="52700"/>
    <cellStyle name="Normal 2 25 2 21 3 3" xfId="41637"/>
    <cellStyle name="Normal 2 25 2 21 4" xfId="19123"/>
    <cellStyle name="Normal 2 25 2 21 4 2" xfId="45373"/>
    <cellStyle name="Normal 2 25 2 21 5" xfId="8000"/>
    <cellStyle name="Normal 2 25 2 21 5 2" xfId="34310"/>
    <cellStyle name="Normal 2 25 2 21 6" xfId="28568"/>
    <cellStyle name="Normal 2 25 2 22" xfId="1118"/>
    <cellStyle name="Normal 2 25 2 22 2" xfId="11898"/>
    <cellStyle name="Normal 2 25 2 22 2 2" xfId="22962"/>
    <cellStyle name="Normal 2 25 2 22 2 2 2" xfId="49211"/>
    <cellStyle name="Normal 2 25 2 22 2 3" xfId="38148"/>
    <cellStyle name="Normal 2 25 2 22 3" xfId="15501"/>
    <cellStyle name="Normal 2 25 2 22 3 2" xfId="26565"/>
    <cellStyle name="Normal 2 25 2 22 3 2 2" xfId="52814"/>
    <cellStyle name="Normal 2 25 2 22 3 3" xfId="41751"/>
    <cellStyle name="Normal 2 25 2 22 4" xfId="19237"/>
    <cellStyle name="Normal 2 25 2 22 4 2" xfId="45487"/>
    <cellStyle name="Normal 2 25 2 22 5" xfId="8115"/>
    <cellStyle name="Normal 2 25 2 22 5 2" xfId="34424"/>
    <cellStyle name="Normal 2 25 2 22 6" xfId="28569"/>
    <cellStyle name="Normal 2 25 2 23" xfId="1119"/>
    <cellStyle name="Normal 2 25 2 23 2" xfId="12012"/>
    <cellStyle name="Normal 2 25 2 23 2 2" xfId="23076"/>
    <cellStyle name="Normal 2 25 2 23 2 2 2" xfId="49325"/>
    <cellStyle name="Normal 2 25 2 23 2 3" xfId="38262"/>
    <cellStyle name="Normal 2 25 2 23 3" xfId="15615"/>
    <cellStyle name="Normal 2 25 2 23 3 2" xfId="26679"/>
    <cellStyle name="Normal 2 25 2 23 3 2 2" xfId="52928"/>
    <cellStyle name="Normal 2 25 2 23 3 3" xfId="41865"/>
    <cellStyle name="Normal 2 25 2 23 4" xfId="19351"/>
    <cellStyle name="Normal 2 25 2 23 4 2" xfId="45601"/>
    <cellStyle name="Normal 2 25 2 23 5" xfId="8230"/>
    <cellStyle name="Normal 2 25 2 23 5 2" xfId="34538"/>
    <cellStyle name="Normal 2 25 2 23 6" xfId="28570"/>
    <cellStyle name="Normal 2 25 2 24" xfId="1120"/>
    <cellStyle name="Normal 2 25 2 24 2" xfId="12126"/>
    <cellStyle name="Normal 2 25 2 24 2 2" xfId="23190"/>
    <cellStyle name="Normal 2 25 2 24 2 2 2" xfId="49439"/>
    <cellStyle name="Normal 2 25 2 24 2 3" xfId="38376"/>
    <cellStyle name="Normal 2 25 2 24 3" xfId="15729"/>
    <cellStyle name="Normal 2 25 2 24 3 2" xfId="26793"/>
    <cellStyle name="Normal 2 25 2 24 3 2 2" xfId="53042"/>
    <cellStyle name="Normal 2 25 2 24 3 3" xfId="41979"/>
    <cellStyle name="Normal 2 25 2 24 4" xfId="19465"/>
    <cellStyle name="Normal 2 25 2 24 4 2" xfId="45715"/>
    <cellStyle name="Normal 2 25 2 24 5" xfId="8345"/>
    <cellStyle name="Normal 2 25 2 24 5 2" xfId="34652"/>
    <cellStyle name="Normal 2 25 2 24 6" xfId="28571"/>
    <cellStyle name="Normal 2 25 2 25" xfId="1121"/>
    <cellStyle name="Normal 2 25 2 25 2" xfId="12243"/>
    <cellStyle name="Normal 2 25 2 25 2 2" xfId="23307"/>
    <cellStyle name="Normal 2 25 2 25 2 2 2" xfId="49556"/>
    <cellStyle name="Normal 2 25 2 25 2 3" xfId="38493"/>
    <cellStyle name="Normal 2 25 2 25 3" xfId="15846"/>
    <cellStyle name="Normal 2 25 2 25 3 2" xfId="26910"/>
    <cellStyle name="Normal 2 25 2 25 3 2 2" xfId="53159"/>
    <cellStyle name="Normal 2 25 2 25 3 3" xfId="42096"/>
    <cellStyle name="Normal 2 25 2 25 4" xfId="19582"/>
    <cellStyle name="Normal 2 25 2 25 4 2" xfId="45832"/>
    <cellStyle name="Normal 2 25 2 25 5" xfId="8463"/>
    <cellStyle name="Normal 2 25 2 25 5 2" xfId="34769"/>
    <cellStyle name="Normal 2 25 2 25 6" xfId="28572"/>
    <cellStyle name="Normal 2 25 2 26" xfId="1122"/>
    <cellStyle name="Normal 2 25 2 26 2" xfId="12362"/>
    <cellStyle name="Normal 2 25 2 26 2 2" xfId="23426"/>
    <cellStyle name="Normal 2 25 2 26 2 2 2" xfId="49675"/>
    <cellStyle name="Normal 2 25 2 26 2 3" xfId="38612"/>
    <cellStyle name="Normal 2 25 2 26 3" xfId="15965"/>
    <cellStyle name="Normal 2 25 2 26 3 2" xfId="27029"/>
    <cellStyle name="Normal 2 25 2 26 3 2 2" xfId="53278"/>
    <cellStyle name="Normal 2 25 2 26 3 3" xfId="42215"/>
    <cellStyle name="Normal 2 25 2 26 4" xfId="19701"/>
    <cellStyle name="Normal 2 25 2 26 4 2" xfId="45951"/>
    <cellStyle name="Normal 2 25 2 26 5" xfId="8583"/>
    <cellStyle name="Normal 2 25 2 26 5 2" xfId="34888"/>
    <cellStyle name="Normal 2 25 2 26 6" xfId="28573"/>
    <cellStyle name="Normal 2 25 2 27" xfId="1123"/>
    <cellStyle name="Normal 2 25 2 27 2" xfId="12493"/>
    <cellStyle name="Normal 2 25 2 27 2 2" xfId="23557"/>
    <cellStyle name="Normal 2 25 2 27 2 2 2" xfId="49806"/>
    <cellStyle name="Normal 2 25 2 27 2 3" xfId="38743"/>
    <cellStyle name="Normal 2 25 2 27 3" xfId="16096"/>
    <cellStyle name="Normal 2 25 2 27 3 2" xfId="27160"/>
    <cellStyle name="Normal 2 25 2 27 3 2 2" xfId="53409"/>
    <cellStyle name="Normal 2 25 2 27 3 3" xfId="42346"/>
    <cellStyle name="Normal 2 25 2 27 4" xfId="19832"/>
    <cellStyle name="Normal 2 25 2 27 4 2" xfId="46082"/>
    <cellStyle name="Normal 2 25 2 27 5" xfId="8715"/>
    <cellStyle name="Normal 2 25 2 27 5 2" xfId="35019"/>
    <cellStyle name="Normal 2 25 2 27 6" xfId="28574"/>
    <cellStyle name="Normal 2 25 2 28" xfId="1124"/>
    <cellStyle name="Normal 2 25 2 28 2" xfId="12608"/>
    <cellStyle name="Normal 2 25 2 28 2 2" xfId="23672"/>
    <cellStyle name="Normal 2 25 2 28 2 2 2" xfId="49921"/>
    <cellStyle name="Normal 2 25 2 28 2 3" xfId="38858"/>
    <cellStyle name="Normal 2 25 2 28 3" xfId="16211"/>
    <cellStyle name="Normal 2 25 2 28 3 2" xfId="27275"/>
    <cellStyle name="Normal 2 25 2 28 3 2 2" xfId="53524"/>
    <cellStyle name="Normal 2 25 2 28 3 3" xfId="42461"/>
    <cellStyle name="Normal 2 25 2 28 4" xfId="19947"/>
    <cellStyle name="Normal 2 25 2 28 4 2" xfId="46197"/>
    <cellStyle name="Normal 2 25 2 28 5" xfId="8831"/>
    <cellStyle name="Normal 2 25 2 28 5 2" xfId="35134"/>
    <cellStyle name="Normal 2 25 2 28 6" xfId="28575"/>
    <cellStyle name="Normal 2 25 2 29" xfId="1125"/>
    <cellStyle name="Normal 2 25 2 29 2" xfId="12722"/>
    <cellStyle name="Normal 2 25 2 29 2 2" xfId="23786"/>
    <cellStyle name="Normal 2 25 2 29 2 2 2" xfId="50035"/>
    <cellStyle name="Normal 2 25 2 29 2 3" xfId="38972"/>
    <cellStyle name="Normal 2 25 2 29 3" xfId="16325"/>
    <cellStyle name="Normal 2 25 2 29 3 2" xfId="27389"/>
    <cellStyle name="Normal 2 25 2 29 3 2 2" xfId="53638"/>
    <cellStyle name="Normal 2 25 2 29 3 3" xfId="42575"/>
    <cellStyle name="Normal 2 25 2 29 4" xfId="20061"/>
    <cellStyle name="Normal 2 25 2 29 4 2" xfId="46311"/>
    <cellStyle name="Normal 2 25 2 29 5" xfId="8946"/>
    <cellStyle name="Normal 2 25 2 29 5 2" xfId="35248"/>
    <cellStyle name="Normal 2 25 2 29 6" xfId="28576"/>
    <cellStyle name="Normal 2 25 2 3" xfId="1126"/>
    <cellStyle name="Normal 2 25 2 3 2" xfId="9632"/>
    <cellStyle name="Normal 2 25 2 3 2 2" xfId="20696"/>
    <cellStyle name="Normal 2 25 2 3 2 2 2" xfId="46945"/>
    <cellStyle name="Normal 2 25 2 3 2 3" xfId="35882"/>
    <cellStyle name="Normal 2 25 2 3 3" xfId="13235"/>
    <cellStyle name="Normal 2 25 2 3 3 2" xfId="24299"/>
    <cellStyle name="Normal 2 25 2 3 3 2 2" xfId="50548"/>
    <cellStyle name="Normal 2 25 2 3 3 3" xfId="39485"/>
    <cellStyle name="Normal 2 25 2 3 4" xfId="16971"/>
    <cellStyle name="Normal 2 25 2 3 4 2" xfId="43221"/>
    <cellStyle name="Normal 2 25 2 3 5" xfId="5830"/>
    <cellStyle name="Normal 2 25 2 3 5 2" xfId="32158"/>
    <cellStyle name="Normal 2 25 2 3 6" xfId="28577"/>
    <cellStyle name="Normal 2 25 2 30" xfId="1127"/>
    <cellStyle name="Normal 2 25 2 30 2" xfId="9360"/>
    <cellStyle name="Normal 2 25 2 30 2 2" xfId="20424"/>
    <cellStyle name="Normal 2 25 2 30 2 2 2" xfId="46673"/>
    <cellStyle name="Normal 2 25 2 30 2 3" xfId="35610"/>
    <cellStyle name="Normal 2 25 2 30 3" xfId="12963"/>
    <cellStyle name="Normal 2 25 2 30 3 2" xfId="24027"/>
    <cellStyle name="Normal 2 25 2 30 3 2 2" xfId="50276"/>
    <cellStyle name="Normal 2 25 2 30 3 3" xfId="39213"/>
    <cellStyle name="Normal 2 25 2 30 4" xfId="16699"/>
    <cellStyle name="Normal 2 25 2 30 4 2" xfId="42949"/>
    <cellStyle name="Normal 2 25 2 30 5" xfId="5555"/>
    <cellStyle name="Normal 2 25 2 30 5 2" xfId="31886"/>
    <cellStyle name="Normal 2 25 2 30 6" xfId="28578"/>
    <cellStyle name="Normal 2 25 2 31" xfId="1128"/>
    <cellStyle name="Normal 2 25 2 31 2" xfId="20304"/>
    <cellStyle name="Normal 2 25 2 31 2 2" xfId="46553"/>
    <cellStyle name="Normal 2 25 2 31 3" xfId="9240"/>
    <cellStyle name="Normal 2 25 2 31 3 2" xfId="35490"/>
    <cellStyle name="Normal 2 25 2 31 4" xfId="28579"/>
    <cellStyle name="Normal 2 25 2 32" xfId="1129"/>
    <cellStyle name="Normal 2 25 2 32 2" xfId="23907"/>
    <cellStyle name="Normal 2 25 2 32 2 2" xfId="50156"/>
    <cellStyle name="Normal 2 25 2 32 3" xfId="12843"/>
    <cellStyle name="Normal 2 25 2 32 3 2" xfId="39093"/>
    <cellStyle name="Normal 2 25 2 32 4" xfId="28580"/>
    <cellStyle name="Normal 2 25 2 33" xfId="1130"/>
    <cellStyle name="Normal 2 25 2 33 2" xfId="16579"/>
    <cellStyle name="Normal 2 25 2 33 2 2" xfId="42829"/>
    <cellStyle name="Normal 2 25 2 33 3" xfId="28581"/>
    <cellStyle name="Normal 2 25 2 34" xfId="1131"/>
    <cellStyle name="Normal 2 25 2 34 2" xfId="28582"/>
    <cellStyle name="Normal 2 25 2 35" xfId="1132"/>
    <cellStyle name="Normal 2 25 2 35 2" xfId="28583"/>
    <cellStyle name="Normal 2 25 2 36" xfId="1133"/>
    <cellStyle name="Normal 2 25 2 36 2" xfId="28584"/>
    <cellStyle name="Normal 2 25 2 37" xfId="1134"/>
    <cellStyle name="Normal 2 25 2 37 2" xfId="28585"/>
    <cellStyle name="Normal 2 25 2 38" xfId="1135"/>
    <cellStyle name="Normal 2 25 2 38 2" xfId="28586"/>
    <cellStyle name="Normal 2 25 2 39" xfId="1136"/>
    <cellStyle name="Normal 2 25 2 39 2" xfId="28587"/>
    <cellStyle name="Normal 2 25 2 4" xfId="1137"/>
    <cellStyle name="Normal 2 25 2 4 2" xfId="9748"/>
    <cellStyle name="Normal 2 25 2 4 2 2" xfId="20812"/>
    <cellStyle name="Normal 2 25 2 4 2 2 2" xfId="47061"/>
    <cellStyle name="Normal 2 25 2 4 2 3" xfId="35998"/>
    <cellStyle name="Normal 2 25 2 4 3" xfId="13351"/>
    <cellStyle name="Normal 2 25 2 4 3 2" xfId="24415"/>
    <cellStyle name="Normal 2 25 2 4 3 2 2" xfId="50664"/>
    <cellStyle name="Normal 2 25 2 4 3 3" xfId="39601"/>
    <cellStyle name="Normal 2 25 2 4 4" xfId="17087"/>
    <cellStyle name="Normal 2 25 2 4 4 2" xfId="43337"/>
    <cellStyle name="Normal 2 25 2 4 5" xfId="5947"/>
    <cellStyle name="Normal 2 25 2 4 5 2" xfId="32274"/>
    <cellStyle name="Normal 2 25 2 4 6" xfId="28588"/>
    <cellStyle name="Normal 2 25 2 40" xfId="1138"/>
    <cellStyle name="Normal 2 25 2 40 2" xfId="28589"/>
    <cellStyle name="Normal 2 25 2 41" xfId="1103"/>
    <cellStyle name="Normal 2 25 2 41 2" xfId="28554"/>
    <cellStyle name="Normal 2 25 2 42" xfId="5434"/>
    <cellStyle name="Normal 2 25 2 42 2" xfId="31766"/>
    <cellStyle name="Normal 2 25 2 43" xfId="27601"/>
    <cellStyle name="Normal 2 25 2 5" xfId="1139"/>
    <cellStyle name="Normal 2 25 2 5 2" xfId="9863"/>
    <cellStyle name="Normal 2 25 2 5 2 2" xfId="20927"/>
    <cellStyle name="Normal 2 25 2 5 2 2 2" xfId="47176"/>
    <cellStyle name="Normal 2 25 2 5 2 3" xfId="36113"/>
    <cellStyle name="Normal 2 25 2 5 3" xfId="13466"/>
    <cellStyle name="Normal 2 25 2 5 3 2" xfId="24530"/>
    <cellStyle name="Normal 2 25 2 5 3 2 2" xfId="50779"/>
    <cellStyle name="Normal 2 25 2 5 3 3" xfId="39716"/>
    <cellStyle name="Normal 2 25 2 5 4" xfId="17202"/>
    <cellStyle name="Normal 2 25 2 5 4 2" xfId="43452"/>
    <cellStyle name="Normal 2 25 2 5 5" xfId="6063"/>
    <cellStyle name="Normal 2 25 2 5 5 2" xfId="32389"/>
    <cellStyle name="Normal 2 25 2 5 6" xfId="28590"/>
    <cellStyle name="Normal 2 25 2 6" xfId="1140"/>
    <cellStyle name="Normal 2 25 2 6 2" xfId="9978"/>
    <cellStyle name="Normal 2 25 2 6 2 2" xfId="21042"/>
    <cellStyle name="Normal 2 25 2 6 2 2 2" xfId="47291"/>
    <cellStyle name="Normal 2 25 2 6 2 3" xfId="36228"/>
    <cellStyle name="Normal 2 25 2 6 3" xfId="13581"/>
    <cellStyle name="Normal 2 25 2 6 3 2" xfId="24645"/>
    <cellStyle name="Normal 2 25 2 6 3 2 2" xfId="50894"/>
    <cellStyle name="Normal 2 25 2 6 3 3" xfId="39831"/>
    <cellStyle name="Normal 2 25 2 6 4" xfId="17317"/>
    <cellStyle name="Normal 2 25 2 6 4 2" xfId="43567"/>
    <cellStyle name="Normal 2 25 2 6 5" xfId="6179"/>
    <cellStyle name="Normal 2 25 2 6 5 2" xfId="32504"/>
    <cellStyle name="Normal 2 25 2 6 6" xfId="28591"/>
    <cellStyle name="Normal 2 25 2 7" xfId="1141"/>
    <cellStyle name="Normal 2 25 2 7 2" xfId="10092"/>
    <cellStyle name="Normal 2 25 2 7 2 2" xfId="21156"/>
    <cellStyle name="Normal 2 25 2 7 2 2 2" xfId="47405"/>
    <cellStyle name="Normal 2 25 2 7 2 3" xfId="36342"/>
    <cellStyle name="Normal 2 25 2 7 3" xfId="13695"/>
    <cellStyle name="Normal 2 25 2 7 3 2" xfId="24759"/>
    <cellStyle name="Normal 2 25 2 7 3 2 2" xfId="51008"/>
    <cellStyle name="Normal 2 25 2 7 3 3" xfId="39945"/>
    <cellStyle name="Normal 2 25 2 7 4" xfId="17431"/>
    <cellStyle name="Normal 2 25 2 7 4 2" xfId="43681"/>
    <cellStyle name="Normal 2 25 2 7 5" xfId="6294"/>
    <cellStyle name="Normal 2 25 2 7 5 2" xfId="32618"/>
    <cellStyle name="Normal 2 25 2 7 6" xfId="28592"/>
    <cellStyle name="Normal 2 25 2 8" xfId="1142"/>
    <cellStyle name="Normal 2 25 2 8 2" xfId="10206"/>
    <cellStyle name="Normal 2 25 2 8 2 2" xfId="21270"/>
    <cellStyle name="Normal 2 25 2 8 2 2 2" xfId="47519"/>
    <cellStyle name="Normal 2 25 2 8 2 3" xfId="36456"/>
    <cellStyle name="Normal 2 25 2 8 3" xfId="13809"/>
    <cellStyle name="Normal 2 25 2 8 3 2" xfId="24873"/>
    <cellStyle name="Normal 2 25 2 8 3 2 2" xfId="51122"/>
    <cellStyle name="Normal 2 25 2 8 3 3" xfId="40059"/>
    <cellStyle name="Normal 2 25 2 8 4" xfId="17545"/>
    <cellStyle name="Normal 2 25 2 8 4 2" xfId="43795"/>
    <cellStyle name="Normal 2 25 2 8 5" xfId="6409"/>
    <cellStyle name="Normal 2 25 2 8 5 2" xfId="32732"/>
    <cellStyle name="Normal 2 25 2 8 6" xfId="28593"/>
    <cellStyle name="Normal 2 25 2 9" xfId="1143"/>
    <cellStyle name="Normal 2 25 2 9 2" xfId="10320"/>
    <cellStyle name="Normal 2 25 2 9 2 2" xfId="21384"/>
    <cellStyle name="Normal 2 25 2 9 2 2 2" xfId="47633"/>
    <cellStyle name="Normal 2 25 2 9 2 3" xfId="36570"/>
    <cellStyle name="Normal 2 25 2 9 3" xfId="13923"/>
    <cellStyle name="Normal 2 25 2 9 3 2" xfId="24987"/>
    <cellStyle name="Normal 2 25 2 9 3 2 2" xfId="51236"/>
    <cellStyle name="Normal 2 25 2 9 3 3" xfId="40173"/>
    <cellStyle name="Normal 2 25 2 9 4" xfId="17659"/>
    <cellStyle name="Normal 2 25 2 9 4 2" xfId="43909"/>
    <cellStyle name="Normal 2 25 2 9 5" xfId="6524"/>
    <cellStyle name="Normal 2 25 2 9 5 2" xfId="32846"/>
    <cellStyle name="Normal 2 25 2 9 6" xfId="28594"/>
    <cellStyle name="Normal 2 25 20" xfId="1144"/>
    <cellStyle name="Normal 2 25 20 2" xfId="11500"/>
    <cellStyle name="Normal 2 25 20 2 2" xfId="22564"/>
    <cellStyle name="Normal 2 25 20 2 2 2" xfId="48813"/>
    <cellStyle name="Normal 2 25 20 2 3" xfId="37750"/>
    <cellStyle name="Normal 2 25 20 3" xfId="15103"/>
    <cellStyle name="Normal 2 25 20 3 2" xfId="26167"/>
    <cellStyle name="Normal 2 25 20 3 2 2" xfId="52416"/>
    <cellStyle name="Normal 2 25 20 3 3" xfId="41353"/>
    <cellStyle name="Normal 2 25 20 4" xfId="18839"/>
    <cellStyle name="Normal 2 25 20 4 2" xfId="45089"/>
    <cellStyle name="Normal 2 25 20 5" xfId="7714"/>
    <cellStyle name="Normal 2 25 20 5 2" xfId="34026"/>
    <cellStyle name="Normal 2 25 20 6" xfId="28595"/>
    <cellStyle name="Normal 2 25 21" xfId="1145"/>
    <cellStyle name="Normal 2 25 21 2" xfId="11614"/>
    <cellStyle name="Normal 2 25 21 2 2" xfId="22678"/>
    <cellStyle name="Normal 2 25 21 2 2 2" xfId="48927"/>
    <cellStyle name="Normal 2 25 21 2 3" xfId="37864"/>
    <cellStyle name="Normal 2 25 21 3" xfId="15217"/>
    <cellStyle name="Normal 2 25 21 3 2" xfId="26281"/>
    <cellStyle name="Normal 2 25 21 3 2 2" xfId="52530"/>
    <cellStyle name="Normal 2 25 21 3 3" xfId="41467"/>
    <cellStyle name="Normal 2 25 21 4" xfId="18953"/>
    <cellStyle name="Normal 2 25 21 4 2" xfId="45203"/>
    <cellStyle name="Normal 2 25 21 5" xfId="7829"/>
    <cellStyle name="Normal 2 25 21 5 2" xfId="34140"/>
    <cellStyle name="Normal 2 25 21 6" xfId="28596"/>
    <cellStyle name="Normal 2 25 22" xfId="1146"/>
    <cellStyle name="Normal 2 25 22 2" xfId="11728"/>
    <cellStyle name="Normal 2 25 22 2 2" xfId="22792"/>
    <cellStyle name="Normal 2 25 22 2 2 2" xfId="49041"/>
    <cellStyle name="Normal 2 25 22 2 3" xfId="37978"/>
    <cellStyle name="Normal 2 25 22 3" xfId="15331"/>
    <cellStyle name="Normal 2 25 22 3 2" xfId="26395"/>
    <cellStyle name="Normal 2 25 22 3 2 2" xfId="52644"/>
    <cellStyle name="Normal 2 25 22 3 3" xfId="41581"/>
    <cellStyle name="Normal 2 25 22 4" xfId="19067"/>
    <cellStyle name="Normal 2 25 22 4 2" xfId="45317"/>
    <cellStyle name="Normal 2 25 22 5" xfId="7944"/>
    <cellStyle name="Normal 2 25 22 5 2" xfId="34254"/>
    <cellStyle name="Normal 2 25 22 6" xfId="28597"/>
    <cellStyle name="Normal 2 25 23" xfId="1147"/>
    <cellStyle name="Normal 2 25 23 2" xfId="11842"/>
    <cellStyle name="Normal 2 25 23 2 2" xfId="22906"/>
    <cellStyle name="Normal 2 25 23 2 2 2" xfId="49155"/>
    <cellStyle name="Normal 2 25 23 2 3" xfId="38092"/>
    <cellStyle name="Normal 2 25 23 3" xfId="15445"/>
    <cellStyle name="Normal 2 25 23 3 2" xfId="26509"/>
    <cellStyle name="Normal 2 25 23 3 2 2" xfId="52758"/>
    <cellStyle name="Normal 2 25 23 3 3" xfId="41695"/>
    <cellStyle name="Normal 2 25 23 4" xfId="19181"/>
    <cellStyle name="Normal 2 25 23 4 2" xfId="45431"/>
    <cellStyle name="Normal 2 25 23 5" xfId="8059"/>
    <cellStyle name="Normal 2 25 23 5 2" xfId="34368"/>
    <cellStyle name="Normal 2 25 23 6" xfId="28598"/>
    <cellStyle name="Normal 2 25 24" xfId="1148"/>
    <cellStyle name="Normal 2 25 24 2" xfId="11956"/>
    <cellStyle name="Normal 2 25 24 2 2" xfId="23020"/>
    <cellStyle name="Normal 2 25 24 2 2 2" xfId="49269"/>
    <cellStyle name="Normal 2 25 24 2 3" xfId="38206"/>
    <cellStyle name="Normal 2 25 24 3" xfId="15559"/>
    <cellStyle name="Normal 2 25 24 3 2" xfId="26623"/>
    <cellStyle name="Normal 2 25 24 3 2 2" xfId="52872"/>
    <cellStyle name="Normal 2 25 24 3 3" xfId="41809"/>
    <cellStyle name="Normal 2 25 24 4" xfId="19295"/>
    <cellStyle name="Normal 2 25 24 4 2" xfId="45545"/>
    <cellStyle name="Normal 2 25 24 5" xfId="8174"/>
    <cellStyle name="Normal 2 25 24 5 2" xfId="34482"/>
    <cellStyle name="Normal 2 25 24 6" xfId="28599"/>
    <cellStyle name="Normal 2 25 25" xfId="1149"/>
    <cellStyle name="Normal 2 25 25 2" xfId="12070"/>
    <cellStyle name="Normal 2 25 25 2 2" xfId="23134"/>
    <cellStyle name="Normal 2 25 25 2 2 2" xfId="49383"/>
    <cellStyle name="Normal 2 25 25 2 3" xfId="38320"/>
    <cellStyle name="Normal 2 25 25 3" xfId="15673"/>
    <cellStyle name="Normal 2 25 25 3 2" xfId="26737"/>
    <cellStyle name="Normal 2 25 25 3 2 2" xfId="52986"/>
    <cellStyle name="Normal 2 25 25 3 3" xfId="41923"/>
    <cellStyle name="Normal 2 25 25 4" xfId="19409"/>
    <cellStyle name="Normal 2 25 25 4 2" xfId="45659"/>
    <cellStyle name="Normal 2 25 25 5" xfId="8289"/>
    <cellStyle name="Normal 2 25 25 5 2" xfId="34596"/>
    <cellStyle name="Normal 2 25 25 6" xfId="28600"/>
    <cellStyle name="Normal 2 25 26" xfId="1150"/>
    <cellStyle name="Normal 2 25 26 2" xfId="12187"/>
    <cellStyle name="Normal 2 25 26 2 2" xfId="23251"/>
    <cellStyle name="Normal 2 25 26 2 2 2" xfId="49500"/>
    <cellStyle name="Normal 2 25 26 2 3" xfId="38437"/>
    <cellStyle name="Normal 2 25 26 3" xfId="15790"/>
    <cellStyle name="Normal 2 25 26 3 2" xfId="26854"/>
    <cellStyle name="Normal 2 25 26 3 2 2" xfId="53103"/>
    <cellStyle name="Normal 2 25 26 3 3" xfId="42040"/>
    <cellStyle name="Normal 2 25 26 4" xfId="19526"/>
    <cellStyle name="Normal 2 25 26 4 2" xfId="45776"/>
    <cellStyle name="Normal 2 25 26 5" xfId="8407"/>
    <cellStyle name="Normal 2 25 26 5 2" xfId="34713"/>
    <cellStyle name="Normal 2 25 26 6" xfId="28601"/>
    <cellStyle name="Normal 2 25 27" xfId="1151"/>
    <cellStyle name="Normal 2 25 27 2" xfId="12306"/>
    <cellStyle name="Normal 2 25 27 2 2" xfId="23370"/>
    <cellStyle name="Normal 2 25 27 2 2 2" xfId="49619"/>
    <cellStyle name="Normal 2 25 27 2 3" xfId="38556"/>
    <cellStyle name="Normal 2 25 27 3" xfId="15909"/>
    <cellStyle name="Normal 2 25 27 3 2" xfId="26973"/>
    <cellStyle name="Normal 2 25 27 3 2 2" xfId="53222"/>
    <cellStyle name="Normal 2 25 27 3 3" xfId="42159"/>
    <cellStyle name="Normal 2 25 27 4" xfId="19645"/>
    <cellStyle name="Normal 2 25 27 4 2" xfId="45895"/>
    <cellStyle name="Normal 2 25 27 5" xfId="8527"/>
    <cellStyle name="Normal 2 25 27 5 2" xfId="34832"/>
    <cellStyle name="Normal 2 25 27 6" xfId="28602"/>
    <cellStyle name="Normal 2 25 28" xfId="1152"/>
    <cellStyle name="Normal 2 25 28 2" xfId="12437"/>
    <cellStyle name="Normal 2 25 28 2 2" xfId="23501"/>
    <cellStyle name="Normal 2 25 28 2 2 2" xfId="49750"/>
    <cellStyle name="Normal 2 25 28 2 3" xfId="38687"/>
    <cellStyle name="Normal 2 25 28 3" xfId="16040"/>
    <cellStyle name="Normal 2 25 28 3 2" xfId="27104"/>
    <cellStyle name="Normal 2 25 28 3 2 2" xfId="53353"/>
    <cellStyle name="Normal 2 25 28 3 3" xfId="42290"/>
    <cellStyle name="Normal 2 25 28 4" xfId="19776"/>
    <cellStyle name="Normal 2 25 28 4 2" xfId="46026"/>
    <cellStyle name="Normal 2 25 28 5" xfId="8659"/>
    <cellStyle name="Normal 2 25 28 5 2" xfId="34963"/>
    <cellStyle name="Normal 2 25 28 6" xfId="28603"/>
    <cellStyle name="Normal 2 25 29" xfId="1153"/>
    <cellStyle name="Normal 2 25 29 2" xfId="12552"/>
    <cellStyle name="Normal 2 25 29 2 2" xfId="23616"/>
    <cellStyle name="Normal 2 25 29 2 2 2" xfId="49865"/>
    <cellStyle name="Normal 2 25 29 2 3" xfId="38802"/>
    <cellStyle name="Normal 2 25 29 3" xfId="16155"/>
    <cellStyle name="Normal 2 25 29 3 2" xfId="27219"/>
    <cellStyle name="Normal 2 25 29 3 2 2" xfId="53468"/>
    <cellStyle name="Normal 2 25 29 3 3" xfId="42405"/>
    <cellStyle name="Normal 2 25 29 4" xfId="19891"/>
    <cellStyle name="Normal 2 25 29 4 2" xfId="46141"/>
    <cellStyle name="Normal 2 25 29 5" xfId="8775"/>
    <cellStyle name="Normal 2 25 29 5 2" xfId="35078"/>
    <cellStyle name="Normal 2 25 29 6" xfId="28604"/>
    <cellStyle name="Normal 2 25 3" xfId="99"/>
    <cellStyle name="Normal 2 25 3 2" xfId="1155"/>
    <cellStyle name="Normal 2 25 3 2 2" xfId="16394"/>
    <cellStyle name="Normal 2 25 3 2 2 2" xfId="27458"/>
    <cellStyle name="Normal 2 25 3 2 2 2 2" xfId="53707"/>
    <cellStyle name="Normal 2 25 3 2 2 3" xfId="42644"/>
    <cellStyle name="Normal 2 25 3 2 3" xfId="20130"/>
    <cellStyle name="Normal 2 25 3 2 3 2" xfId="46380"/>
    <cellStyle name="Normal 2 25 3 2 4" xfId="9057"/>
    <cellStyle name="Normal 2 25 3 2 4 2" xfId="35317"/>
    <cellStyle name="Normal 2 25 3 2 5" xfId="28606"/>
    <cellStyle name="Normal 2 25 3 3" xfId="1154"/>
    <cellStyle name="Normal 2 25 3 3 2" xfId="20498"/>
    <cellStyle name="Normal 2 25 3 3 2 2" xfId="46747"/>
    <cellStyle name="Normal 2 25 3 3 3" xfId="9434"/>
    <cellStyle name="Normal 2 25 3 3 3 2" xfId="35684"/>
    <cellStyle name="Normal 2 25 3 3 4" xfId="28605"/>
    <cellStyle name="Normal 2 25 3 4" xfId="13037"/>
    <cellStyle name="Normal 2 25 3 4 2" xfId="24101"/>
    <cellStyle name="Normal 2 25 3 4 2 2" xfId="50350"/>
    <cellStyle name="Normal 2 25 3 4 3" xfId="39287"/>
    <cellStyle name="Normal 2 25 3 5" xfId="16773"/>
    <cellStyle name="Normal 2 25 3 5 2" xfId="43023"/>
    <cellStyle name="Normal 2 25 3 6" xfId="5630"/>
    <cellStyle name="Normal 2 25 3 6 2" xfId="31960"/>
    <cellStyle name="Normal 2 25 3 7" xfId="27603"/>
    <cellStyle name="Normal 2 25 30" xfId="1156"/>
    <cellStyle name="Normal 2 25 30 2" xfId="12666"/>
    <cellStyle name="Normal 2 25 30 2 2" xfId="23730"/>
    <cellStyle name="Normal 2 25 30 2 2 2" xfId="49979"/>
    <cellStyle name="Normal 2 25 30 2 3" xfId="38916"/>
    <cellStyle name="Normal 2 25 30 3" xfId="16269"/>
    <cellStyle name="Normal 2 25 30 3 2" xfId="27333"/>
    <cellStyle name="Normal 2 25 30 3 2 2" xfId="53582"/>
    <cellStyle name="Normal 2 25 30 3 3" xfId="42519"/>
    <cellStyle name="Normal 2 25 30 4" xfId="20005"/>
    <cellStyle name="Normal 2 25 30 4 2" xfId="46255"/>
    <cellStyle name="Normal 2 25 30 5" xfId="8890"/>
    <cellStyle name="Normal 2 25 30 5 2" xfId="35192"/>
    <cellStyle name="Normal 2 25 30 6" xfId="28607"/>
    <cellStyle name="Normal 2 25 31" xfId="1157"/>
    <cellStyle name="Normal 2 25 31 2" xfId="9304"/>
    <cellStyle name="Normal 2 25 31 2 2" xfId="20368"/>
    <cellStyle name="Normal 2 25 31 2 2 2" xfId="46617"/>
    <cellStyle name="Normal 2 25 31 2 3" xfId="35554"/>
    <cellStyle name="Normal 2 25 31 3" xfId="12907"/>
    <cellStyle name="Normal 2 25 31 3 2" xfId="23971"/>
    <cellStyle name="Normal 2 25 31 3 2 2" xfId="50220"/>
    <cellStyle name="Normal 2 25 31 3 3" xfId="39157"/>
    <cellStyle name="Normal 2 25 31 4" xfId="16643"/>
    <cellStyle name="Normal 2 25 31 4 2" xfId="42893"/>
    <cellStyle name="Normal 2 25 31 5" xfId="5499"/>
    <cellStyle name="Normal 2 25 31 5 2" xfId="31830"/>
    <cellStyle name="Normal 2 25 31 6" xfId="28608"/>
    <cellStyle name="Normal 2 25 32" xfId="1158"/>
    <cellStyle name="Normal 2 25 32 2" xfId="20248"/>
    <cellStyle name="Normal 2 25 32 2 2" xfId="46497"/>
    <cellStyle name="Normal 2 25 32 3" xfId="9184"/>
    <cellStyle name="Normal 2 25 32 3 2" xfId="35434"/>
    <cellStyle name="Normal 2 25 32 4" xfId="28609"/>
    <cellStyle name="Normal 2 25 33" xfId="1159"/>
    <cellStyle name="Normal 2 25 33 2" xfId="23851"/>
    <cellStyle name="Normal 2 25 33 2 2" xfId="50100"/>
    <cellStyle name="Normal 2 25 33 3" xfId="12787"/>
    <cellStyle name="Normal 2 25 33 3 2" xfId="39037"/>
    <cellStyle name="Normal 2 25 33 4" xfId="28610"/>
    <cellStyle name="Normal 2 25 34" xfId="1160"/>
    <cellStyle name="Normal 2 25 34 2" xfId="16523"/>
    <cellStyle name="Normal 2 25 34 2 2" xfId="42773"/>
    <cellStyle name="Normal 2 25 34 3" xfId="28611"/>
    <cellStyle name="Normal 2 25 35" xfId="1161"/>
    <cellStyle name="Normal 2 25 35 2" xfId="28612"/>
    <cellStyle name="Normal 2 25 36" xfId="1162"/>
    <cellStyle name="Normal 2 25 36 2" xfId="28613"/>
    <cellStyle name="Normal 2 25 37" xfId="1163"/>
    <cellStyle name="Normal 2 25 37 2" xfId="28614"/>
    <cellStyle name="Normal 2 25 38" xfId="1164"/>
    <cellStyle name="Normal 2 25 38 2" xfId="28615"/>
    <cellStyle name="Normal 2 25 39" xfId="1165"/>
    <cellStyle name="Normal 2 25 39 2" xfId="28616"/>
    <cellStyle name="Normal 2 25 4" xfId="1166"/>
    <cellStyle name="Normal 2 25 4 2" xfId="9576"/>
    <cellStyle name="Normal 2 25 4 2 2" xfId="20640"/>
    <cellStyle name="Normal 2 25 4 2 2 2" xfId="46889"/>
    <cellStyle name="Normal 2 25 4 2 3" xfId="35826"/>
    <cellStyle name="Normal 2 25 4 3" xfId="13179"/>
    <cellStyle name="Normal 2 25 4 3 2" xfId="24243"/>
    <cellStyle name="Normal 2 25 4 3 2 2" xfId="50492"/>
    <cellStyle name="Normal 2 25 4 3 3" xfId="39429"/>
    <cellStyle name="Normal 2 25 4 4" xfId="16915"/>
    <cellStyle name="Normal 2 25 4 4 2" xfId="43165"/>
    <cellStyle name="Normal 2 25 4 5" xfId="5774"/>
    <cellStyle name="Normal 2 25 4 5 2" xfId="32102"/>
    <cellStyle name="Normal 2 25 4 6" xfId="28617"/>
    <cellStyle name="Normal 2 25 40" xfId="1167"/>
    <cellStyle name="Normal 2 25 40 2" xfId="28618"/>
    <cellStyle name="Normal 2 25 41" xfId="1168"/>
    <cellStyle name="Normal 2 25 41 2" xfId="28619"/>
    <cellStyle name="Normal 2 25 42" xfId="1092"/>
    <cellStyle name="Normal 2 25 42 2" xfId="28543"/>
    <cellStyle name="Normal 2 25 43" xfId="5378"/>
    <cellStyle name="Normal 2 25 43 2" xfId="31710"/>
    <cellStyle name="Normal 2 25 44" xfId="27600"/>
    <cellStyle name="Normal 2 25 5" xfId="1169"/>
    <cellStyle name="Normal 2 25 5 2" xfId="9692"/>
    <cellStyle name="Normal 2 25 5 2 2" xfId="20756"/>
    <cellStyle name="Normal 2 25 5 2 2 2" xfId="47005"/>
    <cellStyle name="Normal 2 25 5 2 3" xfId="35942"/>
    <cellStyle name="Normal 2 25 5 3" xfId="13295"/>
    <cellStyle name="Normal 2 25 5 3 2" xfId="24359"/>
    <cellStyle name="Normal 2 25 5 3 2 2" xfId="50608"/>
    <cellStyle name="Normal 2 25 5 3 3" xfId="39545"/>
    <cellStyle name="Normal 2 25 5 4" xfId="17031"/>
    <cellStyle name="Normal 2 25 5 4 2" xfId="43281"/>
    <cellStyle name="Normal 2 25 5 5" xfId="5891"/>
    <cellStyle name="Normal 2 25 5 5 2" xfId="32218"/>
    <cellStyle name="Normal 2 25 5 6" xfId="28620"/>
    <cellStyle name="Normal 2 25 6" xfId="1170"/>
    <cellStyle name="Normal 2 25 6 2" xfId="9807"/>
    <cellStyle name="Normal 2 25 6 2 2" xfId="20871"/>
    <cellStyle name="Normal 2 25 6 2 2 2" xfId="47120"/>
    <cellStyle name="Normal 2 25 6 2 3" xfId="36057"/>
    <cellStyle name="Normal 2 25 6 3" xfId="13410"/>
    <cellStyle name="Normal 2 25 6 3 2" xfId="24474"/>
    <cellStyle name="Normal 2 25 6 3 2 2" xfId="50723"/>
    <cellStyle name="Normal 2 25 6 3 3" xfId="39660"/>
    <cellStyle name="Normal 2 25 6 4" xfId="17146"/>
    <cellStyle name="Normal 2 25 6 4 2" xfId="43396"/>
    <cellStyle name="Normal 2 25 6 5" xfId="6007"/>
    <cellStyle name="Normal 2 25 6 5 2" xfId="32333"/>
    <cellStyle name="Normal 2 25 6 6" xfId="28621"/>
    <cellStyle name="Normal 2 25 7" xfId="1171"/>
    <cellStyle name="Normal 2 25 7 2" xfId="9922"/>
    <cellStyle name="Normal 2 25 7 2 2" xfId="20986"/>
    <cellStyle name="Normal 2 25 7 2 2 2" xfId="47235"/>
    <cellStyle name="Normal 2 25 7 2 3" xfId="36172"/>
    <cellStyle name="Normal 2 25 7 3" xfId="13525"/>
    <cellStyle name="Normal 2 25 7 3 2" xfId="24589"/>
    <cellStyle name="Normal 2 25 7 3 2 2" xfId="50838"/>
    <cellStyle name="Normal 2 25 7 3 3" xfId="39775"/>
    <cellStyle name="Normal 2 25 7 4" xfId="17261"/>
    <cellStyle name="Normal 2 25 7 4 2" xfId="43511"/>
    <cellStyle name="Normal 2 25 7 5" xfId="6123"/>
    <cellStyle name="Normal 2 25 7 5 2" xfId="32448"/>
    <cellStyle name="Normal 2 25 7 6" xfId="28622"/>
    <cellStyle name="Normal 2 25 8" xfId="1172"/>
    <cellStyle name="Normal 2 25 8 2" xfId="10036"/>
    <cellStyle name="Normal 2 25 8 2 2" xfId="21100"/>
    <cellStyle name="Normal 2 25 8 2 2 2" xfId="47349"/>
    <cellStyle name="Normal 2 25 8 2 3" xfId="36286"/>
    <cellStyle name="Normal 2 25 8 3" xfId="13639"/>
    <cellStyle name="Normal 2 25 8 3 2" xfId="24703"/>
    <cellStyle name="Normal 2 25 8 3 2 2" xfId="50952"/>
    <cellStyle name="Normal 2 25 8 3 3" xfId="39889"/>
    <cellStyle name="Normal 2 25 8 4" xfId="17375"/>
    <cellStyle name="Normal 2 25 8 4 2" xfId="43625"/>
    <cellStyle name="Normal 2 25 8 5" xfId="6238"/>
    <cellStyle name="Normal 2 25 8 5 2" xfId="32562"/>
    <cellStyle name="Normal 2 25 8 6" xfId="28623"/>
    <cellStyle name="Normal 2 25 9" xfId="1173"/>
    <cellStyle name="Normal 2 25 9 2" xfId="10150"/>
    <cellStyle name="Normal 2 25 9 2 2" xfId="21214"/>
    <cellStyle name="Normal 2 25 9 2 2 2" xfId="47463"/>
    <cellStyle name="Normal 2 25 9 2 3" xfId="36400"/>
    <cellStyle name="Normal 2 25 9 3" xfId="13753"/>
    <cellStyle name="Normal 2 25 9 3 2" xfId="24817"/>
    <cellStyle name="Normal 2 25 9 3 2 2" xfId="51066"/>
    <cellStyle name="Normal 2 25 9 3 3" xfId="40003"/>
    <cellStyle name="Normal 2 25 9 4" xfId="17489"/>
    <cellStyle name="Normal 2 25 9 4 2" xfId="43739"/>
    <cellStyle name="Normal 2 25 9 5" xfId="6353"/>
    <cellStyle name="Normal 2 25 9 5 2" xfId="32676"/>
    <cellStyle name="Normal 2 25 9 6" xfId="28624"/>
    <cellStyle name="Normal 2 26" xfId="100"/>
    <cellStyle name="Normal 2 26 10" xfId="1175"/>
    <cellStyle name="Normal 2 26 10 2" xfId="10300"/>
    <cellStyle name="Normal 2 26 10 2 2" xfId="21364"/>
    <cellStyle name="Normal 2 26 10 2 2 2" xfId="47613"/>
    <cellStyle name="Normal 2 26 10 2 3" xfId="36550"/>
    <cellStyle name="Normal 2 26 10 3" xfId="13903"/>
    <cellStyle name="Normal 2 26 10 3 2" xfId="24967"/>
    <cellStyle name="Normal 2 26 10 3 2 2" xfId="51216"/>
    <cellStyle name="Normal 2 26 10 3 3" xfId="40153"/>
    <cellStyle name="Normal 2 26 10 4" xfId="17639"/>
    <cellStyle name="Normal 2 26 10 4 2" xfId="43889"/>
    <cellStyle name="Normal 2 26 10 5" xfId="6504"/>
    <cellStyle name="Normal 2 26 10 5 2" xfId="32826"/>
    <cellStyle name="Normal 2 26 10 6" xfId="28626"/>
    <cellStyle name="Normal 2 26 11" xfId="1176"/>
    <cellStyle name="Normal 2 26 11 2" xfId="10427"/>
    <cellStyle name="Normal 2 26 11 2 2" xfId="21491"/>
    <cellStyle name="Normal 2 26 11 2 2 2" xfId="47740"/>
    <cellStyle name="Normal 2 26 11 2 3" xfId="36677"/>
    <cellStyle name="Normal 2 26 11 3" xfId="14030"/>
    <cellStyle name="Normal 2 26 11 3 2" xfId="25094"/>
    <cellStyle name="Normal 2 26 11 3 2 2" xfId="51343"/>
    <cellStyle name="Normal 2 26 11 3 3" xfId="40280"/>
    <cellStyle name="Normal 2 26 11 4" xfId="17766"/>
    <cellStyle name="Normal 2 26 11 4 2" xfId="44016"/>
    <cellStyle name="Normal 2 26 11 5" xfId="6632"/>
    <cellStyle name="Normal 2 26 11 5 2" xfId="32953"/>
    <cellStyle name="Normal 2 26 11 6" xfId="28627"/>
    <cellStyle name="Normal 2 26 12" xfId="1177"/>
    <cellStyle name="Normal 2 26 12 2" xfId="10542"/>
    <cellStyle name="Normal 2 26 12 2 2" xfId="21606"/>
    <cellStyle name="Normal 2 26 12 2 2 2" xfId="47855"/>
    <cellStyle name="Normal 2 26 12 2 3" xfId="36792"/>
    <cellStyle name="Normal 2 26 12 3" xfId="14145"/>
    <cellStyle name="Normal 2 26 12 3 2" xfId="25209"/>
    <cellStyle name="Normal 2 26 12 3 2 2" xfId="51458"/>
    <cellStyle name="Normal 2 26 12 3 3" xfId="40395"/>
    <cellStyle name="Normal 2 26 12 4" xfId="17881"/>
    <cellStyle name="Normal 2 26 12 4 2" xfId="44131"/>
    <cellStyle name="Normal 2 26 12 5" xfId="6748"/>
    <cellStyle name="Normal 2 26 12 5 2" xfId="33068"/>
    <cellStyle name="Normal 2 26 12 6" xfId="28628"/>
    <cellStyle name="Normal 2 26 13" xfId="1178"/>
    <cellStyle name="Normal 2 26 13 2" xfId="10715"/>
    <cellStyle name="Normal 2 26 13 2 2" xfId="21779"/>
    <cellStyle name="Normal 2 26 13 2 2 2" xfId="48028"/>
    <cellStyle name="Normal 2 26 13 2 3" xfId="36965"/>
    <cellStyle name="Normal 2 26 13 3" xfId="14318"/>
    <cellStyle name="Normal 2 26 13 3 2" xfId="25382"/>
    <cellStyle name="Normal 2 26 13 3 2 2" xfId="51631"/>
    <cellStyle name="Normal 2 26 13 3 3" xfId="40568"/>
    <cellStyle name="Normal 2 26 13 4" xfId="18054"/>
    <cellStyle name="Normal 2 26 13 4 2" xfId="44304"/>
    <cellStyle name="Normal 2 26 13 5" xfId="6922"/>
    <cellStyle name="Normal 2 26 13 5 2" xfId="33241"/>
    <cellStyle name="Normal 2 26 13 6" xfId="28629"/>
    <cellStyle name="Normal 2 26 14" xfId="1179"/>
    <cellStyle name="Normal 2 26 14 2" xfId="10832"/>
    <cellStyle name="Normal 2 26 14 2 2" xfId="21896"/>
    <cellStyle name="Normal 2 26 14 2 2 2" xfId="48145"/>
    <cellStyle name="Normal 2 26 14 2 3" xfId="37082"/>
    <cellStyle name="Normal 2 26 14 3" xfId="14435"/>
    <cellStyle name="Normal 2 26 14 3 2" xfId="25499"/>
    <cellStyle name="Normal 2 26 14 3 2 2" xfId="51748"/>
    <cellStyle name="Normal 2 26 14 3 3" xfId="40685"/>
    <cellStyle name="Normal 2 26 14 4" xfId="18171"/>
    <cellStyle name="Normal 2 26 14 4 2" xfId="44421"/>
    <cellStyle name="Normal 2 26 14 5" xfId="7040"/>
    <cellStyle name="Normal 2 26 14 5 2" xfId="33358"/>
    <cellStyle name="Normal 2 26 14 6" xfId="28630"/>
    <cellStyle name="Normal 2 26 15" xfId="1180"/>
    <cellStyle name="Normal 2 26 15 2" xfId="10948"/>
    <cellStyle name="Normal 2 26 15 2 2" xfId="22012"/>
    <cellStyle name="Normal 2 26 15 2 2 2" xfId="48261"/>
    <cellStyle name="Normal 2 26 15 2 3" xfId="37198"/>
    <cellStyle name="Normal 2 26 15 3" xfId="14551"/>
    <cellStyle name="Normal 2 26 15 3 2" xfId="25615"/>
    <cellStyle name="Normal 2 26 15 3 2 2" xfId="51864"/>
    <cellStyle name="Normal 2 26 15 3 3" xfId="40801"/>
    <cellStyle name="Normal 2 26 15 4" xfId="18287"/>
    <cellStyle name="Normal 2 26 15 4 2" xfId="44537"/>
    <cellStyle name="Normal 2 26 15 5" xfId="7157"/>
    <cellStyle name="Normal 2 26 15 5 2" xfId="33474"/>
    <cellStyle name="Normal 2 26 15 6" xfId="28631"/>
    <cellStyle name="Normal 2 26 16" xfId="1181"/>
    <cellStyle name="Normal 2 26 16 2" xfId="11066"/>
    <cellStyle name="Normal 2 26 16 2 2" xfId="22130"/>
    <cellStyle name="Normal 2 26 16 2 2 2" xfId="48379"/>
    <cellStyle name="Normal 2 26 16 2 3" xfId="37316"/>
    <cellStyle name="Normal 2 26 16 3" xfId="14669"/>
    <cellStyle name="Normal 2 26 16 3 2" xfId="25733"/>
    <cellStyle name="Normal 2 26 16 3 2 2" xfId="51982"/>
    <cellStyle name="Normal 2 26 16 3 3" xfId="40919"/>
    <cellStyle name="Normal 2 26 16 4" xfId="18405"/>
    <cellStyle name="Normal 2 26 16 4 2" xfId="44655"/>
    <cellStyle name="Normal 2 26 16 5" xfId="7276"/>
    <cellStyle name="Normal 2 26 16 5 2" xfId="33592"/>
    <cellStyle name="Normal 2 26 16 6" xfId="28632"/>
    <cellStyle name="Normal 2 26 17" xfId="1182"/>
    <cellStyle name="Normal 2 26 17 2" xfId="11184"/>
    <cellStyle name="Normal 2 26 17 2 2" xfId="22248"/>
    <cellStyle name="Normal 2 26 17 2 2 2" xfId="48497"/>
    <cellStyle name="Normal 2 26 17 2 3" xfId="37434"/>
    <cellStyle name="Normal 2 26 17 3" xfId="14787"/>
    <cellStyle name="Normal 2 26 17 3 2" xfId="25851"/>
    <cellStyle name="Normal 2 26 17 3 2 2" xfId="52100"/>
    <cellStyle name="Normal 2 26 17 3 3" xfId="41037"/>
    <cellStyle name="Normal 2 26 17 4" xfId="18523"/>
    <cellStyle name="Normal 2 26 17 4 2" xfId="44773"/>
    <cellStyle name="Normal 2 26 17 5" xfId="7395"/>
    <cellStyle name="Normal 2 26 17 5 2" xfId="33710"/>
    <cellStyle name="Normal 2 26 17 6" xfId="28633"/>
    <cellStyle name="Normal 2 26 18" xfId="1183"/>
    <cellStyle name="Normal 2 26 18 2" xfId="11300"/>
    <cellStyle name="Normal 2 26 18 2 2" xfId="22364"/>
    <cellStyle name="Normal 2 26 18 2 2 2" xfId="48613"/>
    <cellStyle name="Normal 2 26 18 2 3" xfId="37550"/>
    <cellStyle name="Normal 2 26 18 3" xfId="14903"/>
    <cellStyle name="Normal 2 26 18 3 2" xfId="25967"/>
    <cellStyle name="Normal 2 26 18 3 2 2" xfId="52216"/>
    <cellStyle name="Normal 2 26 18 3 3" xfId="41153"/>
    <cellStyle name="Normal 2 26 18 4" xfId="18639"/>
    <cellStyle name="Normal 2 26 18 4 2" xfId="44889"/>
    <cellStyle name="Normal 2 26 18 5" xfId="7512"/>
    <cellStyle name="Normal 2 26 18 5 2" xfId="33826"/>
    <cellStyle name="Normal 2 26 18 6" xfId="28634"/>
    <cellStyle name="Normal 2 26 19" xfId="1184"/>
    <cellStyle name="Normal 2 26 19 2" xfId="11417"/>
    <cellStyle name="Normal 2 26 19 2 2" xfId="22481"/>
    <cellStyle name="Normal 2 26 19 2 2 2" xfId="48730"/>
    <cellStyle name="Normal 2 26 19 2 3" xfId="37667"/>
    <cellStyle name="Normal 2 26 19 3" xfId="15020"/>
    <cellStyle name="Normal 2 26 19 3 2" xfId="26084"/>
    <cellStyle name="Normal 2 26 19 3 2 2" xfId="52333"/>
    <cellStyle name="Normal 2 26 19 3 3" xfId="41270"/>
    <cellStyle name="Normal 2 26 19 4" xfId="18756"/>
    <cellStyle name="Normal 2 26 19 4 2" xfId="45006"/>
    <cellStyle name="Normal 2 26 19 5" xfId="7630"/>
    <cellStyle name="Normal 2 26 19 5 2" xfId="33943"/>
    <cellStyle name="Normal 2 26 19 6" xfId="28635"/>
    <cellStyle name="Normal 2 26 2" xfId="101"/>
    <cellStyle name="Normal 2 26 2 10" xfId="1186"/>
    <cellStyle name="Normal 2 26 2 10 2" xfId="10448"/>
    <cellStyle name="Normal 2 26 2 10 2 2" xfId="21512"/>
    <cellStyle name="Normal 2 26 2 10 2 2 2" xfId="47761"/>
    <cellStyle name="Normal 2 26 2 10 2 3" xfId="36698"/>
    <cellStyle name="Normal 2 26 2 10 3" xfId="14051"/>
    <cellStyle name="Normal 2 26 2 10 3 2" xfId="25115"/>
    <cellStyle name="Normal 2 26 2 10 3 2 2" xfId="51364"/>
    <cellStyle name="Normal 2 26 2 10 3 3" xfId="40301"/>
    <cellStyle name="Normal 2 26 2 10 4" xfId="17787"/>
    <cellStyle name="Normal 2 26 2 10 4 2" xfId="44037"/>
    <cellStyle name="Normal 2 26 2 10 5" xfId="6653"/>
    <cellStyle name="Normal 2 26 2 10 5 2" xfId="32974"/>
    <cellStyle name="Normal 2 26 2 10 6" xfId="28637"/>
    <cellStyle name="Normal 2 26 2 11" xfId="1187"/>
    <cellStyle name="Normal 2 26 2 11 2" xfId="10563"/>
    <cellStyle name="Normal 2 26 2 11 2 2" xfId="21627"/>
    <cellStyle name="Normal 2 26 2 11 2 2 2" xfId="47876"/>
    <cellStyle name="Normal 2 26 2 11 2 3" xfId="36813"/>
    <cellStyle name="Normal 2 26 2 11 3" xfId="14166"/>
    <cellStyle name="Normal 2 26 2 11 3 2" xfId="25230"/>
    <cellStyle name="Normal 2 26 2 11 3 2 2" xfId="51479"/>
    <cellStyle name="Normal 2 26 2 11 3 3" xfId="40416"/>
    <cellStyle name="Normal 2 26 2 11 4" xfId="17902"/>
    <cellStyle name="Normal 2 26 2 11 4 2" xfId="44152"/>
    <cellStyle name="Normal 2 26 2 11 5" xfId="6769"/>
    <cellStyle name="Normal 2 26 2 11 5 2" xfId="33089"/>
    <cellStyle name="Normal 2 26 2 11 6" xfId="28638"/>
    <cellStyle name="Normal 2 26 2 12" xfId="1188"/>
    <cellStyle name="Normal 2 26 2 12 2" xfId="10736"/>
    <cellStyle name="Normal 2 26 2 12 2 2" xfId="21800"/>
    <cellStyle name="Normal 2 26 2 12 2 2 2" xfId="48049"/>
    <cellStyle name="Normal 2 26 2 12 2 3" xfId="36986"/>
    <cellStyle name="Normal 2 26 2 12 3" xfId="14339"/>
    <cellStyle name="Normal 2 26 2 12 3 2" xfId="25403"/>
    <cellStyle name="Normal 2 26 2 12 3 2 2" xfId="51652"/>
    <cellStyle name="Normal 2 26 2 12 3 3" xfId="40589"/>
    <cellStyle name="Normal 2 26 2 12 4" xfId="18075"/>
    <cellStyle name="Normal 2 26 2 12 4 2" xfId="44325"/>
    <cellStyle name="Normal 2 26 2 12 5" xfId="6943"/>
    <cellStyle name="Normal 2 26 2 12 5 2" xfId="33262"/>
    <cellStyle name="Normal 2 26 2 12 6" xfId="28639"/>
    <cellStyle name="Normal 2 26 2 13" xfId="1189"/>
    <cellStyle name="Normal 2 26 2 13 2" xfId="10853"/>
    <cellStyle name="Normal 2 26 2 13 2 2" xfId="21917"/>
    <cellStyle name="Normal 2 26 2 13 2 2 2" xfId="48166"/>
    <cellStyle name="Normal 2 26 2 13 2 3" xfId="37103"/>
    <cellStyle name="Normal 2 26 2 13 3" xfId="14456"/>
    <cellStyle name="Normal 2 26 2 13 3 2" xfId="25520"/>
    <cellStyle name="Normal 2 26 2 13 3 2 2" xfId="51769"/>
    <cellStyle name="Normal 2 26 2 13 3 3" xfId="40706"/>
    <cellStyle name="Normal 2 26 2 13 4" xfId="18192"/>
    <cellStyle name="Normal 2 26 2 13 4 2" xfId="44442"/>
    <cellStyle name="Normal 2 26 2 13 5" xfId="7061"/>
    <cellStyle name="Normal 2 26 2 13 5 2" xfId="33379"/>
    <cellStyle name="Normal 2 26 2 13 6" xfId="28640"/>
    <cellStyle name="Normal 2 26 2 14" xfId="1190"/>
    <cellStyle name="Normal 2 26 2 14 2" xfId="10969"/>
    <cellStyle name="Normal 2 26 2 14 2 2" xfId="22033"/>
    <cellStyle name="Normal 2 26 2 14 2 2 2" xfId="48282"/>
    <cellStyle name="Normal 2 26 2 14 2 3" xfId="37219"/>
    <cellStyle name="Normal 2 26 2 14 3" xfId="14572"/>
    <cellStyle name="Normal 2 26 2 14 3 2" xfId="25636"/>
    <cellStyle name="Normal 2 26 2 14 3 2 2" xfId="51885"/>
    <cellStyle name="Normal 2 26 2 14 3 3" xfId="40822"/>
    <cellStyle name="Normal 2 26 2 14 4" xfId="18308"/>
    <cellStyle name="Normal 2 26 2 14 4 2" xfId="44558"/>
    <cellStyle name="Normal 2 26 2 14 5" xfId="7178"/>
    <cellStyle name="Normal 2 26 2 14 5 2" xfId="33495"/>
    <cellStyle name="Normal 2 26 2 14 6" xfId="28641"/>
    <cellStyle name="Normal 2 26 2 15" xfId="1191"/>
    <cellStyle name="Normal 2 26 2 15 2" xfId="11087"/>
    <cellStyle name="Normal 2 26 2 15 2 2" xfId="22151"/>
    <cellStyle name="Normal 2 26 2 15 2 2 2" xfId="48400"/>
    <cellStyle name="Normal 2 26 2 15 2 3" xfId="37337"/>
    <cellStyle name="Normal 2 26 2 15 3" xfId="14690"/>
    <cellStyle name="Normal 2 26 2 15 3 2" xfId="25754"/>
    <cellStyle name="Normal 2 26 2 15 3 2 2" xfId="52003"/>
    <cellStyle name="Normal 2 26 2 15 3 3" xfId="40940"/>
    <cellStyle name="Normal 2 26 2 15 4" xfId="18426"/>
    <cellStyle name="Normal 2 26 2 15 4 2" xfId="44676"/>
    <cellStyle name="Normal 2 26 2 15 5" xfId="7297"/>
    <cellStyle name="Normal 2 26 2 15 5 2" xfId="33613"/>
    <cellStyle name="Normal 2 26 2 15 6" xfId="28642"/>
    <cellStyle name="Normal 2 26 2 16" xfId="1192"/>
    <cellStyle name="Normal 2 26 2 16 2" xfId="11205"/>
    <cellStyle name="Normal 2 26 2 16 2 2" xfId="22269"/>
    <cellStyle name="Normal 2 26 2 16 2 2 2" xfId="48518"/>
    <cellStyle name="Normal 2 26 2 16 2 3" xfId="37455"/>
    <cellStyle name="Normal 2 26 2 16 3" xfId="14808"/>
    <cellStyle name="Normal 2 26 2 16 3 2" xfId="25872"/>
    <cellStyle name="Normal 2 26 2 16 3 2 2" xfId="52121"/>
    <cellStyle name="Normal 2 26 2 16 3 3" xfId="41058"/>
    <cellStyle name="Normal 2 26 2 16 4" xfId="18544"/>
    <cellStyle name="Normal 2 26 2 16 4 2" xfId="44794"/>
    <cellStyle name="Normal 2 26 2 16 5" xfId="7416"/>
    <cellStyle name="Normal 2 26 2 16 5 2" xfId="33731"/>
    <cellStyle name="Normal 2 26 2 16 6" xfId="28643"/>
    <cellStyle name="Normal 2 26 2 17" xfId="1193"/>
    <cellStyle name="Normal 2 26 2 17 2" xfId="11321"/>
    <cellStyle name="Normal 2 26 2 17 2 2" xfId="22385"/>
    <cellStyle name="Normal 2 26 2 17 2 2 2" xfId="48634"/>
    <cellStyle name="Normal 2 26 2 17 2 3" xfId="37571"/>
    <cellStyle name="Normal 2 26 2 17 3" xfId="14924"/>
    <cellStyle name="Normal 2 26 2 17 3 2" xfId="25988"/>
    <cellStyle name="Normal 2 26 2 17 3 2 2" xfId="52237"/>
    <cellStyle name="Normal 2 26 2 17 3 3" xfId="41174"/>
    <cellStyle name="Normal 2 26 2 17 4" xfId="18660"/>
    <cellStyle name="Normal 2 26 2 17 4 2" xfId="44910"/>
    <cellStyle name="Normal 2 26 2 17 5" xfId="7533"/>
    <cellStyle name="Normal 2 26 2 17 5 2" xfId="33847"/>
    <cellStyle name="Normal 2 26 2 17 6" xfId="28644"/>
    <cellStyle name="Normal 2 26 2 18" xfId="1194"/>
    <cellStyle name="Normal 2 26 2 18 2" xfId="11438"/>
    <cellStyle name="Normal 2 26 2 18 2 2" xfId="22502"/>
    <cellStyle name="Normal 2 26 2 18 2 2 2" xfId="48751"/>
    <cellStyle name="Normal 2 26 2 18 2 3" xfId="37688"/>
    <cellStyle name="Normal 2 26 2 18 3" xfId="15041"/>
    <cellStyle name="Normal 2 26 2 18 3 2" xfId="26105"/>
    <cellStyle name="Normal 2 26 2 18 3 2 2" xfId="52354"/>
    <cellStyle name="Normal 2 26 2 18 3 3" xfId="41291"/>
    <cellStyle name="Normal 2 26 2 18 4" xfId="18777"/>
    <cellStyle name="Normal 2 26 2 18 4 2" xfId="45027"/>
    <cellStyle name="Normal 2 26 2 18 5" xfId="7651"/>
    <cellStyle name="Normal 2 26 2 18 5 2" xfId="33964"/>
    <cellStyle name="Normal 2 26 2 18 6" xfId="28645"/>
    <cellStyle name="Normal 2 26 2 19" xfId="1195"/>
    <cellStyle name="Normal 2 26 2 19 2" xfId="11557"/>
    <cellStyle name="Normal 2 26 2 19 2 2" xfId="22621"/>
    <cellStyle name="Normal 2 26 2 19 2 2 2" xfId="48870"/>
    <cellStyle name="Normal 2 26 2 19 2 3" xfId="37807"/>
    <cellStyle name="Normal 2 26 2 19 3" xfId="15160"/>
    <cellStyle name="Normal 2 26 2 19 3 2" xfId="26224"/>
    <cellStyle name="Normal 2 26 2 19 3 2 2" xfId="52473"/>
    <cellStyle name="Normal 2 26 2 19 3 3" xfId="41410"/>
    <cellStyle name="Normal 2 26 2 19 4" xfId="18896"/>
    <cellStyle name="Normal 2 26 2 19 4 2" xfId="45146"/>
    <cellStyle name="Normal 2 26 2 19 5" xfId="7771"/>
    <cellStyle name="Normal 2 26 2 19 5 2" xfId="34083"/>
    <cellStyle name="Normal 2 26 2 19 6" xfId="28646"/>
    <cellStyle name="Normal 2 26 2 2" xfId="102"/>
    <cellStyle name="Normal 2 26 2 2 2" xfId="1197"/>
    <cellStyle name="Normal 2 26 2 2 2 2" xfId="16395"/>
    <cellStyle name="Normal 2 26 2 2 2 2 2" xfId="27459"/>
    <cellStyle name="Normal 2 26 2 2 2 2 2 2" xfId="53708"/>
    <cellStyle name="Normal 2 26 2 2 2 2 3" xfId="42645"/>
    <cellStyle name="Normal 2 26 2 2 2 3" xfId="20131"/>
    <cellStyle name="Normal 2 26 2 2 2 3 2" xfId="46381"/>
    <cellStyle name="Normal 2 26 2 2 2 4" xfId="9058"/>
    <cellStyle name="Normal 2 26 2 2 2 4 2" xfId="35318"/>
    <cellStyle name="Normal 2 26 2 2 2 5" xfId="28648"/>
    <cellStyle name="Normal 2 26 2 2 3" xfId="1196"/>
    <cellStyle name="Normal 2 26 2 2 3 2" xfId="20584"/>
    <cellStyle name="Normal 2 26 2 2 3 2 2" xfId="46833"/>
    <cellStyle name="Normal 2 26 2 2 3 3" xfId="9520"/>
    <cellStyle name="Normal 2 26 2 2 3 3 2" xfId="35770"/>
    <cellStyle name="Normal 2 26 2 2 3 4" xfId="28647"/>
    <cellStyle name="Normal 2 26 2 2 4" xfId="13123"/>
    <cellStyle name="Normal 2 26 2 2 4 2" xfId="24187"/>
    <cellStyle name="Normal 2 26 2 2 4 2 2" xfId="50436"/>
    <cellStyle name="Normal 2 26 2 2 4 3" xfId="39373"/>
    <cellStyle name="Normal 2 26 2 2 5" xfId="16859"/>
    <cellStyle name="Normal 2 26 2 2 5 2" xfId="43109"/>
    <cellStyle name="Normal 2 26 2 2 6" xfId="5717"/>
    <cellStyle name="Normal 2 26 2 2 6 2" xfId="32046"/>
    <cellStyle name="Normal 2 26 2 2 7" xfId="27606"/>
    <cellStyle name="Normal 2 26 2 20" xfId="1198"/>
    <cellStyle name="Normal 2 26 2 20 2" xfId="11671"/>
    <cellStyle name="Normal 2 26 2 20 2 2" xfId="22735"/>
    <cellStyle name="Normal 2 26 2 20 2 2 2" xfId="48984"/>
    <cellStyle name="Normal 2 26 2 20 2 3" xfId="37921"/>
    <cellStyle name="Normal 2 26 2 20 3" xfId="15274"/>
    <cellStyle name="Normal 2 26 2 20 3 2" xfId="26338"/>
    <cellStyle name="Normal 2 26 2 20 3 2 2" xfId="52587"/>
    <cellStyle name="Normal 2 26 2 20 3 3" xfId="41524"/>
    <cellStyle name="Normal 2 26 2 20 4" xfId="19010"/>
    <cellStyle name="Normal 2 26 2 20 4 2" xfId="45260"/>
    <cellStyle name="Normal 2 26 2 20 5" xfId="7886"/>
    <cellStyle name="Normal 2 26 2 20 5 2" xfId="34197"/>
    <cellStyle name="Normal 2 26 2 20 6" xfId="28649"/>
    <cellStyle name="Normal 2 26 2 21" xfId="1199"/>
    <cellStyle name="Normal 2 26 2 21 2" xfId="11785"/>
    <cellStyle name="Normal 2 26 2 21 2 2" xfId="22849"/>
    <cellStyle name="Normal 2 26 2 21 2 2 2" xfId="49098"/>
    <cellStyle name="Normal 2 26 2 21 2 3" xfId="38035"/>
    <cellStyle name="Normal 2 26 2 21 3" xfId="15388"/>
    <cellStyle name="Normal 2 26 2 21 3 2" xfId="26452"/>
    <cellStyle name="Normal 2 26 2 21 3 2 2" xfId="52701"/>
    <cellStyle name="Normal 2 26 2 21 3 3" xfId="41638"/>
    <cellStyle name="Normal 2 26 2 21 4" xfId="19124"/>
    <cellStyle name="Normal 2 26 2 21 4 2" xfId="45374"/>
    <cellStyle name="Normal 2 26 2 21 5" xfId="8001"/>
    <cellStyle name="Normal 2 26 2 21 5 2" xfId="34311"/>
    <cellStyle name="Normal 2 26 2 21 6" xfId="28650"/>
    <cellStyle name="Normal 2 26 2 22" xfId="1200"/>
    <cellStyle name="Normal 2 26 2 22 2" xfId="11899"/>
    <cellStyle name="Normal 2 26 2 22 2 2" xfId="22963"/>
    <cellStyle name="Normal 2 26 2 22 2 2 2" xfId="49212"/>
    <cellStyle name="Normal 2 26 2 22 2 3" xfId="38149"/>
    <cellStyle name="Normal 2 26 2 22 3" xfId="15502"/>
    <cellStyle name="Normal 2 26 2 22 3 2" xfId="26566"/>
    <cellStyle name="Normal 2 26 2 22 3 2 2" xfId="52815"/>
    <cellStyle name="Normal 2 26 2 22 3 3" xfId="41752"/>
    <cellStyle name="Normal 2 26 2 22 4" xfId="19238"/>
    <cellStyle name="Normal 2 26 2 22 4 2" xfId="45488"/>
    <cellStyle name="Normal 2 26 2 22 5" xfId="8116"/>
    <cellStyle name="Normal 2 26 2 22 5 2" xfId="34425"/>
    <cellStyle name="Normal 2 26 2 22 6" xfId="28651"/>
    <cellStyle name="Normal 2 26 2 23" xfId="1201"/>
    <cellStyle name="Normal 2 26 2 23 2" xfId="12013"/>
    <cellStyle name="Normal 2 26 2 23 2 2" xfId="23077"/>
    <cellStyle name="Normal 2 26 2 23 2 2 2" xfId="49326"/>
    <cellStyle name="Normal 2 26 2 23 2 3" xfId="38263"/>
    <cellStyle name="Normal 2 26 2 23 3" xfId="15616"/>
    <cellStyle name="Normal 2 26 2 23 3 2" xfId="26680"/>
    <cellStyle name="Normal 2 26 2 23 3 2 2" xfId="52929"/>
    <cellStyle name="Normal 2 26 2 23 3 3" xfId="41866"/>
    <cellStyle name="Normal 2 26 2 23 4" xfId="19352"/>
    <cellStyle name="Normal 2 26 2 23 4 2" xfId="45602"/>
    <cellStyle name="Normal 2 26 2 23 5" xfId="8231"/>
    <cellStyle name="Normal 2 26 2 23 5 2" xfId="34539"/>
    <cellStyle name="Normal 2 26 2 23 6" xfId="28652"/>
    <cellStyle name="Normal 2 26 2 24" xfId="1202"/>
    <cellStyle name="Normal 2 26 2 24 2" xfId="12127"/>
    <cellStyle name="Normal 2 26 2 24 2 2" xfId="23191"/>
    <cellStyle name="Normal 2 26 2 24 2 2 2" xfId="49440"/>
    <cellStyle name="Normal 2 26 2 24 2 3" xfId="38377"/>
    <cellStyle name="Normal 2 26 2 24 3" xfId="15730"/>
    <cellStyle name="Normal 2 26 2 24 3 2" xfId="26794"/>
    <cellStyle name="Normal 2 26 2 24 3 2 2" xfId="53043"/>
    <cellStyle name="Normal 2 26 2 24 3 3" xfId="41980"/>
    <cellStyle name="Normal 2 26 2 24 4" xfId="19466"/>
    <cellStyle name="Normal 2 26 2 24 4 2" xfId="45716"/>
    <cellStyle name="Normal 2 26 2 24 5" xfId="8346"/>
    <cellStyle name="Normal 2 26 2 24 5 2" xfId="34653"/>
    <cellStyle name="Normal 2 26 2 24 6" xfId="28653"/>
    <cellStyle name="Normal 2 26 2 25" xfId="1203"/>
    <cellStyle name="Normal 2 26 2 25 2" xfId="12244"/>
    <cellStyle name="Normal 2 26 2 25 2 2" xfId="23308"/>
    <cellStyle name="Normal 2 26 2 25 2 2 2" xfId="49557"/>
    <cellStyle name="Normal 2 26 2 25 2 3" xfId="38494"/>
    <cellStyle name="Normal 2 26 2 25 3" xfId="15847"/>
    <cellStyle name="Normal 2 26 2 25 3 2" xfId="26911"/>
    <cellStyle name="Normal 2 26 2 25 3 2 2" xfId="53160"/>
    <cellStyle name="Normal 2 26 2 25 3 3" xfId="42097"/>
    <cellStyle name="Normal 2 26 2 25 4" xfId="19583"/>
    <cellStyle name="Normal 2 26 2 25 4 2" xfId="45833"/>
    <cellStyle name="Normal 2 26 2 25 5" xfId="8464"/>
    <cellStyle name="Normal 2 26 2 25 5 2" xfId="34770"/>
    <cellStyle name="Normal 2 26 2 25 6" xfId="28654"/>
    <cellStyle name="Normal 2 26 2 26" xfId="1204"/>
    <cellStyle name="Normal 2 26 2 26 2" xfId="12363"/>
    <cellStyle name="Normal 2 26 2 26 2 2" xfId="23427"/>
    <cellStyle name="Normal 2 26 2 26 2 2 2" xfId="49676"/>
    <cellStyle name="Normal 2 26 2 26 2 3" xfId="38613"/>
    <cellStyle name="Normal 2 26 2 26 3" xfId="15966"/>
    <cellStyle name="Normal 2 26 2 26 3 2" xfId="27030"/>
    <cellStyle name="Normal 2 26 2 26 3 2 2" xfId="53279"/>
    <cellStyle name="Normal 2 26 2 26 3 3" xfId="42216"/>
    <cellStyle name="Normal 2 26 2 26 4" xfId="19702"/>
    <cellStyle name="Normal 2 26 2 26 4 2" xfId="45952"/>
    <cellStyle name="Normal 2 26 2 26 5" xfId="8584"/>
    <cellStyle name="Normal 2 26 2 26 5 2" xfId="34889"/>
    <cellStyle name="Normal 2 26 2 26 6" xfId="28655"/>
    <cellStyle name="Normal 2 26 2 27" xfId="1205"/>
    <cellStyle name="Normal 2 26 2 27 2" xfId="12494"/>
    <cellStyle name="Normal 2 26 2 27 2 2" xfId="23558"/>
    <cellStyle name="Normal 2 26 2 27 2 2 2" xfId="49807"/>
    <cellStyle name="Normal 2 26 2 27 2 3" xfId="38744"/>
    <cellStyle name="Normal 2 26 2 27 3" xfId="16097"/>
    <cellStyle name="Normal 2 26 2 27 3 2" xfId="27161"/>
    <cellStyle name="Normal 2 26 2 27 3 2 2" xfId="53410"/>
    <cellStyle name="Normal 2 26 2 27 3 3" xfId="42347"/>
    <cellStyle name="Normal 2 26 2 27 4" xfId="19833"/>
    <cellStyle name="Normal 2 26 2 27 4 2" xfId="46083"/>
    <cellStyle name="Normal 2 26 2 27 5" xfId="8716"/>
    <cellStyle name="Normal 2 26 2 27 5 2" xfId="35020"/>
    <cellStyle name="Normal 2 26 2 27 6" xfId="28656"/>
    <cellStyle name="Normal 2 26 2 28" xfId="1206"/>
    <cellStyle name="Normal 2 26 2 28 2" xfId="12609"/>
    <cellStyle name="Normal 2 26 2 28 2 2" xfId="23673"/>
    <cellStyle name="Normal 2 26 2 28 2 2 2" xfId="49922"/>
    <cellStyle name="Normal 2 26 2 28 2 3" xfId="38859"/>
    <cellStyle name="Normal 2 26 2 28 3" xfId="16212"/>
    <cellStyle name="Normal 2 26 2 28 3 2" xfId="27276"/>
    <cellStyle name="Normal 2 26 2 28 3 2 2" xfId="53525"/>
    <cellStyle name="Normal 2 26 2 28 3 3" xfId="42462"/>
    <cellStyle name="Normal 2 26 2 28 4" xfId="19948"/>
    <cellStyle name="Normal 2 26 2 28 4 2" xfId="46198"/>
    <cellStyle name="Normal 2 26 2 28 5" xfId="8832"/>
    <cellStyle name="Normal 2 26 2 28 5 2" xfId="35135"/>
    <cellStyle name="Normal 2 26 2 28 6" xfId="28657"/>
    <cellStyle name="Normal 2 26 2 29" xfId="1207"/>
    <cellStyle name="Normal 2 26 2 29 2" xfId="12723"/>
    <cellStyle name="Normal 2 26 2 29 2 2" xfId="23787"/>
    <cellStyle name="Normal 2 26 2 29 2 2 2" xfId="50036"/>
    <cellStyle name="Normal 2 26 2 29 2 3" xfId="38973"/>
    <cellStyle name="Normal 2 26 2 29 3" xfId="16326"/>
    <cellStyle name="Normal 2 26 2 29 3 2" xfId="27390"/>
    <cellStyle name="Normal 2 26 2 29 3 2 2" xfId="53639"/>
    <cellStyle name="Normal 2 26 2 29 3 3" xfId="42576"/>
    <cellStyle name="Normal 2 26 2 29 4" xfId="20062"/>
    <cellStyle name="Normal 2 26 2 29 4 2" xfId="46312"/>
    <cellStyle name="Normal 2 26 2 29 5" xfId="8947"/>
    <cellStyle name="Normal 2 26 2 29 5 2" xfId="35249"/>
    <cellStyle name="Normal 2 26 2 29 6" xfId="28658"/>
    <cellStyle name="Normal 2 26 2 3" xfId="1208"/>
    <cellStyle name="Normal 2 26 2 3 2" xfId="9633"/>
    <cellStyle name="Normal 2 26 2 3 2 2" xfId="20697"/>
    <cellStyle name="Normal 2 26 2 3 2 2 2" xfId="46946"/>
    <cellStyle name="Normal 2 26 2 3 2 3" xfId="35883"/>
    <cellStyle name="Normal 2 26 2 3 3" xfId="13236"/>
    <cellStyle name="Normal 2 26 2 3 3 2" xfId="24300"/>
    <cellStyle name="Normal 2 26 2 3 3 2 2" xfId="50549"/>
    <cellStyle name="Normal 2 26 2 3 3 3" xfId="39486"/>
    <cellStyle name="Normal 2 26 2 3 4" xfId="16972"/>
    <cellStyle name="Normal 2 26 2 3 4 2" xfId="43222"/>
    <cellStyle name="Normal 2 26 2 3 5" xfId="5831"/>
    <cellStyle name="Normal 2 26 2 3 5 2" xfId="32159"/>
    <cellStyle name="Normal 2 26 2 3 6" xfId="28659"/>
    <cellStyle name="Normal 2 26 2 30" xfId="1209"/>
    <cellStyle name="Normal 2 26 2 30 2" xfId="9361"/>
    <cellStyle name="Normal 2 26 2 30 2 2" xfId="20425"/>
    <cellStyle name="Normal 2 26 2 30 2 2 2" xfId="46674"/>
    <cellStyle name="Normal 2 26 2 30 2 3" xfId="35611"/>
    <cellStyle name="Normal 2 26 2 30 3" xfId="12964"/>
    <cellStyle name="Normal 2 26 2 30 3 2" xfId="24028"/>
    <cellStyle name="Normal 2 26 2 30 3 2 2" xfId="50277"/>
    <cellStyle name="Normal 2 26 2 30 3 3" xfId="39214"/>
    <cellStyle name="Normal 2 26 2 30 4" xfId="16700"/>
    <cellStyle name="Normal 2 26 2 30 4 2" xfId="42950"/>
    <cellStyle name="Normal 2 26 2 30 5" xfId="5556"/>
    <cellStyle name="Normal 2 26 2 30 5 2" xfId="31887"/>
    <cellStyle name="Normal 2 26 2 30 6" xfId="28660"/>
    <cellStyle name="Normal 2 26 2 31" xfId="1210"/>
    <cellStyle name="Normal 2 26 2 31 2" xfId="20305"/>
    <cellStyle name="Normal 2 26 2 31 2 2" xfId="46554"/>
    <cellStyle name="Normal 2 26 2 31 3" xfId="9241"/>
    <cellStyle name="Normal 2 26 2 31 3 2" xfId="35491"/>
    <cellStyle name="Normal 2 26 2 31 4" xfId="28661"/>
    <cellStyle name="Normal 2 26 2 32" xfId="1211"/>
    <cellStyle name="Normal 2 26 2 32 2" xfId="23908"/>
    <cellStyle name="Normal 2 26 2 32 2 2" xfId="50157"/>
    <cellStyle name="Normal 2 26 2 32 3" xfId="12844"/>
    <cellStyle name="Normal 2 26 2 32 3 2" xfId="39094"/>
    <cellStyle name="Normal 2 26 2 32 4" xfId="28662"/>
    <cellStyle name="Normal 2 26 2 33" xfId="1212"/>
    <cellStyle name="Normal 2 26 2 33 2" xfId="16580"/>
    <cellStyle name="Normal 2 26 2 33 2 2" xfId="42830"/>
    <cellStyle name="Normal 2 26 2 33 3" xfId="28663"/>
    <cellStyle name="Normal 2 26 2 34" xfId="1213"/>
    <cellStyle name="Normal 2 26 2 34 2" xfId="28664"/>
    <cellStyle name="Normal 2 26 2 35" xfId="1214"/>
    <cellStyle name="Normal 2 26 2 35 2" xfId="28665"/>
    <cellStyle name="Normal 2 26 2 36" xfId="1215"/>
    <cellStyle name="Normal 2 26 2 36 2" xfId="28666"/>
    <cellStyle name="Normal 2 26 2 37" xfId="1216"/>
    <cellStyle name="Normal 2 26 2 37 2" xfId="28667"/>
    <cellStyle name="Normal 2 26 2 38" xfId="1217"/>
    <cellStyle name="Normal 2 26 2 38 2" xfId="28668"/>
    <cellStyle name="Normal 2 26 2 39" xfId="1218"/>
    <cellStyle name="Normal 2 26 2 39 2" xfId="28669"/>
    <cellStyle name="Normal 2 26 2 4" xfId="1219"/>
    <cellStyle name="Normal 2 26 2 4 2" xfId="9749"/>
    <cellStyle name="Normal 2 26 2 4 2 2" xfId="20813"/>
    <cellStyle name="Normal 2 26 2 4 2 2 2" xfId="47062"/>
    <cellStyle name="Normal 2 26 2 4 2 3" xfId="35999"/>
    <cellStyle name="Normal 2 26 2 4 3" xfId="13352"/>
    <cellStyle name="Normal 2 26 2 4 3 2" xfId="24416"/>
    <cellStyle name="Normal 2 26 2 4 3 2 2" xfId="50665"/>
    <cellStyle name="Normal 2 26 2 4 3 3" xfId="39602"/>
    <cellStyle name="Normal 2 26 2 4 4" xfId="17088"/>
    <cellStyle name="Normal 2 26 2 4 4 2" xfId="43338"/>
    <cellStyle name="Normal 2 26 2 4 5" xfId="5948"/>
    <cellStyle name="Normal 2 26 2 4 5 2" xfId="32275"/>
    <cellStyle name="Normal 2 26 2 4 6" xfId="28670"/>
    <cellStyle name="Normal 2 26 2 40" xfId="1220"/>
    <cellStyle name="Normal 2 26 2 40 2" xfId="28671"/>
    <cellStyle name="Normal 2 26 2 41" xfId="1185"/>
    <cellStyle name="Normal 2 26 2 41 2" xfId="28636"/>
    <cellStyle name="Normal 2 26 2 42" xfId="5435"/>
    <cellStyle name="Normal 2 26 2 42 2" xfId="31767"/>
    <cellStyle name="Normal 2 26 2 43" xfId="27605"/>
    <cellStyle name="Normal 2 26 2 5" xfId="1221"/>
    <cellStyle name="Normal 2 26 2 5 2" xfId="9864"/>
    <cellStyle name="Normal 2 26 2 5 2 2" xfId="20928"/>
    <cellStyle name="Normal 2 26 2 5 2 2 2" xfId="47177"/>
    <cellStyle name="Normal 2 26 2 5 2 3" xfId="36114"/>
    <cellStyle name="Normal 2 26 2 5 3" xfId="13467"/>
    <cellStyle name="Normal 2 26 2 5 3 2" xfId="24531"/>
    <cellStyle name="Normal 2 26 2 5 3 2 2" xfId="50780"/>
    <cellStyle name="Normal 2 26 2 5 3 3" xfId="39717"/>
    <cellStyle name="Normal 2 26 2 5 4" xfId="17203"/>
    <cellStyle name="Normal 2 26 2 5 4 2" xfId="43453"/>
    <cellStyle name="Normal 2 26 2 5 5" xfId="6064"/>
    <cellStyle name="Normal 2 26 2 5 5 2" xfId="32390"/>
    <cellStyle name="Normal 2 26 2 5 6" xfId="28672"/>
    <cellStyle name="Normal 2 26 2 6" xfId="1222"/>
    <cellStyle name="Normal 2 26 2 6 2" xfId="9979"/>
    <cellStyle name="Normal 2 26 2 6 2 2" xfId="21043"/>
    <cellStyle name="Normal 2 26 2 6 2 2 2" xfId="47292"/>
    <cellStyle name="Normal 2 26 2 6 2 3" xfId="36229"/>
    <cellStyle name="Normal 2 26 2 6 3" xfId="13582"/>
    <cellStyle name="Normal 2 26 2 6 3 2" xfId="24646"/>
    <cellStyle name="Normal 2 26 2 6 3 2 2" xfId="50895"/>
    <cellStyle name="Normal 2 26 2 6 3 3" xfId="39832"/>
    <cellStyle name="Normal 2 26 2 6 4" xfId="17318"/>
    <cellStyle name="Normal 2 26 2 6 4 2" xfId="43568"/>
    <cellStyle name="Normal 2 26 2 6 5" xfId="6180"/>
    <cellStyle name="Normal 2 26 2 6 5 2" xfId="32505"/>
    <cellStyle name="Normal 2 26 2 6 6" xfId="28673"/>
    <cellStyle name="Normal 2 26 2 7" xfId="1223"/>
    <cellStyle name="Normal 2 26 2 7 2" xfId="10093"/>
    <cellStyle name="Normal 2 26 2 7 2 2" xfId="21157"/>
    <cellStyle name="Normal 2 26 2 7 2 2 2" xfId="47406"/>
    <cellStyle name="Normal 2 26 2 7 2 3" xfId="36343"/>
    <cellStyle name="Normal 2 26 2 7 3" xfId="13696"/>
    <cellStyle name="Normal 2 26 2 7 3 2" xfId="24760"/>
    <cellStyle name="Normal 2 26 2 7 3 2 2" xfId="51009"/>
    <cellStyle name="Normal 2 26 2 7 3 3" xfId="39946"/>
    <cellStyle name="Normal 2 26 2 7 4" xfId="17432"/>
    <cellStyle name="Normal 2 26 2 7 4 2" xfId="43682"/>
    <cellStyle name="Normal 2 26 2 7 5" xfId="6295"/>
    <cellStyle name="Normal 2 26 2 7 5 2" xfId="32619"/>
    <cellStyle name="Normal 2 26 2 7 6" xfId="28674"/>
    <cellStyle name="Normal 2 26 2 8" xfId="1224"/>
    <cellStyle name="Normal 2 26 2 8 2" xfId="10207"/>
    <cellStyle name="Normal 2 26 2 8 2 2" xfId="21271"/>
    <cellStyle name="Normal 2 26 2 8 2 2 2" xfId="47520"/>
    <cellStyle name="Normal 2 26 2 8 2 3" xfId="36457"/>
    <cellStyle name="Normal 2 26 2 8 3" xfId="13810"/>
    <cellStyle name="Normal 2 26 2 8 3 2" xfId="24874"/>
    <cellStyle name="Normal 2 26 2 8 3 2 2" xfId="51123"/>
    <cellStyle name="Normal 2 26 2 8 3 3" xfId="40060"/>
    <cellStyle name="Normal 2 26 2 8 4" xfId="17546"/>
    <cellStyle name="Normal 2 26 2 8 4 2" xfId="43796"/>
    <cellStyle name="Normal 2 26 2 8 5" xfId="6410"/>
    <cellStyle name="Normal 2 26 2 8 5 2" xfId="32733"/>
    <cellStyle name="Normal 2 26 2 8 6" xfId="28675"/>
    <cellStyle name="Normal 2 26 2 9" xfId="1225"/>
    <cellStyle name="Normal 2 26 2 9 2" xfId="10321"/>
    <cellStyle name="Normal 2 26 2 9 2 2" xfId="21385"/>
    <cellStyle name="Normal 2 26 2 9 2 2 2" xfId="47634"/>
    <cellStyle name="Normal 2 26 2 9 2 3" xfId="36571"/>
    <cellStyle name="Normal 2 26 2 9 3" xfId="13924"/>
    <cellStyle name="Normal 2 26 2 9 3 2" xfId="24988"/>
    <cellStyle name="Normal 2 26 2 9 3 2 2" xfId="51237"/>
    <cellStyle name="Normal 2 26 2 9 3 3" xfId="40174"/>
    <cellStyle name="Normal 2 26 2 9 4" xfId="17660"/>
    <cellStyle name="Normal 2 26 2 9 4 2" xfId="43910"/>
    <cellStyle name="Normal 2 26 2 9 5" xfId="6525"/>
    <cellStyle name="Normal 2 26 2 9 5 2" xfId="32847"/>
    <cellStyle name="Normal 2 26 2 9 6" xfId="28676"/>
    <cellStyle name="Normal 2 26 20" xfId="1226"/>
    <cellStyle name="Normal 2 26 20 2" xfId="11536"/>
    <cellStyle name="Normal 2 26 20 2 2" xfId="22600"/>
    <cellStyle name="Normal 2 26 20 2 2 2" xfId="48849"/>
    <cellStyle name="Normal 2 26 20 2 3" xfId="37786"/>
    <cellStyle name="Normal 2 26 20 3" xfId="15139"/>
    <cellStyle name="Normal 2 26 20 3 2" xfId="26203"/>
    <cellStyle name="Normal 2 26 20 3 2 2" xfId="52452"/>
    <cellStyle name="Normal 2 26 20 3 3" xfId="41389"/>
    <cellStyle name="Normal 2 26 20 4" xfId="18875"/>
    <cellStyle name="Normal 2 26 20 4 2" xfId="45125"/>
    <cellStyle name="Normal 2 26 20 5" xfId="7750"/>
    <cellStyle name="Normal 2 26 20 5 2" xfId="34062"/>
    <cellStyle name="Normal 2 26 20 6" xfId="28677"/>
    <cellStyle name="Normal 2 26 21" xfId="1227"/>
    <cellStyle name="Normal 2 26 21 2" xfId="11650"/>
    <cellStyle name="Normal 2 26 21 2 2" xfId="22714"/>
    <cellStyle name="Normal 2 26 21 2 2 2" xfId="48963"/>
    <cellStyle name="Normal 2 26 21 2 3" xfId="37900"/>
    <cellStyle name="Normal 2 26 21 3" xfId="15253"/>
    <cellStyle name="Normal 2 26 21 3 2" xfId="26317"/>
    <cellStyle name="Normal 2 26 21 3 2 2" xfId="52566"/>
    <cellStyle name="Normal 2 26 21 3 3" xfId="41503"/>
    <cellStyle name="Normal 2 26 21 4" xfId="18989"/>
    <cellStyle name="Normal 2 26 21 4 2" xfId="45239"/>
    <cellStyle name="Normal 2 26 21 5" xfId="7865"/>
    <cellStyle name="Normal 2 26 21 5 2" xfId="34176"/>
    <cellStyle name="Normal 2 26 21 6" xfId="28678"/>
    <cellStyle name="Normal 2 26 22" xfId="1228"/>
    <cellStyle name="Normal 2 26 22 2" xfId="11764"/>
    <cellStyle name="Normal 2 26 22 2 2" xfId="22828"/>
    <cellStyle name="Normal 2 26 22 2 2 2" xfId="49077"/>
    <cellStyle name="Normal 2 26 22 2 3" xfId="38014"/>
    <cellStyle name="Normal 2 26 22 3" xfId="15367"/>
    <cellStyle name="Normal 2 26 22 3 2" xfId="26431"/>
    <cellStyle name="Normal 2 26 22 3 2 2" xfId="52680"/>
    <cellStyle name="Normal 2 26 22 3 3" xfId="41617"/>
    <cellStyle name="Normal 2 26 22 4" xfId="19103"/>
    <cellStyle name="Normal 2 26 22 4 2" xfId="45353"/>
    <cellStyle name="Normal 2 26 22 5" xfId="7980"/>
    <cellStyle name="Normal 2 26 22 5 2" xfId="34290"/>
    <cellStyle name="Normal 2 26 22 6" xfId="28679"/>
    <cellStyle name="Normal 2 26 23" xfId="1229"/>
    <cellStyle name="Normal 2 26 23 2" xfId="11878"/>
    <cellStyle name="Normal 2 26 23 2 2" xfId="22942"/>
    <cellStyle name="Normal 2 26 23 2 2 2" xfId="49191"/>
    <cellStyle name="Normal 2 26 23 2 3" xfId="38128"/>
    <cellStyle name="Normal 2 26 23 3" xfId="15481"/>
    <cellStyle name="Normal 2 26 23 3 2" xfId="26545"/>
    <cellStyle name="Normal 2 26 23 3 2 2" xfId="52794"/>
    <cellStyle name="Normal 2 26 23 3 3" xfId="41731"/>
    <cellStyle name="Normal 2 26 23 4" xfId="19217"/>
    <cellStyle name="Normal 2 26 23 4 2" xfId="45467"/>
    <cellStyle name="Normal 2 26 23 5" xfId="8095"/>
    <cellStyle name="Normal 2 26 23 5 2" xfId="34404"/>
    <cellStyle name="Normal 2 26 23 6" xfId="28680"/>
    <cellStyle name="Normal 2 26 24" xfId="1230"/>
    <cellStyle name="Normal 2 26 24 2" xfId="11992"/>
    <cellStyle name="Normal 2 26 24 2 2" xfId="23056"/>
    <cellStyle name="Normal 2 26 24 2 2 2" xfId="49305"/>
    <cellStyle name="Normal 2 26 24 2 3" xfId="38242"/>
    <cellStyle name="Normal 2 26 24 3" xfId="15595"/>
    <cellStyle name="Normal 2 26 24 3 2" xfId="26659"/>
    <cellStyle name="Normal 2 26 24 3 2 2" xfId="52908"/>
    <cellStyle name="Normal 2 26 24 3 3" xfId="41845"/>
    <cellStyle name="Normal 2 26 24 4" xfId="19331"/>
    <cellStyle name="Normal 2 26 24 4 2" xfId="45581"/>
    <cellStyle name="Normal 2 26 24 5" xfId="8210"/>
    <cellStyle name="Normal 2 26 24 5 2" xfId="34518"/>
    <cellStyle name="Normal 2 26 24 6" xfId="28681"/>
    <cellStyle name="Normal 2 26 25" xfId="1231"/>
    <cellStyle name="Normal 2 26 25 2" xfId="12106"/>
    <cellStyle name="Normal 2 26 25 2 2" xfId="23170"/>
    <cellStyle name="Normal 2 26 25 2 2 2" xfId="49419"/>
    <cellStyle name="Normal 2 26 25 2 3" xfId="38356"/>
    <cellStyle name="Normal 2 26 25 3" xfId="15709"/>
    <cellStyle name="Normal 2 26 25 3 2" xfId="26773"/>
    <cellStyle name="Normal 2 26 25 3 2 2" xfId="53022"/>
    <cellStyle name="Normal 2 26 25 3 3" xfId="41959"/>
    <cellStyle name="Normal 2 26 25 4" xfId="19445"/>
    <cellStyle name="Normal 2 26 25 4 2" xfId="45695"/>
    <cellStyle name="Normal 2 26 25 5" xfId="8325"/>
    <cellStyle name="Normal 2 26 25 5 2" xfId="34632"/>
    <cellStyle name="Normal 2 26 25 6" xfId="28682"/>
    <cellStyle name="Normal 2 26 26" xfId="1232"/>
    <cellStyle name="Normal 2 26 26 2" xfId="12223"/>
    <cellStyle name="Normal 2 26 26 2 2" xfId="23287"/>
    <cellStyle name="Normal 2 26 26 2 2 2" xfId="49536"/>
    <cellStyle name="Normal 2 26 26 2 3" xfId="38473"/>
    <cellStyle name="Normal 2 26 26 3" xfId="15826"/>
    <cellStyle name="Normal 2 26 26 3 2" xfId="26890"/>
    <cellStyle name="Normal 2 26 26 3 2 2" xfId="53139"/>
    <cellStyle name="Normal 2 26 26 3 3" xfId="42076"/>
    <cellStyle name="Normal 2 26 26 4" xfId="19562"/>
    <cellStyle name="Normal 2 26 26 4 2" xfId="45812"/>
    <cellStyle name="Normal 2 26 26 5" xfId="8443"/>
    <cellStyle name="Normal 2 26 26 5 2" xfId="34749"/>
    <cellStyle name="Normal 2 26 26 6" xfId="28683"/>
    <cellStyle name="Normal 2 26 27" xfId="1233"/>
    <cellStyle name="Normal 2 26 27 2" xfId="12342"/>
    <cellStyle name="Normal 2 26 27 2 2" xfId="23406"/>
    <cellStyle name="Normal 2 26 27 2 2 2" xfId="49655"/>
    <cellStyle name="Normal 2 26 27 2 3" xfId="38592"/>
    <cellStyle name="Normal 2 26 27 3" xfId="15945"/>
    <cellStyle name="Normal 2 26 27 3 2" xfId="27009"/>
    <cellStyle name="Normal 2 26 27 3 2 2" xfId="53258"/>
    <cellStyle name="Normal 2 26 27 3 3" xfId="42195"/>
    <cellStyle name="Normal 2 26 27 4" xfId="19681"/>
    <cellStyle name="Normal 2 26 27 4 2" xfId="45931"/>
    <cellStyle name="Normal 2 26 27 5" xfId="8563"/>
    <cellStyle name="Normal 2 26 27 5 2" xfId="34868"/>
    <cellStyle name="Normal 2 26 27 6" xfId="28684"/>
    <cellStyle name="Normal 2 26 28" xfId="1234"/>
    <cellStyle name="Normal 2 26 28 2" xfId="12473"/>
    <cellStyle name="Normal 2 26 28 2 2" xfId="23537"/>
    <cellStyle name="Normal 2 26 28 2 2 2" xfId="49786"/>
    <cellStyle name="Normal 2 26 28 2 3" xfId="38723"/>
    <cellStyle name="Normal 2 26 28 3" xfId="16076"/>
    <cellStyle name="Normal 2 26 28 3 2" xfId="27140"/>
    <cellStyle name="Normal 2 26 28 3 2 2" xfId="53389"/>
    <cellStyle name="Normal 2 26 28 3 3" xfId="42326"/>
    <cellStyle name="Normal 2 26 28 4" xfId="19812"/>
    <cellStyle name="Normal 2 26 28 4 2" xfId="46062"/>
    <cellStyle name="Normal 2 26 28 5" xfId="8695"/>
    <cellStyle name="Normal 2 26 28 5 2" xfId="34999"/>
    <cellStyle name="Normal 2 26 28 6" xfId="28685"/>
    <cellStyle name="Normal 2 26 29" xfId="1235"/>
    <cellStyle name="Normal 2 26 29 2" xfId="12588"/>
    <cellStyle name="Normal 2 26 29 2 2" xfId="23652"/>
    <cellStyle name="Normal 2 26 29 2 2 2" xfId="49901"/>
    <cellStyle name="Normal 2 26 29 2 3" xfId="38838"/>
    <cellStyle name="Normal 2 26 29 3" xfId="16191"/>
    <cellStyle name="Normal 2 26 29 3 2" xfId="27255"/>
    <cellStyle name="Normal 2 26 29 3 2 2" xfId="53504"/>
    <cellStyle name="Normal 2 26 29 3 3" xfId="42441"/>
    <cellStyle name="Normal 2 26 29 4" xfId="19927"/>
    <cellStyle name="Normal 2 26 29 4 2" xfId="46177"/>
    <cellStyle name="Normal 2 26 29 5" xfId="8811"/>
    <cellStyle name="Normal 2 26 29 5 2" xfId="35114"/>
    <cellStyle name="Normal 2 26 29 6" xfId="28686"/>
    <cellStyle name="Normal 2 26 3" xfId="103"/>
    <cellStyle name="Normal 2 26 3 2" xfId="1237"/>
    <cellStyle name="Normal 2 26 3 2 2" xfId="16396"/>
    <cellStyle name="Normal 2 26 3 2 2 2" xfId="27460"/>
    <cellStyle name="Normal 2 26 3 2 2 2 2" xfId="53709"/>
    <cellStyle name="Normal 2 26 3 2 2 3" xfId="42646"/>
    <cellStyle name="Normal 2 26 3 2 3" xfId="20132"/>
    <cellStyle name="Normal 2 26 3 2 3 2" xfId="46382"/>
    <cellStyle name="Normal 2 26 3 2 4" xfId="9059"/>
    <cellStyle name="Normal 2 26 3 2 4 2" xfId="35319"/>
    <cellStyle name="Normal 2 26 3 2 5" xfId="28688"/>
    <cellStyle name="Normal 2 26 3 3" xfId="1236"/>
    <cellStyle name="Normal 2 26 3 3 2" xfId="20524"/>
    <cellStyle name="Normal 2 26 3 3 2 2" xfId="46773"/>
    <cellStyle name="Normal 2 26 3 3 3" xfId="9460"/>
    <cellStyle name="Normal 2 26 3 3 3 2" xfId="35710"/>
    <cellStyle name="Normal 2 26 3 3 4" xfId="28687"/>
    <cellStyle name="Normal 2 26 3 4" xfId="13063"/>
    <cellStyle name="Normal 2 26 3 4 2" xfId="24127"/>
    <cellStyle name="Normal 2 26 3 4 2 2" xfId="50376"/>
    <cellStyle name="Normal 2 26 3 4 3" xfId="39313"/>
    <cellStyle name="Normal 2 26 3 5" xfId="16799"/>
    <cellStyle name="Normal 2 26 3 5 2" xfId="43049"/>
    <cellStyle name="Normal 2 26 3 6" xfId="5656"/>
    <cellStyle name="Normal 2 26 3 6 2" xfId="31986"/>
    <cellStyle name="Normal 2 26 3 7" xfId="27607"/>
    <cellStyle name="Normal 2 26 30" xfId="1238"/>
    <cellStyle name="Normal 2 26 30 2" xfId="12702"/>
    <cellStyle name="Normal 2 26 30 2 2" xfId="23766"/>
    <cellStyle name="Normal 2 26 30 2 2 2" xfId="50015"/>
    <cellStyle name="Normal 2 26 30 2 3" xfId="38952"/>
    <cellStyle name="Normal 2 26 30 3" xfId="16305"/>
    <cellStyle name="Normal 2 26 30 3 2" xfId="27369"/>
    <cellStyle name="Normal 2 26 30 3 2 2" xfId="53618"/>
    <cellStyle name="Normal 2 26 30 3 3" xfId="42555"/>
    <cellStyle name="Normal 2 26 30 4" xfId="20041"/>
    <cellStyle name="Normal 2 26 30 4 2" xfId="46291"/>
    <cellStyle name="Normal 2 26 30 5" xfId="8926"/>
    <cellStyle name="Normal 2 26 30 5 2" xfId="35228"/>
    <cellStyle name="Normal 2 26 30 6" xfId="28689"/>
    <cellStyle name="Normal 2 26 31" xfId="1239"/>
    <cellStyle name="Normal 2 26 31 2" xfId="9340"/>
    <cellStyle name="Normal 2 26 31 2 2" xfId="20404"/>
    <cellStyle name="Normal 2 26 31 2 2 2" xfId="46653"/>
    <cellStyle name="Normal 2 26 31 2 3" xfId="35590"/>
    <cellStyle name="Normal 2 26 31 3" xfId="12943"/>
    <cellStyle name="Normal 2 26 31 3 2" xfId="24007"/>
    <cellStyle name="Normal 2 26 31 3 2 2" xfId="50256"/>
    <cellStyle name="Normal 2 26 31 3 3" xfId="39193"/>
    <cellStyle name="Normal 2 26 31 4" xfId="16679"/>
    <cellStyle name="Normal 2 26 31 4 2" xfId="42929"/>
    <cellStyle name="Normal 2 26 31 5" xfId="5535"/>
    <cellStyle name="Normal 2 26 31 5 2" xfId="31866"/>
    <cellStyle name="Normal 2 26 31 6" xfId="28690"/>
    <cellStyle name="Normal 2 26 32" xfId="1240"/>
    <cellStyle name="Normal 2 26 32 2" xfId="20284"/>
    <cellStyle name="Normal 2 26 32 2 2" xfId="46533"/>
    <cellStyle name="Normal 2 26 32 3" xfId="9220"/>
    <cellStyle name="Normal 2 26 32 3 2" xfId="35470"/>
    <cellStyle name="Normal 2 26 32 4" xfId="28691"/>
    <cellStyle name="Normal 2 26 33" xfId="1241"/>
    <cellStyle name="Normal 2 26 33 2" xfId="23887"/>
    <cellStyle name="Normal 2 26 33 2 2" xfId="50136"/>
    <cellStyle name="Normal 2 26 33 3" xfId="12823"/>
    <cellStyle name="Normal 2 26 33 3 2" xfId="39073"/>
    <cellStyle name="Normal 2 26 33 4" xfId="28692"/>
    <cellStyle name="Normal 2 26 34" xfId="1242"/>
    <cellStyle name="Normal 2 26 34 2" xfId="16559"/>
    <cellStyle name="Normal 2 26 34 2 2" xfId="42809"/>
    <cellStyle name="Normal 2 26 34 3" xfId="28693"/>
    <cellStyle name="Normal 2 26 35" xfId="1243"/>
    <cellStyle name="Normal 2 26 35 2" xfId="28694"/>
    <cellStyle name="Normal 2 26 36" xfId="1244"/>
    <cellStyle name="Normal 2 26 36 2" xfId="28695"/>
    <cellStyle name="Normal 2 26 37" xfId="1245"/>
    <cellStyle name="Normal 2 26 37 2" xfId="28696"/>
    <cellStyle name="Normal 2 26 38" xfId="1246"/>
    <cellStyle name="Normal 2 26 38 2" xfId="28697"/>
    <cellStyle name="Normal 2 26 39" xfId="1247"/>
    <cellStyle name="Normal 2 26 39 2" xfId="28698"/>
    <cellStyle name="Normal 2 26 4" xfId="1248"/>
    <cellStyle name="Normal 2 26 4 2" xfId="9612"/>
    <cellStyle name="Normal 2 26 4 2 2" xfId="20676"/>
    <cellStyle name="Normal 2 26 4 2 2 2" xfId="46925"/>
    <cellStyle name="Normal 2 26 4 2 3" xfId="35862"/>
    <cellStyle name="Normal 2 26 4 3" xfId="13215"/>
    <cellStyle name="Normal 2 26 4 3 2" xfId="24279"/>
    <cellStyle name="Normal 2 26 4 3 2 2" xfId="50528"/>
    <cellStyle name="Normal 2 26 4 3 3" xfId="39465"/>
    <cellStyle name="Normal 2 26 4 4" xfId="16951"/>
    <cellStyle name="Normal 2 26 4 4 2" xfId="43201"/>
    <cellStyle name="Normal 2 26 4 5" xfId="5810"/>
    <cellStyle name="Normal 2 26 4 5 2" xfId="32138"/>
    <cellStyle name="Normal 2 26 4 6" xfId="28699"/>
    <cellStyle name="Normal 2 26 40" xfId="1249"/>
    <cellStyle name="Normal 2 26 40 2" xfId="28700"/>
    <cellStyle name="Normal 2 26 41" xfId="1250"/>
    <cellStyle name="Normal 2 26 41 2" xfId="28701"/>
    <cellStyle name="Normal 2 26 42" xfId="1174"/>
    <cellStyle name="Normal 2 26 42 2" xfId="28625"/>
    <cellStyle name="Normal 2 26 43" xfId="5414"/>
    <cellStyle name="Normal 2 26 43 2" xfId="31746"/>
    <cellStyle name="Normal 2 26 44" xfId="27604"/>
    <cellStyle name="Normal 2 26 5" xfId="1251"/>
    <cellStyle name="Normal 2 26 5 2" xfId="9728"/>
    <cellStyle name="Normal 2 26 5 2 2" xfId="20792"/>
    <cellStyle name="Normal 2 26 5 2 2 2" xfId="47041"/>
    <cellStyle name="Normal 2 26 5 2 3" xfId="35978"/>
    <cellStyle name="Normal 2 26 5 3" xfId="13331"/>
    <cellStyle name="Normal 2 26 5 3 2" xfId="24395"/>
    <cellStyle name="Normal 2 26 5 3 2 2" xfId="50644"/>
    <cellStyle name="Normal 2 26 5 3 3" xfId="39581"/>
    <cellStyle name="Normal 2 26 5 4" xfId="17067"/>
    <cellStyle name="Normal 2 26 5 4 2" xfId="43317"/>
    <cellStyle name="Normal 2 26 5 5" xfId="5927"/>
    <cellStyle name="Normal 2 26 5 5 2" xfId="32254"/>
    <cellStyle name="Normal 2 26 5 6" xfId="28702"/>
    <cellStyle name="Normal 2 26 6" xfId="1252"/>
    <cellStyle name="Normal 2 26 6 2" xfId="9843"/>
    <cellStyle name="Normal 2 26 6 2 2" xfId="20907"/>
    <cellStyle name="Normal 2 26 6 2 2 2" xfId="47156"/>
    <cellStyle name="Normal 2 26 6 2 3" xfId="36093"/>
    <cellStyle name="Normal 2 26 6 3" xfId="13446"/>
    <cellStyle name="Normal 2 26 6 3 2" xfId="24510"/>
    <cellStyle name="Normal 2 26 6 3 2 2" xfId="50759"/>
    <cellStyle name="Normal 2 26 6 3 3" xfId="39696"/>
    <cellStyle name="Normal 2 26 6 4" xfId="17182"/>
    <cellStyle name="Normal 2 26 6 4 2" xfId="43432"/>
    <cellStyle name="Normal 2 26 6 5" xfId="6043"/>
    <cellStyle name="Normal 2 26 6 5 2" xfId="32369"/>
    <cellStyle name="Normal 2 26 6 6" xfId="28703"/>
    <cellStyle name="Normal 2 26 7" xfId="1253"/>
    <cellStyle name="Normal 2 26 7 2" xfId="9958"/>
    <cellStyle name="Normal 2 26 7 2 2" xfId="21022"/>
    <cellStyle name="Normal 2 26 7 2 2 2" xfId="47271"/>
    <cellStyle name="Normal 2 26 7 2 3" xfId="36208"/>
    <cellStyle name="Normal 2 26 7 3" xfId="13561"/>
    <cellStyle name="Normal 2 26 7 3 2" xfId="24625"/>
    <cellStyle name="Normal 2 26 7 3 2 2" xfId="50874"/>
    <cellStyle name="Normal 2 26 7 3 3" xfId="39811"/>
    <cellStyle name="Normal 2 26 7 4" xfId="17297"/>
    <cellStyle name="Normal 2 26 7 4 2" xfId="43547"/>
    <cellStyle name="Normal 2 26 7 5" xfId="6159"/>
    <cellStyle name="Normal 2 26 7 5 2" xfId="32484"/>
    <cellStyle name="Normal 2 26 7 6" xfId="28704"/>
    <cellStyle name="Normal 2 26 8" xfId="1254"/>
    <cellStyle name="Normal 2 26 8 2" xfId="10072"/>
    <cellStyle name="Normal 2 26 8 2 2" xfId="21136"/>
    <cellStyle name="Normal 2 26 8 2 2 2" xfId="47385"/>
    <cellStyle name="Normal 2 26 8 2 3" xfId="36322"/>
    <cellStyle name="Normal 2 26 8 3" xfId="13675"/>
    <cellStyle name="Normal 2 26 8 3 2" xfId="24739"/>
    <cellStyle name="Normal 2 26 8 3 2 2" xfId="50988"/>
    <cellStyle name="Normal 2 26 8 3 3" xfId="39925"/>
    <cellStyle name="Normal 2 26 8 4" xfId="17411"/>
    <cellStyle name="Normal 2 26 8 4 2" xfId="43661"/>
    <cellStyle name="Normal 2 26 8 5" xfId="6274"/>
    <cellStyle name="Normal 2 26 8 5 2" xfId="32598"/>
    <cellStyle name="Normal 2 26 8 6" xfId="28705"/>
    <cellStyle name="Normal 2 26 9" xfId="1255"/>
    <cellStyle name="Normal 2 26 9 2" xfId="10186"/>
    <cellStyle name="Normal 2 26 9 2 2" xfId="21250"/>
    <cellStyle name="Normal 2 26 9 2 2 2" xfId="47499"/>
    <cellStyle name="Normal 2 26 9 2 3" xfId="36436"/>
    <cellStyle name="Normal 2 26 9 3" xfId="13789"/>
    <cellStyle name="Normal 2 26 9 3 2" xfId="24853"/>
    <cellStyle name="Normal 2 26 9 3 2 2" xfId="51102"/>
    <cellStyle name="Normal 2 26 9 3 3" xfId="40039"/>
    <cellStyle name="Normal 2 26 9 4" xfId="17525"/>
    <cellStyle name="Normal 2 26 9 4 2" xfId="43775"/>
    <cellStyle name="Normal 2 26 9 5" xfId="6389"/>
    <cellStyle name="Normal 2 26 9 5 2" xfId="32712"/>
    <cellStyle name="Normal 2 26 9 6" xfId="28706"/>
    <cellStyle name="Normal 2 27" xfId="104"/>
    <cellStyle name="Normal 2 27 10" xfId="1257"/>
    <cellStyle name="Normal 2 27 10 2" xfId="10437"/>
    <cellStyle name="Normal 2 27 10 2 2" xfId="21501"/>
    <cellStyle name="Normal 2 27 10 2 2 2" xfId="47750"/>
    <cellStyle name="Normal 2 27 10 2 3" xfId="36687"/>
    <cellStyle name="Normal 2 27 10 3" xfId="14040"/>
    <cellStyle name="Normal 2 27 10 3 2" xfId="25104"/>
    <cellStyle name="Normal 2 27 10 3 2 2" xfId="51353"/>
    <cellStyle name="Normal 2 27 10 3 3" xfId="40290"/>
    <cellStyle name="Normal 2 27 10 4" xfId="17776"/>
    <cellStyle name="Normal 2 27 10 4 2" xfId="44026"/>
    <cellStyle name="Normal 2 27 10 5" xfId="6642"/>
    <cellStyle name="Normal 2 27 10 5 2" xfId="32963"/>
    <cellStyle name="Normal 2 27 10 6" xfId="28708"/>
    <cellStyle name="Normal 2 27 11" xfId="1258"/>
    <cellStyle name="Normal 2 27 11 2" xfId="10552"/>
    <cellStyle name="Normal 2 27 11 2 2" xfId="21616"/>
    <cellStyle name="Normal 2 27 11 2 2 2" xfId="47865"/>
    <cellStyle name="Normal 2 27 11 2 3" xfId="36802"/>
    <cellStyle name="Normal 2 27 11 3" xfId="14155"/>
    <cellStyle name="Normal 2 27 11 3 2" xfId="25219"/>
    <cellStyle name="Normal 2 27 11 3 2 2" xfId="51468"/>
    <cellStyle name="Normal 2 27 11 3 3" xfId="40405"/>
    <cellStyle name="Normal 2 27 11 4" xfId="17891"/>
    <cellStyle name="Normal 2 27 11 4 2" xfId="44141"/>
    <cellStyle name="Normal 2 27 11 5" xfId="6758"/>
    <cellStyle name="Normal 2 27 11 5 2" xfId="33078"/>
    <cellStyle name="Normal 2 27 11 6" xfId="28709"/>
    <cellStyle name="Normal 2 27 12" xfId="1259"/>
    <cellStyle name="Normal 2 27 12 2" xfId="10725"/>
    <cellStyle name="Normal 2 27 12 2 2" xfId="21789"/>
    <cellStyle name="Normal 2 27 12 2 2 2" xfId="48038"/>
    <cellStyle name="Normal 2 27 12 2 3" xfId="36975"/>
    <cellStyle name="Normal 2 27 12 3" xfId="14328"/>
    <cellStyle name="Normal 2 27 12 3 2" xfId="25392"/>
    <cellStyle name="Normal 2 27 12 3 2 2" xfId="51641"/>
    <cellStyle name="Normal 2 27 12 3 3" xfId="40578"/>
    <cellStyle name="Normal 2 27 12 4" xfId="18064"/>
    <cellStyle name="Normal 2 27 12 4 2" xfId="44314"/>
    <cellStyle name="Normal 2 27 12 5" xfId="6932"/>
    <cellStyle name="Normal 2 27 12 5 2" xfId="33251"/>
    <cellStyle name="Normal 2 27 12 6" xfId="28710"/>
    <cellStyle name="Normal 2 27 13" xfId="1260"/>
    <cellStyle name="Normal 2 27 13 2" xfId="10842"/>
    <cellStyle name="Normal 2 27 13 2 2" xfId="21906"/>
    <cellStyle name="Normal 2 27 13 2 2 2" xfId="48155"/>
    <cellStyle name="Normal 2 27 13 2 3" xfId="37092"/>
    <cellStyle name="Normal 2 27 13 3" xfId="14445"/>
    <cellStyle name="Normal 2 27 13 3 2" xfId="25509"/>
    <cellStyle name="Normal 2 27 13 3 2 2" xfId="51758"/>
    <cellStyle name="Normal 2 27 13 3 3" xfId="40695"/>
    <cellStyle name="Normal 2 27 13 4" xfId="18181"/>
    <cellStyle name="Normal 2 27 13 4 2" xfId="44431"/>
    <cellStyle name="Normal 2 27 13 5" xfId="7050"/>
    <cellStyle name="Normal 2 27 13 5 2" xfId="33368"/>
    <cellStyle name="Normal 2 27 13 6" xfId="28711"/>
    <cellStyle name="Normal 2 27 14" xfId="1261"/>
    <cellStyle name="Normal 2 27 14 2" xfId="10958"/>
    <cellStyle name="Normal 2 27 14 2 2" xfId="22022"/>
    <cellStyle name="Normal 2 27 14 2 2 2" xfId="48271"/>
    <cellStyle name="Normal 2 27 14 2 3" xfId="37208"/>
    <cellStyle name="Normal 2 27 14 3" xfId="14561"/>
    <cellStyle name="Normal 2 27 14 3 2" xfId="25625"/>
    <cellStyle name="Normal 2 27 14 3 2 2" xfId="51874"/>
    <cellStyle name="Normal 2 27 14 3 3" xfId="40811"/>
    <cellStyle name="Normal 2 27 14 4" xfId="18297"/>
    <cellStyle name="Normal 2 27 14 4 2" xfId="44547"/>
    <cellStyle name="Normal 2 27 14 5" xfId="7167"/>
    <cellStyle name="Normal 2 27 14 5 2" xfId="33484"/>
    <cellStyle name="Normal 2 27 14 6" xfId="28712"/>
    <cellStyle name="Normal 2 27 15" xfId="1262"/>
    <cellStyle name="Normal 2 27 15 2" xfId="11076"/>
    <cellStyle name="Normal 2 27 15 2 2" xfId="22140"/>
    <cellStyle name="Normal 2 27 15 2 2 2" xfId="48389"/>
    <cellStyle name="Normal 2 27 15 2 3" xfId="37326"/>
    <cellStyle name="Normal 2 27 15 3" xfId="14679"/>
    <cellStyle name="Normal 2 27 15 3 2" xfId="25743"/>
    <cellStyle name="Normal 2 27 15 3 2 2" xfId="51992"/>
    <cellStyle name="Normal 2 27 15 3 3" xfId="40929"/>
    <cellStyle name="Normal 2 27 15 4" xfId="18415"/>
    <cellStyle name="Normal 2 27 15 4 2" xfId="44665"/>
    <cellStyle name="Normal 2 27 15 5" xfId="7286"/>
    <cellStyle name="Normal 2 27 15 5 2" xfId="33602"/>
    <cellStyle name="Normal 2 27 15 6" xfId="28713"/>
    <cellStyle name="Normal 2 27 16" xfId="1263"/>
    <cellStyle name="Normal 2 27 16 2" xfId="11194"/>
    <cellStyle name="Normal 2 27 16 2 2" xfId="22258"/>
    <cellStyle name="Normal 2 27 16 2 2 2" xfId="48507"/>
    <cellStyle name="Normal 2 27 16 2 3" xfId="37444"/>
    <cellStyle name="Normal 2 27 16 3" xfId="14797"/>
    <cellStyle name="Normal 2 27 16 3 2" xfId="25861"/>
    <cellStyle name="Normal 2 27 16 3 2 2" xfId="52110"/>
    <cellStyle name="Normal 2 27 16 3 3" xfId="41047"/>
    <cellStyle name="Normal 2 27 16 4" xfId="18533"/>
    <cellStyle name="Normal 2 27 16 4 2" xfId="44783"/>
    <cellStyle name="Normal 2 27 16 5" xfId="7405"/>
    <cellStyle name="Normal 2 27 16 5 2" xfId="33720"/>
    <cellStyle name="Normal 2 27 16 6" xfId="28714"/>
    <cellStyle name="Normal 2 27 17" xfId="1264"/>
    <cellStyle name="Normal 2 27 17 2" xfId="11310"/>
    <cellStyle name="Normal 2 27 17 2 2" xfId="22374"/>
    <cellStyle name="Normal 2 27 17 2 2 2" xfId="48623"/>
    <cellStyle name="Normal 2 27 17 2 3" xfId="37560"/>
    <cellStyle name="Normal 2 27 17 3" xfId="14913"/>
    <cellStyle name="Normal 2 27 17 3 2" xfId="25977"/>
    <cellStyle name="Normal 2 27 17 3 2 2" xfId="52226"/>
    <cellStyle name="Normal 2 27 17 3 3" xfId="41163"/>
    <cellStyle name="Normal 2 27 17 4" xfId="18649"/>
    <cellStyle name="Normal 2 27 17 4 2" xfId="44899"/>
    <cellStyle name="Normal 2 27 17 5" xfId="7522"/>
    <cellStyle name="Normal 2 27 17 5 2" xfId="33836"/>
    <cellStyle name="Normal 2 27 17 6" xfId="28715"/>
    <cellStyle name="Normal 2 27 18" xfId="1265"/>
    <cellStyle name="Normal 2 27 18 2" xfId="11427"/>
    <cellStyle name="Normal 2 27 18 2 2" xfId="22491"/>
    <cellStyle name="Normal 2 27 18 2 2 2" xfId="48740"/>
    <cellStyle name="Normal 2 27 18 2 3" xfId="37677"/>
    <cellStyle name="Normal 2 27 18 3" xfId="15030"/>
    <cellStyle name="Normal 2 27 18 3 2" xfId="26094"/>
    <cellStyle name="Normal 2 27 18 3 2 2" xfId="52343"/>
    <cellStyle name="Normal 2 27 18 3 3" xfId="41280"/>
    <cellStyle name="Normal 2 27 18 4" xfId="18766"/>
    <cellStyle name="Normal 2 27 18 4 2" xfId="45016"/>
    <cellStyle name="Normal 2 27 18 5" xfId="7640"/>
    <cellStyle name="Normal 2 27 18 5 2" xfId="33953"/>
    <cellStyle name="Normal 2 27 18 6" xfId="28716"/>
    <cellStyle name="Normal 2 27 19" xfId="1266"/>
    <cellStyle name="Normal 2 27 19 2" xfId="11546"/>
    <cellStyle name="Normal 2 27 19 2 2" xfId="22610"/>
    <cellStyle name="Normal 2 27 19 2 2 2" xfId="48859"/>
    <cellStyle name="Normal 2 27 19 2 3" xfId="37796"/>
    <cellStyle name="Normal 2 27 19 3" xfId="15149"/>
    <cellStyle name="Normal 2 27 19 3 2" xfId="26213"/>
    <cellStyle name="Normal 2 27 19 3 2 2" xfId="52462"/>
    <cellStyle name="Normal 2 27 19 3 3" xfId="41399"/>
    <cellStyle name="Normal 2 27 19 4" xfId="18885"/>
    <cellStyle name="Normal 2 27 19 4 2" xfId="45135"/>
    <cellStyle name="Normal 2 27 19 5" xfId="7760"/>
    <cellStyle name="Normal 2 27 19 5 2" xfId="34072"/>
    <cellStyle name="Normal 2 27 19 6" xfId="28717"/>
    <cellStyle name="Normal 2 27 2" xfId="105"/>
    <cellStyle name="Normal 2 27 2 2" xfId="1268"/>
    <cellStyle name="Normal 2 27 2 2 2" xfId="16397"/>
    <cellStyle name="Normal 2 27 2 2 2 2" xfId="27461"/>
    <cellStyle name="Normal 2 27 2 2 2 2 2" xfId="53710"/>
    <cellStyle name="Normal 2 27 2 2 2 3" xfId="42647"/>
    <cellStyle name="Normal 2 27 2 2 3" xfId="20133"/>
    <cellStyle name="Normal 2 27 2 2 3 2" xfId="46383"/>
    <cellStyle name="Normal 2 27 2 2 4" xfId="9060"/>
    <cellStyle name="Normal 2 27 2 2 4 2" xfId="35320"/>
    <cellStyle name="Normal 2 27 2 2 5" xfId="28719"/>
    <cellStyle name="Normal 2 27 2 3" xfId="1267"/>
    <cellStyle name="Normal 2 27 2 3 2" xfId="20534"/>
    <cellStyle name="Normal 2 27 2 3 2 2" xfId="46783"/>
    <cellStyle name="Normal 2 27 2 3 3" xfId="9470"/>
    <cellStyle name="Normal 2 27 2 3 3 2" xfId="35720"/>
    <cellStyle name="Normal 2 27 2 3 4" xfId="28718"/>
    <cellStyle name="Normal 2 27 2 4" xfId="13073"/>
    <cellStyle name="Normal 2 27 2 4 2" xfId="24137"/>
    <cellStyle name="Normal 2 27 2 4 2 2" xfId="50386"/>
    <cellStyle name="Normal 2 27 2 4 3" xfId="39323"/>
    <cellStyle name="Normal 2 27 2 5" xfId="16809"/>
    <cellStyle name="Normal 2 27 2 5 2" xfId="43059"/>
    <cellStyle name="Normal 2 27 2 6" xfId="5666"/>
    <cellStyle name="Normal 2 27 2 6 2" xfId="31996"/>
    <cellStyle name="Normal 2 27 2 7" xfId="27609"/>
    <cellStyle name="Normal 2 27 20" xfId="1269"/>
    <cellStyle name="Normal 2 27 20 2" xfId="11660"/>
    <cellStyle name="Normal 2 27 20 2 2" xfId="22724"/>
    <cellStyle name="Normal 2 27 20 2 2 2" xfId="48973"/>
    <cellStyle name="Normal 2 27 20 2 3" xfId="37910"/>
    <cellStyle name="Normal 2 27 20 3" xfId="15263"/>
    <cellStyle name="Normal 2 27 20 3 2" xfId="26327"/>
    <cellStyle name="Normal 2 27 20 3 2 2" xfId="52576"/>
    <cellStyle name="Normal 2 27 20 3 3" xfId="41513"/>
    <cellStyle name="Normal 2 27 20 4" xfId="18999"/>
    <cellStyle name="Normal 2 27 20 4 2" xfId="45249"/>
    <cellStyle name="Normal 2 27 20 5" xfId="7875"/>
    <cellStyle name="Normal 2 27 20 5 2" xfId="34186"/>
    <cellStyle name="Normal 2 27 20 6" xfId="28720"/>
    <cellStyle name="Normal 2 27 21" xfId="1270"/>
    <cellStyle name="Normal 2 27 21 2" xfId="11774"/>
    <cellStyle name="Normal 2 27 21 2 2" xfId="22838"/>
    <cellStyle name="Normal 2 27 21 2 2 2" xfId="49087"/>
    <cellStyle name="Normal 2 27 21 2 3" xfId="38024"/>
    <cellStyle name="Normal 2 27 21 3" xfId="15377"/>
    <cellStyle name="Normal 2 27 21 3 2" xfId="26441"/>
    <cellStyle name="Normal 2 27 21 3 2 2" xfId="52690"/>
    <cellStyle name="Normal 2 27 21 3 3" xfId="41627"/>
    <cellStyle name="Normal 2 27 21 4" xfId="19113"/>
    <cellStyle name="Normal 2 27 21 4 2" xfId="45363"/>
    <cellStyle name="Normal 2 27 21 5" xfId="7990"/>
    <cellStyle name="Normal 2 27 21 5 2" xfId="34300"/>
    <cellStyle name="Normal 2 27 21 6" xfId="28721"/>
    <cellStyle name="Normal 2 27 22" xfId="1271"/>
    <cellStyle name="Normal 2 27 22 2" xfId="11888"/>
    <cellStyle name="Normal 2 27 22 2 2" xfId="22952"/>
    <cellStyle name="Normal 2 27 22 2 2 2" xfId="49201"/>
    <cellStyle name="Normal 2 27 22 2 3" xfId="38138"/>
    <cellStyle name="Normal 2 27 22 3" xfId="15491"/>
    <cellStyle name="Normal 2 27 22 3 2" xfId="26555"/>
    <cellStyle name="Normal 2 27 22 3 2 2" xfId="52804"/>
    <cellStyle name="Normal 2 27 22 3 3" xfId="41741"/>
    <cellStyle name="Normal 2 27 22 4" xfId="19227"/>
    <cellStyle name="Normal 2 27 22 4 2" xfId="45477"/>
    <cellStyle name="Normal 2 27 22 5" xfId="8105"/>
    <cellStyle name="Normal 2 27 22 5 2" xfId="34414"/>
    <cellStyle name="Normal 2 27 22 6" xfId="28722"/>
    <cellStyle name="Normal 2 27 23" xfId="1272"/>
    <cellStyle name="Normal 2 27 23 2" xfId="12002"/>
    <cellStyle name="Normal 2 27 23 2 2" xfId="23066"/>
    <cellStyle name="Normal 2 27 23 2 2 2" xfId="49315"/>
    <cellStyle name="Normal 2 27 23 2 3" xfId="38252"/>
    <cellStyle name="Normal 2 27 23 3" xfId="15605"/>
    <cellStyle name="Normal 2 27 23 3 2" xfId="26669"/>
    <cellStyle name="Normal 2 27 23 3 2 2" xfId="52918"/>
    <cellStyle name="Normal 2 27 23 3 3" xfId="41855"/>
    <cellStyle name="Normal 2 27 23 4" xfId="19341"/>
    <cellStyle name="Normal 2 27 23 4 2" xfId="45591"/>
    <cellStyle name="Normal 2 27 23 5" xfId="8220"/>
    <cellStyle name="Normal 2 27 23 5 2" xfId="34528"/>
    <cellStyle name="Normal 2 27 23 6" xfId="28723"/>
    <cellStyle name="Normal 2 27 24" xfId="1273"/>
    <cellStyle name="Normal 2 27 24 2" xfId="12116"/>
    <cellStyle name="Normal 2 27 24 2 2" xfId="23180"/>
    <cellStyle name="Normal 2 27 24 2 2 2" xfId="49429"/>
    <cellStyle name="Normal 2 27 24 2 3" xfId="38366"/>
    <cellStyle name="Normal 2 27 24 3" xfId="15719"/>
    <cellStyle name="Normal 2 27 24 3 2" xfId="26783"/>
    <cellStyle name="Normal 2 27 24 3 2 2" xfId="53032"/>
    <cellStyle name="Normal 2 27 24 3 3" xfId="41969"/>
    <cellStyle name="Normal 2 27 24 4" xfId="19455"/>
    <cellStyle name="Normal 2 27 24 4 2" xfId="45705"/>
    <cellStyle name="Normal 2 27 24 5" xfId="8335"/>
    <cellStyle name="Normal 2 27 24 5 2" xfId="34642"/>
    <cellStyle name="Normal 2 27 24 6" xfId="28724"/>
    <cellStyle name="Normal 2 27 25" xfId="1274"/>
    <cellStyle name="Normal 2 27 25 2" xfId="12233"/>
    <cellStyle name="Normal 2 27 25 2 2" xfId="23297"/>
    <cellStyle name="Normal 2 27 25 2 2 2" xfId="49546"/>
    <cellStyle name="Normal 2 27 25 2 3" xfId="38483"/>
    <cellStyle name="Normal 2 27 25 3" xfId="15836"/>
    <cellStyle name="Normal 2 27 25 3 2" xfId="26900"/>
    <cellStyle name="Normal 2 27 25 3 2 2" xfId="53149"/>
    <cellStyle name="Normal 2 27 25 3 3" xfId="42086"/>
    <cellStyle name="Normal 2 27 25 4" xfId="19572"/>
    <cellStyle name="Normal 2 27 25 4 2" xfId="45822"/>
    <cellStyle name="Normal 2 27 25 5" xfId="8453"/>
    <cellStyle name="Normal 2 27 25 5 2" xfId="34759"/>
    <cellStyle name="Normal 2 27 25 6" xfId="28725"/>
    <cellStyle name="Normal 2 27 26" xfId="1275"/>
    <cellStyle name="Normal 2 27 26 2" xfId="12352"/>
    <cellStyle name="Normal 2 27 26 2 2" xfId="23416"/>
    <cellStyle name="Normal 2 27 26 2 2 2" xfId="49665"/>
    <cellStyle name="Normal 2 27 26 2 3" xfId="38602"/>
    <cellStyle name="Normal 2 27 26 3" xfId="15955"/>
    <cellStyle name="Normal 2 27 26 3 2" xfId="27019"/>
    <cellStyle name="Normal 2 27 26 3 2 2" xfId="53268"/>
    <cellStyle name="Normal 2 27 26 3 3" xfId="42205"/>
    <cellStyle name="Normal 2 27 26 4" xfId="19691"/>
    <cellStyle name="Normal 2 27 26 4 2" xfId="45941"/>
    <cellStyle name="Normal 2 27 26 5" xfId="8573"/>
    <cellStyle name="Normal 2 27 26 5 2" xfId="34878"/>
    <cellStyle name="Normal 2 27 26 6" xfId="28726"/>
    <cellStyle name="Normal 2 27 27" xfId="1276"/>
    <cellStyle name="Normal 2 27 27 2" xfId="12483"/>
    <cellStyle name="Normal 2 27 27 2 2" xfId="23547"/>
    <cellStyle name="Normal 2 27 27 2 2 2" xfId="49796"/>
    <cellStyle name="Normal 2 27 27 2 3" xfId="38733"/>
    <cellStyle name="Normal 2 27 27 3" xfId="16086"/>
    <cellStyle name="Normal 2 27 27 3 2" xfId="27150"/>
    <cellStyle name="Normal 2 27 27 3 2 2" xfId="53399"/>
    <cellStyle name="Normal 2 27 27 3 3" xfId="42336"/>
    <cellStyle name="Normal 2 27 27 4" xfId="19822"/>
    <cellStyle name="Normal 2 27 27 4 2" xfId="46072"/>
    <cellStyle name="Normal 2 27 27 5" xfId="8705"/>
    <cellStyle name="Normal 2 27 27 5 2" xfId="35009"/>
    <cellStyle name="Normal 2 27 27 6" xfId="28727"/>
    <cellStyle name="Normal 2 27 28" xfId="1277"/>
    <cellStyle name="Normal 2 27 28 2" xfId="12598"/>
    <cellStyle name="Normal 2 27 28 2 2" xfId="23662"/>
    <cellStyle name="Normal 2 27 28 2 2 2" xfId="49911"/>
    <cellStyle name="Normal 2 27 28 2 3" xfId="38848"/>
    <cellStyle name="Normal 2 27 28 3" xfId="16201"/>
    <cellStyle name="Normal 2 27 28 3 2" xfId="27265"/>
    <cellStyle name="Normal 2 27 28 3 2 2" xfId="53514"/>
    <cellStyle name="Normal 2 27 28 3 3" xfId="42451"/>
    <cellStyle name="Normal 2 27 28 4" xfId="19937"/>
    <cellStyle name="Normal 2 27 28 4 2" xfId="46187"/>
    <cellStyle name="Normal 2 27 28 5" xfId="8821"/>
    <cellStyle name="Normal 2 27 28 5 2" xfId="35124"/>
    <cellStyle name="Normal 2 27 28 6" xfId="28728"/>
    <cellStyle name="Normal 2 27 29" xfId="1278"/>
    <cellStyle name="Normal 2 27 29 2" xfId="12712"/>
    <cellStyle name="Normal 2 27 29 2 2" xfId="23776"/>
    <cellStyle name="Normal 2 27 29 2 2 2" xfId="50025"/>
    <cellStyle name="Normal 2 27 29 2 3" xfId="38962"/>
    <cellStyle name="Normal 2 27 29 3" xfId="16315"/>
    <cellStyle name="Normal 2 27 29 3 2" xfId="27379"/>
    <cellStyle name="Normal 2 27 29 3 2 2" xfId="53628"/>
    <cellStyle name="Normal 2 27 29 3 3" xfId="42565"/>
    <cellStyle name="Normal 2 27 29 4" xfId="20051"/>
    <cellStyle name="Normal 2 27 29 4 2" xfId="46301"/>
    <cellStyle name="Normal 2 27 29 5" xfId="8936"/>
    <cellStyle name="Normal 2 27 29 5 2" xfId="35238"/>
    <cellStyle name="Normal 2 27 29 6" xfId="28729"/>
    <cellStyle name="Normal 2 27 3" xfId="1279"/>
    <cellStyle name="Normal 2 27 3 2" xfId="9622"/>
    <cellStyle name="Normal 2 27 3 2 2" xfId="20686"/>
    <cellStyle name="Normal 2 27 3 2 2 2" xfId="46935"/>
    <cellStyle name="Normal 2 27 3 2 3" xfId="35872"/>
    <cellStyle name="Normal 2 27 3 3" xfId="13225"/>
    <cellStyle name="Normal 2 27 3 3 2" xfId="24289"/>
    <cellStyle name="Normal 2 27 3 3 2 2" xfId="50538"/>
    <cellStyle name="Normal 2 27 3 3 3" xfId="39475"/>
    <cellStyle name="Normal 2 27 3 4" xfId="16961"/>
    <cellStyle name="Normal 2 27 3 4 2" xfId="43211"/>
    <cellStyle name="Normal 2 27 3 5" xfId="5820"/>
    <cellStyle name="Normal 2 27 3 5 2" xfId="32148"/>
    <cellStyle name="Normal 2 27 3 6" xfId="28730"/>
    <cellStyle name="Normal 2 27 30" xfId="1280"/>
    <cellStyle name="Normal 2 27 30 2" xfId="9350"/>
    <cellStyle name="Normal 2 27 30 2 2" xfId="20414"/>
    <cellStyle name="Normal 2 27 30 2 2 2" xfId="46663"/>
    <cellStyle name="Normal 2 27 30 2 3" xfId="35600"/>
    <cellStyle name="Normal 2 27 30 3" xfId="12953"/>
    <cellStyle name="Normal 2 27 30 3 2" xfId="24017"/>
    <cellStyle name="Normal 2 27 30 3 2 2" xfId="50266"/>
    <cellStyle name="Normal 2 27 30 3 3" xfId="39203"/>
    <cellStyle name="Normal 2 27 30 4" xfId="16689"/>
    <cellStyle name="Normal 2 27 30 4 2" xfId="42939"/>
    <cellStyle name="Normal 2 27 30 5" xfId="5545"/>
    <cellStyle name="Normal 2 27 30 5 2" xfId="31876"/>
    <cellStyle name="Normal 2 27 30 6" xfId="28731"/>
    <cellStyle name="Normal 2 27 31" xfId="1281"/>
    <cellStyle name="Normal 2 27 31 2" xfId="20294"/>
    <cellStyle name="Normal 2 27 31 2 2" xfId="46543"/>
    <cellStyle name="Normal 2 27 31 3" xfId="9230"/>
    <cellStyle name="Normal 2 27 31 3 2" xfId="35480"/>
    <cellStyle name="Normal 2 27 31 4" xfId="28732"/>
    <cellStyle name="Normal 2 27 32" xfId="1282"/>
    <cellStyle name="Normal 2 27 32 2" xfId="23897"/>
    <cellStyle name="Normal 2 27 32 2 2" xfId="50146"/>
    <cellStyle name="Normal 2 27 32 3" xfId="12833"/>
    <cellStyle name="Normal 2 27 32 3 2" xfId="39083"/>
    <cellStyle name="Normal 2 27 32 4" xfId="28733"/>
    <cellStyle name="Normal 2 27 33" xfId="1283"/>
    <cellStyle name="Normal 2 27 33 2" xfId="16569"/>
    <cellStyle name="Normal 2 27 33 2 2" xfId="42819"/>
    <cellStyle name="Normal 2 27 33 3" xfId="28734"/>
    <cellStyle name="Normal 2 27 34" xfId="1284"/>
    <cellStyle name="Normal 2 27 34 2" xfId="28735"/>
    <cellStyle name="Normal 2 27 35" xfId="1285"/>
    <cellStyle name="Normal 2 27 35 2" xfId="28736"/>
    <cellStyle name="Normal 2 27 36" xfId="1286"/>
    <cellStyle name="Normal 2 27 36 2" xfId="28737"/>
    <cellStyle name="Normal 2 27 37" xfId="1287"/>
    <cellStyle name="Normal 2 27 37 2" xfId="28738"/>
    <cellStyle name="Normal 2 27 38" xfId="1288"/>
    <cellStyle name="Normal 2 27 38 2" xfId="28739"/>
    <cellStyle name="Normal 2 27 39" xfId="1289"/>
    <cellStyle name="Normal 2 27 39 2" xfId="28740"/>
    <cellStyle name="Normal 2 27 4" xfId="1290"/>
    <cellStyle name="Normal 2 27 4 2" xfId="9738"/>
    <cellStyle name="Normal 2 27 4 2 2" xfId="20802"/>
    <cellStyle name="Normal 2 27 4 2 2 2" xfId="47051"/>
    <cellStyle name="Normal 2 27 4 2 3" xfId="35988"/>
    <cellStyle name="Normal 2 27 4 3" xfId="13341"/>
    <cellStyle name="Normal 2 27 4 3 2" xfId="24405"/>
    <cellStyle name="Normal 2 27 4 3 2 2" xfId="50654"/>
    <cellStyle name="Normal 2 27 4 3 3" xfId="39591"/>
    <cellStyle name="Normal 2 27 4 4" xfId="17077"/>
    <cellStyle name="Normal 2 27 4 4 2" xfId="43327"/>
    <cellStyle name="Normal 2 27 4 5" xfId="5937"/>
    <cellStyle name="Normal 2 27 4 5 2" xfId="32264"/>
    <cellStyle name="Normal 2 27 4 6" xfId="28741"/>
    <cellStyle name="Normal 2 27 40" xfId="1291"/>
    <cellStyle name="Normal 2 27 40 2" xfId="28742"/>
    <cellStyle name="Normal 2 27 41" xfId="1256"/>
    <cellStyle name="Normal 2 27 41 2" xfId="28707"/>
    <cellStyle name="Normal 2 27 42" xfId="5424"/>
    <cellStyle name="Normal 2 27 42 2" xfId="31756"/>
    <cellStyle name="Normal 2 27 43" xfId="27608"/>
    <cellStyle name="Normal 2 27 5" xfId="1292"/>
    <cellStyle name="Normal 2 27 5 2" xfId="9853"/>
    <cellStyle name="Normal 2 27 5 2 2" xfId="20917"/>
    <cellStyle name="Normal 2 27 5 2 2 2" xfId="47166"/>
    <cellStyle name="Normal 2 27 5 2 3" xfId="36103"/>
    <cellStyle name="Normal 2 27 5 3" xfId="13456"/>
    <cellStyle name="Normal 2 27 5 3 2" xfId="24520"/>
    <cellStyle name="Normal 2 27 5 3 2 2" xfId="50769"/>
    <cellStyle name="Normal 2 27 5 3 3" xfId="39706"/>
    <cellStyle name="Normal 2 27 5 4" xfId="17192"/>
    <cellStyle name="Normal 2 27 5 4 2" xfId="43442"/>
    <cellStyle name="Normal 2 27 5 5" xfId="6053"/>
    <cellStyle name="Normal 2 27 5 5 2" xfId="32379"/>
    <cellStyle name="Normal 2 27 5 6" xfId="28743"/>
    <cellStyle name="Normal 2 27 6" xfId="1293"/>
    <cellStyle name="Normal 2 27 6 2" xfId="9968"/>
    <cellStyle name="Normal 2 27 6 2 2" xfId="21032"/>
    <cellStyle name="Normal 2 27 6 2 2 2" xfId="47281"/>
    <cellStyle name="Normal 2 27 6 2 3" xfId="36218"/>
    <cellStyle name="Normal 2 27 6 3" xfId="13571"/>
    <cellStyle name="Normal 2 27 6 3 2" xfId="24635"/>
    <cellStyle name="Normal 2 27 6 3 2 2" xfId="50884"/>
    <cellStyle name="Normal 2 27 6 3 3" xfId="39821"/>
    <cellStyle name="Normal 2 27 6 4" xfId="17307"/>
    <cellStyle name="Normal 2 27 6 4 2" xfId="43557"/>
    <cellStyle name="Normal 2 27 6 5" xfId="6169"/>
    <cellStyle name="Normal 2 27 6 5 2" xfId="32494"/>
    <cellStyle name="Normal 2 27 6 6" xfId="28744"/>
    <cellStyle name="Normal 2 27 7" xfId="1294"/>
    <cellStyle name="Normal 2 27 7 2" xfId="10082"/>
    <cellStyle name="Normal 2 27 7 2 2" xfId="21146"/>
    <cellStyle name="Normal 2 27 7 2 2 2" xfId="47395"/>
    <cellStyle name="Normal 2 27 7 2 3" xfId="36332"/>
    <cellStyle name="Normal 2 27 7 3" xfId="13685"/>
    <cellStyle name="Normal 2 27 7 3 2" xfId="24749"/>
    <cellStyle name="Normal 2 27 7 3 2 2" xfId="50998"/>
    <cellStyle name="Normal 2 27 7 3 3" xfId="39935"/>
    <cellStyle name="Normal 2 27 7 4" xfId="17421"/>
    <cellStyle name="Normal 2 27 7 4 2" xfId="43671"/>
    <cellStyle name="Normal 2 27 7 5" xfId="6284"/>
    <cellStyle name="Normal 2 27 7 5 2" xfId="32608"/>
    <cellStyle name="Normal 2 27 7 6" xfId="28745"/>
    <cellStyle name="Normal 2 27 8" xfId="1295"/>
    <cellStyle name="Normal 2 27 8 2" xfId="10196"/>
    <cellStyle name="Normal 2 27 8 2 2" xfId="21260"/>
    <cellStyle name="Normal 2 27 8 2 2 2" xfId="47509"/>
    <cellStyle name="Normal 2 27 8 2 3" xfId="36446"/>
    <cellStyle name="Normal 2 27 8 3" xfId="13799"/>
    <cellStyle name="Normal 2 27 8 3 2" xfId="24863"/>
    <cellStyle name="Normal 2 27 8 3 2 2" xfId="51112"/>
    <cellStyle name="Normal 2 27 8 3 3" xfId="40049"/>
    <cellStyle name="Normal 2 27 8 4" xfId="17535"/>
    <cellStyle name="Normal 2 27 8 4 2" xfId="43785"/>
    <cellStyle name="Normal 2 27 8 5" xfId="6399"/>
    <cellStyle name="Normal 2 27 8 5 2" xfId="32722"/>
    <cellStyle name="Normal 2 27 8 6" xfId="28746"/>
    <cellStyle name="Normal 2 27 9" xfId="1296"/>
    <cellStyle name="Normal 2 27 9 2" xfId="10310"/>
    <cellStyle name="Normal 2 27 9 2 2" xfId="21374"/>
    <cellStyle name="Normal 2 27 9 2 2 2" xfId="47623"/>
    <cellStyle name="Normal 2 27 9 2 3" xfId="36560"/>
    <cellStyle name="Normal 2 27 9 3" xfId="13913"/>
    <cellStyle name="Normal 2 27 9 3 2" xfId="24977"/>
    <cellStyle name="Normal 2 27 9 3 2 2" xfId="51226"/>
    <cellStyle name="Normal 2 27 9 3 3" xfId="40163"/>
    <cellStyle name="Normal 2 27 9 4" xfId="17649"/>
    <cellStyle name="Normal 2 27 9 4 2" xfId="43899"/>
    <cellStyle name="Normal 2 27 9 5" xfId="6514"/>
    <cellStyle name="Normal 2 27 9 5 2" xfId="32836"/>
    <cellStyle name="Normal 2 27 9 6" xfId="28747"/>
    <cellStyle name="Normal 2 28" xfId="106"/>
    <cellStyle name="Normal 2 28 2" xfId="1298"/>
    <cellStyle name="Normal 2 28 2 2" xfId="16398"/>
    <cellStyle name="Normal 2 28 2 2 2" xfId="27462"/>
    <cellStyle name="Normal 2 28 2 2 2 2" xfId="53711"/>
    <cellStyle name="Normal 2 28 2 2 3" xfId="42648"/>
    <cellStyle name="Normal 2 28 2 3" xfId="20134"/>
    <cellStyle name="Normal 2 28 2 3 2" xfId="46384"/>
    <cellStyle name="Normal 2 28 2 4" xfId="9061"/>
    <cellStyle name="Normal 2 28 2 4 2" xfId="35321"/>
    <cellStyle name="Normal 2 28 2 5" xfId="28749"/>
    <cellStyle name="Normal 2 28 3" xfId="1297"/>
    <cellStyle name="Normal 2 28 3 2" xfId="9062"/>
    <cellStyle name="Normal 2 28 3 3" xfId="28748"/>
    <cellStyle name="Normal 2 28 4" xfId="9410"/>
    <cellStyle name="Normal 2 28 4 2" xfId="20474"/>
    <cellStyle name="Normal 2 28 4 2 2" xfId="46723"/>
    <cellStyle name="Normal 2 28 4 3" xfId="35660"/>
    <cellStyle name="Normal 2 28 5" xfId="13013"/>
    <cellStyle name="Normal 2 28 5 2" xfId="24077"/>
    <cellStyle name="Normal 2 28 5 2 2" xfId="50326"/>
    <cellStyle name="Normal 2 28 5 3" xfId="39263"/>
    <cellStyle name="Normal 2 28 6" xfId="16749"/>
    <cellStyle name="Normal 2 28 6 2" xfId="42999"/>
    <cellStyle name="Normal 2 28 7" xfId="5605"/>
    <cellStyle name="Normal 2 28 7 2" xfId="31936"/>
    <cellStyle name="Normal 2 28 8" xfId="27610"/>
    <cellStyle name="Normal 2 29" xfId="1299"/>
    <cellStyle name="Normal 2 29 2" xfId="1300"/>
    <cellStyle name="Normal 2 29 2 2" xfId="20625"/>
    <cellStyle name="Normal 2 29 2 2 2" xfId="46874"/>
    <cellStyle name="Normal 2 29 2 3" xfId="9561"/>
    <cellStyle name="Normal 2 29 2 3 2" xfId="35811"/>
    <cellStyle name="Normal 2 29 3" xfId="13164"/>
    <cellStyle name="Normal 2 29 3 2" xfId="24228"/>
    <cellStyle name="Normal 2 29 3 2 2" xfId="50477"/>
    <cellStyle name="Normal 2 29 3 3" xfId="39414"/>
    <cellStyle name="Normal 2 29 4" xfId="16900"/>
    <cellStyle name="Normal 2 29 4 2" xfId="43150"/>
    <cellStyle name="Normal 2 29 5" xfId="5758"/>
    <cellStyle name="Normal 2 29 5 2" xfId="32087"/>
    <cellStyle name="Normal 2 29 6" xfId="28750"/>
    <cellStyle name="Normal 2 3" xfId="107"/>
    <cellStyle name="Normal 2 30" xfId="1301"/>
    <cellStyle name="Normal 2 30 2" xfId="1302"/>
    <cellStyle name="Normal 2 30 2 2" xfId="20604"/>
    <cellStyle name="Normal 2 30 2 2 2" xfId="46853"/>
    <cellStyle name="Normal 2 30 2 3" xfId="9540"/>
    <cellStyle name="Normal 2 30 2 3 2" xfId="35790"/>
    <cellStyle name="Normal 2 30 3" xfId="13143"/>
    <cellStyle name="Normal 2 30 3 2" xfId="24207"/>
    <cellStyle name="Normal 2 30 3 2 2" xfId="50456"/>
    <cellStyle name="Normal 2 30 3 3" xfId="39393"/>
    <cellStyle name="Normal 2 30 4" xfId="16879"/>
    <cellStyle name="Normal 2 30 4 2" xfId="43129"/>
    <cellStyle name="Normal 2 30 5" xfId="5737"/>
    <cellStyle name="Normal 2 30 5 2" xfId="32066"/>
    <cellStyle name="Normal 2 30 6" xfId="28751"/>
    <cellStyle name="Normal 2 31" xfId="1303"/>
    <cellStyle name="Normal 2 31 2" xfId="1304"/>
    <cellStyle name="Normal 2 31 2 2" xfId="20617"/>
    <cellStyle name="Normal 2 31 2 2 2" xfId="46866"/>
    <cellStyle name="Normal 2 31 2 3" xfId="9553"/>
    <cellStyle name="Normal 2 31 2 3 2" xfId="35803"/>
    <cellStyle name="Normal 2 31 3" xfId="13156"/>
    <cellStyle name="Normal 2 31 3 2" xfId="24220"/>
    <cellStyle name="Normal 2 31 3 2 2" xfId="50469"/>
    <cellStyle name="Normal 2 31 3 3" xfId="39406"/>
    <cellStyle name="Normal 2 31 4" xfId="16892"/>
    <cellStyle name="Normal 2 31 4 2" xfId="43142"/>
    <cellStyle name="Normal 2 31 5" xfId="5750"/>
    <cellStyle name="Normal 2 31 5 2" xfId="32079"/>
    <cellStyle name="Normal 2 31 6" xfId="28752"/>
    <cellStyle name="Normal 2 32" xfId="1305"/>
    <cellStyle name="Normal 2 32 2" xfId="1306"/>
    <cellStyle name="Normal 2 32 2 2" xfId="20614"/>
    <cellStyle name="Normal 2 32 2 2 2" xfId="46863"/>
    <cellStyle name="Normal 2 32 2 3" xfId="9550"/>
    <cellStyle name="Normal 2 32 2 3 2" xfId="35800"/>
    <cellStyle name="Normal 2 32 3" xfId="13153"/>
    <cellStyle name="Normal 2 32 3 2" xfId="24217"/>
    <cellStyle name="Normal 2 32 3 2 2" xfId="50466"/>
    <cellStyle name="Normal 2 32 3 3" xfId="39403"/>
    <cellStyle name="Normal 2 32 4" xfId="16889"/>
    <cellStyle name="Normal 2 32 4 2" xfId="43139"/>
    <cellStyle name="Normal 2 32 5" xfId="5747"/>
    <cellStyle name="Normal 2 32 5 2" xfId="32076"/>
    <cellStyle name="Normal 2 32 6" xfId="28753"/>
    <cellStyle name="Normal 2 33" xfId="1307"/>
    <cellStyle name="Normal 2 33 2" xfId="1308"/>
    <cellStyle name="Normal 2 33 2 2" xfId="20596"/>
    <cellStyle name="Normal 2 33 2 2 2" xfId="46845"/>
    <cellStyle name="Normal 2 33 2 3" xfId="9532"/>
    <cellStyle name="Normal 2 33 2 3 2" xfId="35782"/>
    <cellStyle name="Normal 2 33 3" xfId="13135"/>
    <cellStyle name="Normal 2 33 3 2" xfId="24199"/>
    <cellStyle name="Normal 2 33 3 2 2" xfId="50448"/>
    <cellStyle name="Normal 2 33 3 3" xfId="39385"/>
    <cellStyle name="Normal 2 33 4" xfId="16871"/>
    <cellStyle name="Normal 2 33 4 2" xfId="43121"/>
    <cellStyle name="Normal 2 33 5" xfId="5729"/>
    <cellStyle name="Normal 2 33 5 2" xfId="32058"/>
    <cellStyle name="Normal 2 33 6" xfId="28754"/>
    <cellStyle name="Normal 2 34" xfId="1309"/>
    <cellStyle name="Normal 2 34 2" xfId="1310"/>
    <cellStyle name="Normal 2 34 2 2" xfId="20751"/>
    <cellStyle name="Normal 2 34 2 2 2" xfId="47000"/>
    <cellStyle name="Normal 2 34 2 3" xfId="9687"/>
    <cellStyle name="Normal 2 34 2 3 2" xfId="35937"/>
    <cellStyle name="Normal 2 34 3" xfId="13290"/>
    <cellStyle name="Normal 2 34 3 2" xfId="24354"/>
    <cellStyle name="Normal 2 34 3 2 2" xfId="50603"/>
    <cellStyle name="Normal 2 34 3 3" xfId="39540"/>
    <cellStyle name="Normal 2 34 4" xfId="17026"/>
    <cellStyle name="Normal 2 34 4 2" xfId="43276"/>
    <cellStyle name="Normal 2 34 5" xfId="5885"/>
    <cellStyle name="Normal 2 34 5 2" xfId="32213"/>
    <cellStyle name="Normal 2 34 6" xfId="28755"/>
    <cellStyle name="Normal 2 35" xfId="1311"/>
    <cellStyle name="Normal 2 35 2" xfId="1312"/>
    <cellStyle name="Normal 2 35 2 2" xfId="20613"/>
    <cellStyle name="Normal 2 35 2 2 2" xfId="46862"/>
    <cellStyle name="Normal 2 35 2 3" xfId="9549"/>
    <cellStyle name="Normal 2 35 2 3 2" xfId="35799"/>
    <cellStyle name="Normal 2 35 3" xfId="13152"/>
    <cellStyle name="Normal 2 35 3 2" xfId="24216"/>
    <cellStyle name="Normal 2 35 3 2 2" xfId="50465"/>
    <cellStyle name="Normal 2 35 3 3" xfId="39402"/>
    <cellStyle name="Normal 2 35 4" xfId="16888"/>
    <cellStyle name="Normal 2 35 4 2" xfId="43138"/>
    <cellStyle name="Normal 2 35 5" xfId="5746"/>
    <cellStyle name="Normal 2 35 5 2" xfId="32075"/>
    <cellStyle name="Normal 2 35 6" xfId="28756"/>
    <cellStyle name="Normal 2 36" xfId="1313"/>
    <cellStyle name="Normal 2 36 2" xfId="1314"/>
    <cellStyle name="Normal 2 36 3" xfId="28757"/>
    <cellStyle name="Normal 2 37" xfId="1315"/>
    <cellStyle name="Normal 2 37 2" xfId="1316"/>
    <cellStyle name="Normal 2 37 3" xfId="28758"/>
    <cellStyle name="Normal 2 38" xfId="1317"/>
    <cellStyle name="Normal 2 38 2" xfId="1318"/>
    <cellStyle name="Normal 2 38 3" xfId="28759"/>
    <cellStyle name="Normal 2 39" xfId="1319"/>
    <cellStyle name="Normal 2 39 2" xfId="1320"/>
    <cellStyle name="Normal 2 39 3" xfId="28760"/>
    <cellStyle name="Normal 2 4" xfId="108"/>
    <cellStyle name="Normal 2 40" xfId="1321"/>
    <cellStyle name="Normal 2 40 2" xfId="10377"/>
    <cellStyle name="Normal 2 40 2 2" xfId="21441"/>
    <cellStyle name="Normal 2 40 2 2 2" xfId="47690"/>
    <cellStyle name="Normal 2 40 2 3" xfId="36627"/>
    <cellStyle name="Normal 2 40 3" xfId="13980"/>
    <cellStyle name="Normal 2 40 3 2" xfId="25044"/>
    <cellStyle name="Normal 2 40 3 2 2" xfId="51293"/>
    <cellStyle name="Normal 2 40 3 3" xfId="40230"/>
    <cellStyle name="Normal 2 40 4" xfId="17716"/>
    <cellStyle name="Normal 2 40 4 2" xfId="43966"/>
    <cellStyle name="Normal 2 40 5" xfId="6581"/>
    <cellStyle name="Normal 2 40 5 2" xfId="32903"/>
    <cellStyle name="Normal 2 40 6" xfId="28761"/>
    <cellStyle name="Normal 2 41" xfId="1322"/>
    <cellStyle name="Normal 2 41 2" xfId="10373"/>
    <cellStyle name="Normal 2 41 2 2" xfId="21437"/>
    <cellStyle name="Normal 2 41 2 2 2" xfId="47686"/>
    <cellStyle name="Normal 2 41 2 3" xfId="36623"/>
    <cellStyle name="Normal 2 41 3" xfId="13976"/>
    <cellStyle name="Normal 2 41 3 2" xfId="25040"/>
    <cellStyle name="Normal 2 41 3 2 2" xfId="51289"/>
    <cellStyle name="Normal 2 41 3 3" xfId="40226"/>
    <cellStyle name="Normal 2 41 4" xfId="17712"/>
    <cellStyle name="Normal 2 41 4 2" xfId="43962"/>
    <cellStyle name="Normal 2 41 5" xfId="6577"/>
    <cellStyle name="Normal 2 41 5 2" xfId="32899"/>
    <cellStyle name="Normal 2 41 6" xfId="28762"/>
    <cellStyle name="Normal 2 42" xfId="1323"/>
    <cellStyle name="Normal 2 42 2" xfId="10662"/>
    <cellStyle name="Normal 2 42 2 2" xfId="21726"/>
    <cellStyle name="Normal 2 42 2 2 2" xfId="47975"/>
    <cellStyle name="Normal 2 42 2 3" xfId="36912"/>
    <cellStyle name="Normal 2 42 3" xfId="14265"/>
    <cellStyle name="Normal 2 42 3 2" xfId="25329"/>
    <cellStyle name="Normal 2 42 3 2 2" xfId="51578"/>
    <cellStyle name="Normal 2 42 3 3" xfId="40515"/>
    <cellStyle name="Normal 2 42 4" xfId="18001"/>
    <cellStyle name="Normal 2 42 4 2" xfId="44251"/>
    <cellStyle name="Normal 2 42 5" xfId="6868"/>
    <cellStyle name="Normal 2 42 5 2" xfId="33188"/>
    <cellStyle name="Normal 2 42 6" xfId="28763"/>
    <cellStyle name="Normal 2 43" xfId="1324"/>
    <cellStyle name="Normal 2 43 2" xfId="10632"/>
    <cellStyle name="Normal 2 43 2 2" xfId="21696"/>
    <cellStyle name="Normal 2 43 2 2 2" xfId="47945"/>
    <cellStyle name="Normal 2 43 2 3" xfId="36882"/>
    <cellStyle name="Normal 2 43 3" xfId="14235"/>
    <cellStyle name="Normal 2 43 3 2" xfId="25299"/>
    <cellStyle name="Normal 2 43 3 2 2" xfId="51548"/>
    <cellStyle name="Normal 2 43 3 3" xfId="40485"/>
    <cellStyle name="Normal 2 43 4" xfId="17971"/>
    <cellStyle name="Normal 2 43 4 2" xfId="44221"/>
    <cellStyle name="Normal 2 43 5" xfId="6838"/>
    <cellStyle name="Normal 2 43 5 2" xfId="33158"/>
    <cellStyle name="Normal 2 43 6" xfId="28764"/>
    <cellStyle name="Normal 2 44" xfId="1325"/>
    <cellStyle name="Normal 2 44 2" xfId="10648"/>
    <cellStyle name="Normal 2 44 2 2" xfId="21712"/>
    <cellStyle name="Normal 2 44 2 2 2" xfId="47961"/>
    <cellStyle name="Normal 2 44 2 3" xfId="36898"/>
    <cellStyle name="Normal 2 44 3" xfId="14251"/>
    <cellStyle name="Normal 2 44 3 2" xfId="25315"/>
    <cellStyle name="Normal 2 44 3 2 2" xfId="51564"/>
    <cellStyle name="Normal 2 44 3 3" xfId="40501"/>
    <cellStyle name="Normal 2 44 4" xfId="17987"/>
    <cellStyle name="Normal 2 44 4 2" xfId="44237"/>
    <cellStyle name="Normal 2 44 5" xfId="6854"/>
    <cellStyle name="Normal 2 44 5 2" xfId="33174"/>
    <cellStyle name="Normal 2 44 6" xfId="28765"/>
    <cellStyle name="Normal 2 45" xfId="1326"/>
    <cellStyle name="Normal 2 45 2" xfId="10612"/>
    <cellStyle name="Normal 2 45 2 2" xfId="21676"/>
    <cellStyle name="Normal 2 45 2 2 2" xfId="47925"/>
    <cellStyle name="Normal 2 45 2 3" xfId="36862"/>
    <cellStyle name="Normal 2 45 3" xfId="14215"/>
    <cellStyle name="Normal 2 45 3 2" xfId="25279"/>
    <cellStyle name="Normal 2 45 3 2 2" xfId="51528"/>
    <cellStyle name="Normal 2 45 3 3" xfId="40465"/>
    <cellStyle name="Normal 2 45 4" xfId="17951"/>
    <cellStyle name="Normal 2 45 4 2" xfId="44201"/>
    <cellStyle name="Normal 2 45 5" xfId="6818"/>
    <cellStyle name="Normal 2 45 5 2" xfId="33138"/>
    <cellStyle name="Normal 2 46" xfId="1327"/>
    <cellStyle name="Normal 2 46 2" xfId="10624"/>
    <cellStyle name="Normal 2 46 2 2" xfId="21688"/>
    <cellStyle name="Normal 2 46 2 2 2" xfId="47937"/>
    <cellStyle name="Normal 2 46 2 3" xfId="36874"/>
    <cellStyle name="Normal 2 46 3" xfId="14227"/>
    <cellStyle name="Normal 2 46 3 2" xfId="25291"/>
    <cellStyle name="Normal 2 46 3 2 2" xfId="51540"/>
    <cellStyle name="Normal 2 46 3 3" xfId="40477"/>
    <cellStyle name="Normal 2 46 4" xfId="17963"/>
    <cellStyle name="Normal 2 46 4 2" xfId="44213"/>
    <cellStyle name="Normal 2 46 5" xfId="6830"/>
    <cellStyle name="Normal 2 46 5 2" xfId="33150"/>
    <cellStyle name="Normal 2 47" xfId="1328"/>
    <cellStyle name="Normal 2 47 2" xfId="10615"/>
    <cellStyle name="Normal 2 47 2 2" xfId="21679"/>
    <cellStyle name="Normal 2 47 2 2 2" xfId="47928"/>
    <cellStyle name="Normal 2 47 2 3" xfId="36865"/>
    <cellStyle name="Normal 2 47 3" xfId="14218"/>
    <cellStyle name="Normal 2 47 3 2" xfId="25282"/>
    <cellStyle name="Normal 2 47 3 2 2" xfId="51531"/>
    <cellStyle name="Normal 2 47 3 3" xfId="40468"/>
    <cellStyle name="Normal 2 47 4" xfId="17954"/>
    <cellStyle name="Normal 2 47 4 2" xfId="44204"/>
    <cellStyle name="Normal 2 47 5" xfId="6821"/>
    <cellStyle name="Normal 2 47 5 2" xfId="33141"/>
    <cellStyle name="Normal 2 48" xfId="1329"/>
    <cellStyle name="Normal 2 48 2" xfId="10647"/>
    <cellStyle name="Normal 2 48 2 2" xfId="21711"/>
    <cellStyle name="Normal 2 48 2 2 2" xfId="47960"/>
    <cellStyle name="Normal 2 48 2 3" xfId="36897"/>
    <cellStyle name="Normal 2 48 3" xfId="14250"/>
    <cellStyle name="Normal 2 48 3 2" xfId="25314"/>
    <cellStyle name="Normal 2 48 3 2 2" xfId="51563"/>
    <cellStyle name="Normal 2 48 3 3" xfId="40500"/>
    <cellStyle name="Normal 2 48 4" xfId="17986"/>
    <cellStyle name="Normal 2 48 4 2" xfId="44236"/>
    <cellStyle name="Normal 2 48 5" xfId="6853"/>
    <cellStyle name="Normal 2 48 5 2" xfId="33173"/>
    <cellStyle name="Normal 2 49" xfId="1330"/>
    <cellStyle name="Normal 2 49 2" xfId="10902"/>
    <cellStyle name="Normal 2 49 2 2" xfId="21966"/>
    <cellStyle name="Normal 2 49 2 2 2" xfId="48215"/>
    <cellStyle name="Normal 2 49 2 3" xfId="37152"/>
    <cellStyle name="Normal 2 49 3" xfId="14505"/>
    <cellStyle name="Normal 2 49 3 2" xfId="25569"/>
    <cellStyle name="Normal 2 49 3 2 2" xfId="51818"/>
    <cellStyle name="Normal 2 49 3 3" xfId="40755"/>
    <cellStyle name="Normal 2 49 4" xfId="18241"/>
    <cellStyle name="Normal 2 49 4 2" xfId="44491"/>
    <cellStyle name="Normal 2 49 5" xfId="7110"/>
    <cellStyle name="Normal 2 49 5 2" xfId="33428"/>
    <cellStyle name="Normal 2 5" xfId="109"/>
    <cellStyle name="Normal 2 50" xfId="1331"/>
    <cellStyle name="Normal 2 50 2" xfId="10660"/>
    <cellStyle name="Normal 2 50 2 2" xfId="21724"/>
    <cellStyle name="Normal 2 50 2 2 2" xfId="47973"/>
    <cellStyle name="Normal 2 50 2 3" xfId="36910"/>
    <cellStyle name="Normal 2 50 3" xfId="14263"/>
    <cellStyle name="Normal 2 50 3 2" xfId="25327"/>
    <cellStyle name="Normal 2 50 3 2 2" xfId="51576"/>
    <cellStyle name="Normal 2 50 3 3" xfId="40513"/>
    <cellStyle name="Normal 2 50 4" xfId="17999"/>
    <cellStyle name="Normal 2 50 4 2" xfId="44249"/>
    <cellStyle name="Normal 2 50 5" xfId="6866"/>
    <cellStyle name="Normal 2 50 5 2" xfId="33186"/>
    <cellStyle name="Normal 2 51" xfId="1332"/>
    <cellStyle name="Normal 2 51 2" xfId="10655"/>
    <cellStyle name="Normal 2 51 2 2" xfId="21719"/>
    <cellStyle name="Normal 2 51 2 2 2" xfId="47968"/>
    <cellStyle name="Normal 2 51 2 3" xfId="36905"/>
    <cellStyle name="Normal 2 51 3" xfId="14258"/>
    <cellStyle name="Normal 2 51 3 2" xfId="25322"/>
    <cellStyle name="Normal 2 51 3 2 2" xfId="51571"/>
    <cellStyle name="Normal 2 51 3 3" xfId="40508"/>
    <cellStyle name="Normal 2 51 4" xfId="17994"/>
    <cellStyle name="Normal 2 51 4 2" xfId="44244"/>
    <cellStyle name="Normal 2 51 5" xfId="6861"/>
    <cellStyle name="Normal 2 51 5 2" xfId="33181"/>
    <cellStyle name="Normal 2 51 6" xfId="28766"/>
    <cellStyle name="Normal 2 52" xfId="1333"/>
    <cellStyle name="Normal 2 52 2" xfId="11259"/>
    <cellStyle name="Normal 2 52 2 2" xfId="22323"/>
    <cellStyle name="Normal 2 52 2 2 2" xfId="48572"/>
    <cellStyle name="Normal 2 52 2 3" xfId="37509"/>
    <cellStyle name="Normal 2 52 3" xfId="14862"/>
    <cellStyle name="Normal 2 52 3 2" xfId="25926"/>
    <cellStyle name="Normal 2 52 3 2 2" xfId="52175"/>
    <cellStyle name="Normal 2 52 3 3" xfId="41112"/>
    <cellStyle name="Normal 2 52 4" xfId="18598"/>
    <cellStyle name="Normal 2 52 4 2" xfId="44848"/>
    <cellStyle name="Normal 2 52 5" xfId="7470"/>
    <cellStyle name="Normal 2 52 5 2" xfId="33785"/>
    <cellStyle name="Normal 2 52 6" xfId="28767"/>
    <cellStyle name="Normal 2 53" xfId="1334"/>
    <cellStyle name="Normal 2 53 2" xfId="10636"/>
    <cellStyle name="Normal 2 53 2 2" xfId="21700"/>
    <cellStyle name="Normal 2 53 2 2 2" xfId="47949"/>
    <cellStyle name="Normal 2 53 2 3" xfId="36886"/>
    <cellStyle name="Normal 2 53 3" xfId="14239"/>
    <cellStyle name="Normal 2 53 3 2" xfId="25303"/>
    <cellStyle name="Normal 2 53 3 2 2" xfId="51552"/>
    <cellStyle name="Normal 2 53 3 3" xfId="40489"/>
    <cellStyle name="Normal 2 53 4" xfId="17975"/>
    <cellStyle name="Normal 2 53 4 2" xfId="44225"/>
    <cellStyle name="Normal 2 53 5" xfId="6842"/>
    <cellStyle name="Normal 2 53 5 2" xfId="33162"/>
    <cellStyle name="Normal 2 53 6" xfId="28768"/>
    <cellStyle name="Normal 2 54" xfId="1335"/>
    <cellStyle name="Normal 2 54 2" xfId="10625"/>
    <cellStyle name="Normal 2 54 2 2" xfId="21689"/>
    <cellStyle name="Normal 2 54 2 2 2" xfId="47938"/>
    <cellStyle name="Normal 2 54 2 3" xfId="36875"/>
    <cellStyle name="Normal 2 54 3" xfId="14228"/>
    <cellStyle name="Normal 2 54 3 2" xfId="25292"/>
    <cellStyle name="Normal 2 54 3 2 2" xfId="51541"/>
    <cellStyle name="Normal 2 54 3 3" xfId="40478"/>
    <cellStyle name="Normal 2 54 4" xfId="17964"/>
    <cellStyle name="Normal 2 54 4 2" xfId="44214"/>
    <cellStyle name="Normal 2 54 5" xfId="6831"/>
    <cellStyle name="Normal 2 54 5 2" xfId="33151"/>
    <cellStyle name="Normal 2 54 6" xfId="28769"/>
    <cellStyle name="Normal 2 55" xfId="1336"/>
    <cellStyle name="Normal 2 55 2" xfId="11143"/>
    <cellStyle name="Normal 2 55 2 2" xfId="22207"/>
    <cellStyle name="Normal 2 55 2 2 2" xfId="48456"/>
    <cellStyle name="Normal 2 55 2 3" xfId="37393"/>
    <cellStyle name="Normal 2 55 3" xfId="14746"/>
    <cellStyle name="Normal 2 55 3 2" xfId="25810"/>
    <cellStyle name="Normal 2 55 3 2 2" xfId="52059"/>
    <cellStyle name="Normal 2 55 3 3" xfId="40996"/>
    <cellStyle name="Normal 2 55 4" xfId="18482"/>
    <cellStyle name="Normal 2 55 4 2" xfId="44732"/>
    <cellStyle name="Normal 2 55 5" xfId="7353"/>
    <cellStyle name="Normal 2 55 5 2" xfId="33669"/>
    <cellStyle name="Normal 2 55 6" xfId="28770"/>
    <cellStyle name="Normal 2 56" xfId="1337"/>
    <cellStyle name="Normal 2 56 2" xfId="10639"/>
    <cellStyle name="Normal 2 56 2 2" xfId="21703"/>
    <cellStyle name="Normal 2 56 2 2 2" xfId="47952"/>
    <cellStyle name="Normal 2 56 2 3" xfId="36889"/>
    <cellStyle name="Normal 2 56 3" xfId="14242"/>
    <cellStyle name="Normal 2 56 3 2" xfId="25306"/>
    <cellStyle name="Normal 2 56 3 2 2" xfId="51555"/>
    <cellStyle name="Normal 2 56 3 3" xfId="40492"/>
    <cellStyle name="Normal 2 56 4" xfId="17978"/>
    <cellStyle name="Normal 2 56 4 2" xfId="44228"/>
    <cellStyle name="Normal 2 56 5" xfId="6845"/>
    <cellStyle name="Normal 2 56 5 2" xfId="33165"/>
    <cellStyle name="Normal 2 56 6" xfId="28771"/>
    <cellStyle name="Normal 2 57" xfId="1338"/>
    <cellStyle name="Normal 2 57 2" xfId="12423"/>
    <cellStyle name="Normal 2 57 2 2" xfId="23487"/>
    <cellStyle name="Normal 2 57 2 2 2" xfId="49736"/>
    <cellStyle name="Normal 2 57 2 3" xfId="38673"/>
    <cellStyle name="Normal 2 57 3" xfId="16026"/>
    <cellStyle name="Normal 2 57 3 2" xfId="27090"/>
    <cellStyle name="Normal 2 57 3 2 2" xfId="53339"/>
    <cellStyle name="Normal 2 57 3 3" xfId="42276"/>
    <cellStyle name="Normal 2 57 4" xfId="19762"/>
    <cellStyle name="Normal 2 57 4 2" xfId="46012"/>
    <cellStyle name="Normal 2 57 5" xfId="8644"/>
    <cellStyle name="Normal 2 57 5 2" xfId="34949"/>
    <cellStyle name="Normal 2 57 6" xfId="28772"/>
    <cellStyle name="Normal 2 58" xfId="1339"/>
    <cellStyle name="Normal 2 58 2" xfId="12417"/>
    <cellStyle name="Normal 2 58 2 2" xfId="23481"/>
    <cellStyle name="Normal 2 58 2 2 2" xfId="49730"/>
    <cellStyle name="Normal 2 58 2 3" xfId="38667"/>
    <cellStyle name="Normal 2 58 3" xfId="16020"/>
    <cellStyle name="Normal 2 58 3 2" xfId="27084"/>
    <cellStyle name="Normal 2 58 3 2 2" xfId="53333"/>
    <cellStyle name="Normal 2 58 3 3" xfId="42270"/>
    <cellStyle name="Normal 2 58 4" xfId="19756"/>
    <cellStyle name="Normal 2 58 4 2" xfId="46006"/>
    <cellStyle name="Normal 2 58 5" xfId="8638"/>
    <cellStyle name="Normal 2 58 5 2" xfId="34943"/>
    <cellStyle name="Normal 2 58 6" xfId="28773"/>
    <cellStyle name="Normal 2 59" xfId="1340"/>
    <cellStyle name="Normal 2 59 2" xfId="12418"/>
    <cellStyle name="Normal 2 59 2 2" xfId="23482"/>
    <cellStyle name="Normal 2 59 2 2 2" xfId="49731"/>
    <cellStyle name="Normal 2 59 2 3" xfId="38668"/>
    <cellStyle name="Normal 2 59 3" xfId="16021"/>
    <cellStyle name="Normal 2 59 3 2" xfId="27085"/>
    <cellStyle name="Normal 2 59 3 2 2" xfId="53334"/>
    <cellStyle name="Normal 2 59 3 3" xfId="42271"/>
    <cellStyle name="Normal 2 59 4" xfId="19757"/>
    <cellStyle name="Normal 2 59 4 2" xfId="46007"/>
    <cellStyle name="Normal 2 59 5" xfId="8639"/>
    <cellStyle name="Normal 2 59 5 2" xfId="34944"/>
    <cellStyle name="Normal 2 59 6" xfId="28774"/>
    <cellStyle name="Normal 2 6" xfId="110"/>
    <cellStyle name="Normal 2 60" xfId="1341"/>
    <cellStyle name="Normal 2 60 2" xfId="9290"/>
    <cellStyle name="Normal 2 60 2 2" xfId="20354"/>
    <cellStyle name="Normal 2 60 2 2 2" xfId="46603"/>
    <cellStyle name="Normal 2 60 2 3" xfId="35540"/>
    <cellStyle name="Normal 2 60 3" xfId="12893"/>
    <cellStyle name="Normal 2 60 3 2" xfId="23957"/>
    <cellStyle name="Normal 2 60 3 2 2" xfId="50206"/>
    <cellStyle name="Normal 2 60 3 3" xfId="39143"/>
    <cellStyle name="Normal 2 60 4" xfId="16629"/>
    <cellStyle name="Normal 2 60 4 2" xfId="42879"/>
    <cellStyle name="Normal 2 60 5" xfId="5485"/>
    <cellStyle name="Normal 2 60 5 2" xfId="31816"/>
    <cellStyle name="Normal 2 60 6" xfId="28775"/>
    <cellStyle name="Normal 2 61" xfId="1342"/>
    <cellStyle name="Normal 2 61 2" xfId="20234"/>
    <cellStyle name="Normal 2 61 2 2" xfId="46483"/>
    <cellStyle name="Normal 2 61 3" xfId="9170"/>
    <cellStyle name="Normal 2 61 3 2" xfId="35420"/>
    <cellStyle name="Normal 2 61 4" xfId="28776"/>
    <cellStyle name="Normal 2 62" xfId="1343"/>
    <cellStyle name="Normal 2 62 2" xfId="23837"/>
    <cellStyle name="Normal 2 62 2 2" xfId="50086"/>
    <cellStyle name="Normal 2 62 3" xfId="12773"/>
    <cellStyle name="Normal 2 62 3 2" xfId="39023"/>
    <cellStyle name="Normal 2 62 4" xfId="28777"/>
    <cellStyle name="Normal 2 63" xfId="1344"/>
    <cellStyle name="Normal 2 63 2" xfId="16498"/>
    <cellStyle name="Normal 2 63 2 2" xfId="42748"/>
    <cellStyle name="Normal 2 63 3" xfId="28778"/>
    <cellStyle name="Normal 2 64" xfId="1345"/>
    <cellStyle name="Normal 2 64 2" xfId="16509"/>
    <cellStyle name="Normal 2 64 2 2" xfId="42759"/>
    <cellStyle name="Normal 2 64 3" xfId="28779"/>
    <cellStyle name="Normal 2 65" xfId="1346"/>
    <cellStyle name="Normal 2 65 2" xfId="28780"/>
    <cellStyle name="Normal 2 66" xfId="1347"/>
    <cellStyle name="Normal 2 66 2" xfId="28781"/>
    <cellStyle name="Normal 2 67" xfId="1348"/>
    <cellStyle name="Normal 2 67 2" xfId="28782"/>
    <cellStyle name="Normal 2 68" xfId="1349"/>
    <cellStyle name="Normal 2 68 2" xfId="28783"/>
    <cellStyle name="Normal 2 69" xfId="1350"/>
    <cellStyle name="Normal 2 69 2" xfId="28784"/>
    <cellStyle name="Normal 2 7" xfId="111"/>
    <cellStyle name="Normal 2 70" xfId="1351"/>
    <cellStyle name="Normal 2 70 2" xfId="28785"/>
    <cellStyle name="Normal 2 71" xfId="1352"/>
    <cellStyle name="Normal 2 71 2" xfId="28786"/>
    <cellStyle name="Normal 2 72" xfId="1353"/>
    <cellStyle name="Normal 2 72 2" xfId="28787"/>
    <cellStyle name="Normal 2 73" xfId="1354"/>
    <cellStyle name="Normal 2 73 2" xfId="28788"/>
    <cellStyle name="Normal 2 74" xfId="353"/>
    <cellStyle name="Normal 2 74 2" xfId="27804"/>
    <cellStyle name="Normal 2 75" xfId="5363"/>
    <cellStyle name="Normal 2 75 2" xfId="31696"/>
    <cellStyle name="Normal 2 76" xfId="27563"/>
    <cellStyle name="Normal 2 8" xfId="112"/>
    <cellStyle name="Normal 2 9" xfId="113"/>
    <cellStyle name="Normal 2_List1" xfId="53819"/>
    <cellStyle name="Normal 20" xfId="114"/>
    <cellStyle name="Normal 21" xfId="115"/>
    <cellStyle name="Normal 22" xfId="116"/>
    <cellStyle name="Normal 23" xfId="117"/>
    <cellStyle name="Normal 23 10" xfId="1356"/>
    <cellStyle name="Normal 23 10 2" xfId="9563"/>
    <cellStyle name="Normal 23 10 2 2" xfId="20627"/>
    <cellStyle name="Normal 23 10 2 2 2" xfId="46876"/>
    <cellStyle name="Normal 23 10 2 3" xfId="35813"/>
    <cellStyle name="Normal 23 10 3" xfId="13166"/>
    <cellStyle name="Normal 23 10 3 2" xfId="24230"/>
    <cellStyle name="Normal 23 10 3 2 2" xfId="50479"/>
    <cellStyle name="Normal 23 10 3 3" xfId="39416"/>
    <cellStyle name="Normal 23 10 4" xfId="16902"/>
    <cellStyle name="Normal 23 10 4 2" xfId="43152"/>
    <cellStyle name="Normal 23 10 5" xfId="5760"/>
    <cellStyle name="Normal 23 10 5 2" xfId="32089"/>
    <cellStyle name="Normal 23 10 6" xfId="28790"/>
    <cellStyle name="Normal 23 11" xfId="1357"/>
    <cellStyle name="Normal 23 11 2" xfId="9538"/>
    <cellStyle name="Normal 23 11 2 2" xfId="20602"/>
    <cellStyle name="Normal 23 11 2 2 2" xfId="46851"/>
    <cellStyle name="Normal 23 11 2 3" xfId="35788"/>
    <cellStyle name="Normal 23 11 3" xfId="13141"/>
    <cellStyle name="Normal 23 11 3 2" xfId="24205"/>
    <cellStyle name="Normal 23 11 3 2 2" xfId="50454"/>
    <cellStyle name="Normal 23 11 3 3" xfId="39391"/>
    <cellStyle name="Normal 23 11 4" xfId="16877"/>
    <cellStyle name="Normal 23 11 4 2" xfId="43127"/>
    <cellStyle name="Normal 23 11 5" xfId="5735"/>
    <cellStyle name="Normal 23 11 5 2" xfId="32064"/>
    <cellStyle name="Normal 23 11 6" xfId="28791"/>
    <cellStyle name="Normal 23 12" xfId="1358"/>
    <cellStyle name="Normal 23 12 2" xfId="9530"/>
    <cellStyle name="Normal 23 12 2 2" xfId="20594"/>
    <cellStyle name="Normal 23 12 2 2 2" xfId="46843"/>
    <cellStyle name="Normal 23 12 2 3" xfId="35780"/>
    <cellStyle name="Normal 23 12 3" xfId="13133"/>
    <cellStyle name="Normal 23 12 3 2" xfId="24197"/>
    <cellStyle name="Normal 23 12 3 2 2" xfId="50446"/>
    <cellStyle name="Normal 23 12 3 3" xfId="39383"/>
    <cellStyle name="Normal 23 12 4" xfId="16869"/>
    <cellStyle name="Normal 23 12 4 2" xfId="43119"/>
    <cellStyle name="Normal 23 12 5" xfId="5727"/>
    <cellStyle name="Normal 23 12 5 2" xfId="32056"/>
    <cellStyle name="Normal 23 12 6" xfId="28792"/>
    <cellStyle name="Normal 23 13" xfId="1359"/>
    <cellStyle name="Normal 23 13 2" xfId="9546"/>
    <cellStyle name="Normal 23 13 2 2" xfId="20610"/>
    <cellStyle name="Normal 23 13 2 2 2" xfId="46859"/>
    <cellStyle name="Normal 23 13 2 3" xfId="35796"/>
    <cellStyle name="Normal 23 13 3" xfId="13149"/>
    <cellStyle name="Normal 23 13 3 2" xfId="24213"/>
    <cellStyle name="Normal 23 13 3 2 2" xfId="50462"/>
    <cellStyle name="Normal 23 13 3 3" xfId="39399"/>
    <cellStyle name="Normal 23 13 4" xfId="16885"/>
    <cellStyle name="Normal 23 13 4 2" xfId="43135"/>
    <cellStyle name="Normal 23 13 5" xfId="5743"/>
    <cellStyle name="Normal 23 13 5 2" xfId="32072"/>
    <cellStyle name="Normal 23 13 6" xfId="28793"/>
    <cellStyle name="Normal 23 14" xfId="1360"/>
    <cellStyle name="Normal 23 14 2" xfId="9533"/>
    <cellStyle name="Normal 23 14 2 2" xfId="20597"/>
    <cellStyle name="Normal 23 14 2 2 2" xfId="46846"/>
    <cellStyle name="Normal 23 14 2 3" xfId="35783"/>
    <cellStyle name="Normal 23 14 3" xfId="13136"/>
    <cellStyle name="Normal 23 14 3 2" xfId="24200"/>
    <cellStyle name="Normal 23 14 3 2 2" xfId="50449"/>
    <cellStyle name="Normal 23 14 3 3" xfId="39386"/>
    <cellStyle name="Normal 23 14 4" xfId="16872"/>
    <cellStyle name="Normal 23 14 4 2" xfId="43122"/>
    <cellStyle name="Normal 23 14 5" xfId="5730"/>
    <cellStyle name="Normal 23 14 5 2" xfId="32059"/>
    <cellStyle name="Normal 23 14 6" xfId="28794"/>
    <cellStyle name="Normal 23 15" xfId="1361"/>
    <cellStyle name="Normal 23 15 2" xfId="9541"/>
    <cellStyle name="Normal 23 15 2 2" xfId="20605"/>
    <cellStyle name="Normal 23 15 2 2 2" xfId="46854"/>
    <cellStyle name="Normal 23 15 2 3" xfId="35791"/>
    <cellStyle name="Normal 23 15 3" xfId="13144"/>
    <cellStyle name="Normal 23 15 3 2" xfId="24208"/>
    <cellStyle name="Normal 23 15 3 2 2" xfId="50457"/>
    <cellStyle name="Normal 23 15 3 3" xfId="39394"/>
    <cellStyle name="Normal 23 15 4" xfId="16880"/>
    <cellStyle name="Normal 23 15 4 2" xfId="43130"/>
    <cellStyle name="Normal 23 15 5" xfId="5738"/>
    <cellStyle name="Normal 23 15 5 2" xfId="32067"/>
    <cellStyle name="Normal 23 15 6" xfId="28795"/>
    <cellStyle name="Normal 23 16" xfId="1362"/>
    <cellStyle name="Normal 23 16 2" xfId="9531"/>
    <cellStyle name="Normal 23 16 2 2" xfId="20595"/>
    <cellStyle name="Normal 23 16 2 2 2" xfId="46844"/>
    <cellStyle name="Normal 23 16 2 3" xfId="35781"/>
    <cellStyle name="Normal 23 16 3" xfId="13134"/>
    <cellStyle name="Normal 23 16 3 2" xfId="24198"/>
    <cellStyle name="Normal 23 16 3 2 2" xfId="50447"/>
    <cellStyle name="Normal 23 16 3 3" xfId="39384"/>
    <cellStyle name="Normal 23 16 4" xfId="16870"/>
    <cellStyle name="Normal 23 16 4 2" xfId="43120"/>
    <cellStyle name="Normal 23 16 5" xfId="5728"/>
    <cellStyle name="Normal 23 16 5 2" xfId="32057"/>
    <cellStyle name="Normal 23 16 6" xfId="28796"/>
    <cellStyle name="Normal 23 17" xfId="1363"/>
    <cellStyle name="Normal 23 17 2" xfId="10378"/>
    <cellStyle name="Normal 23 17 2 2" xfId="21442"/>
    <cellStyle name="Normal 23 17 2 2 2" xfId="47691"/>
    <cellStyle name="Normal 23 17 2 3" xfId="36628"/>
    <cellStyle name="Normal 23 17 3" xfId="13981"/>
    <cellStyle name="Normal 23 17 3 2" xfId="25045"/>
    <cellStyle name="Normal 23 17 3 2 2" xfId="51294"/>
    <cellStyle name="Normal 23 17 3 3" xfId="40231"/>
    <cellStyle name="Normal 23 17 4" xfId="17717"/>
    <cellStyle name="Normal 23 17 4 2" xfId="43967"/>
    <cellStyle name="Normal 23 17 5" xfId="6582"/>
    <cellStyle name="Normal 23 17 5 2" xfId="32904"/>
    <cellStyle name="Normal 23 17 6" xfId="28797"/>
    <cellStyle name="Normal 23 18" xfId="1364"/>
    <cellStyle name="Normal 23 18 2" xfId="10371"/>
    <cellStyle name="Normal 23 18 2 2" xfId="21435"/>
    <cellStyle name="Normal 23 18 2 2 2" xfId="47684"/>
    <cellStyle name="Normal 23 18 2 3" xfId="36621"/>
    <cellStyle name="Normal 23 18 3" xfId="13974"/>
    <cellStyle name="Normal 23 18 3 2" xfId="25038"/>
    <cellStyle name="Normal 23 18 3 2 2" xfId="51287"/>
    <cellStyle name="Normal 23 18 3 3" xfId="40224"/>
    <cellStyle name="Normal 23 18 4" xfId="17710"/>
    <cellStyle name="Normal 23 18 4 2" xfId="43960"/>
    <cellStyle name="Normal 23 18 5" xfId="6575"/>
    <cellStyle name="Normal 23 18 5 2" xfId="32897"/>
    <cellStyle name="Normal 23 18 6" xfId="28798"/>
    <cellStyle name="Normal 23 19" xfId="1365"/>
    <cellStyle name="Normal 23 19 2" xfId="10664"/>
    <cellStyle name="Normal 23 19 2 2" xfId="21728"/>
    <cellStyle name="Normal 23 19 2 2 2" xfId="47977"/>
    <cellStyle name="Normal 23 19 2 3" xfId="36914"/>
    <cellStyle name="Normal 23 19 3" xfId="14267"/>
    <cellStyle name="Normal 23 19 3 2" xfId="25331"/>
    <cellStyle name="Normal 23 19 3 2 2" xfId="51580"/>
    <cellStyle name="Normal 23 19 3 3" xfId="40517"/>
    <cellStyle name="Normal 23 19 4" xfId="18003"/>
    <cellStyle name="Normal 23 19 4 2" xfId="44253"/>
    <cellStyle name="Normal 23 19 5" xfId="6870"/>
    <cellStyle name="Normal 23 19 5 2" xfId="33190"/>
    <cellStyle name="Normal 23 19 6" xfId="28799"/>
    <cellStyle name="Normal 23 2" xfId="118"/>
    <cellStyle name="Normal 23 2 10" xfId="1367"/>
    <cellStyle name="Normal 23 2 10 2" xfId="9683"/>
    <cellStyle name="Normal 23 2 10 2 2" xfId="20747"/>
    <cellStyle name="Normal 23 2 10 2 2 2" xfId="46996"/>
    <cellStyle name="Normal 23 2 10 2 3" xfId="35933"/>
    <cellStyle name="Normal 23 2 10 3" xfId="13286"/>
    <cellStyle name="Normal 23 2 10 3 2" xfId="24350"/>
    <cellStyle name="Normal 23 2 10 3 2 2" xfId="50599"/>
    <cellStyle name="Normal 23 2 10 3 3" xfId="39536"/>
    <cellStyle name="Normal 23 2 10 4" xfId="17022"/>
    <cellStyle name="Normal 23 2 10 4 2" xfId="43272"/>
    <cellStyle name="Normal 23 2 10 5" xfId="5881"/>
    <cellStyle name="Normal 23 2 10 5 2" xfId="32209"/>
    <cellStyle name="Normal 23 2 10 6" xfId="28801"/>
    <cellStyle name="Normal 23 2 11" xfId="1368"/>
    <cellStyle name="Normal 23 2 11 2" xfId="9798"/>
    <cellStyle name="Normal 23 2 11 2 2" xfId="20862"/>
    <cellStyle name="Normal 23 2 11 2 2 2" xfId="47111"/>
    <cellStyle name="Normal 23 2 11 2 3" xfId="36048"/>
    <cellStyle name="Normal 23 2 11 3" xfId="13401"/>
    <cellStyle name="Normal 23 2 11 3 2" xfId="24465"/>
    <cellStyle name="Normal 23 2 11 3 2 2" xfId="50714"/>
    <cellStyle name="Normal 23 2 11 3 3" xfId="39651"/>
    <cellStyle name="Normal 23 2 11 4" xfId="17137"/>
    <cellStyle name="Normal 23 2 11 4 2" xfId="43387"/>
    <cellStyle name="Normal 23 2 11 5" xfId="5997"/>
    <cellStyle name="Normal 23 2 11 5 2" xfId="32324"/>
    <cellStyle name="Normal 23 2 11 6" xfId="28802"/>
    <cellStyle name="Normal 23 2 12" xfId="1369"/>
    <cellStyle name="Normal 23 2 12 2" xfId="9914"/>
    <cellStyle name="Normal 23 2 12 2 2" xfId="20978"/>
    <cellStyle name="Normal 23 2 12 2 2 2" xfId="47227"/>
    <cellStyle name="Normal 23 2 12 2 3" xfId="36164"/>
    <cellStyle name="Normal 23 2 12 3" xfId="13517"/>
    <cellStyle name="Normal 23 2 12 3 2" xfId="24581"/>
    <cellStyle name="Normal 23 2 12 3 2 2" xfId="50830"/>
    <cellStyle name="Normal 23 2 12 3 3" xfId="39767"/>
    <cellStyle name="Normal 23 2 12 4" xfId="17253"/>
    <cellStyle name="Normal 23 2 12 4 2" xfId="43503"/>
    <cellStyle name="Normal 23 2 12 5" xfId="6114"/>
    <cellStyle name="Normal 23 2 12 5 2" xfId="32440"/>
    <cellStyle name="Normal 23 2 12 6" xfId="28803"/>
    <cellStyle name="Normal 23 2 13" xfId="1370"/>
    <cellStyle name="Normal 23 2 13 2" xfId="10028"/>
    <cellStyle name="Normal 23 2 13 2 2" xfId="21092"/>
    <cellStyle name="Normal 23 2 13 2 2 2" xfId="47341"/>
    <cellStyle name="Normal 23 2 13 2 3" xfId="36278"/>
    <cellStyle name="Normal 23 2 13 3" xfId="13631"/>
    <cellStyle name="Normal 23 2 13 3 2" xfId="24695"/>
    <cellStyle name="Normal 23 2 13 3 2 2" xfId="50944"/>
    <cellStyle name="Normal 23 2 13 3 3" xfId="39881"/>
    <cellStyle name="Normal 23 2 13 4" xfId="17367"/>
    <cellStyle name="Normal 23 2 13 4 2" xfId="43617"/>
    <cellStyle name="Normal 23 2 13 5" xfId="6229"/>
    <cellStyle name="Normal 23 2 13 5 2" xfId="32554"/>
    <cellStyle name="Normal 23 2 13 6" xfId="28804"/>
    <cellStyle name="Normal 23 2 14" xfId="1371"/>
    <cellStyle name="Normal 23 2 14 2" xfId="10142"/>
    <cellStyle name="Normal 23 2 14 2 2" xfId="21206"/>
    <cellStyle name="Normal 23 2 14 2 2 2" xfId="47455"/>
    <cellStyle name="Normal 23 2 14 2 3" xfId="36392"/>
    <cellStyle name="Normal 23 2 14 3" xfId="13745"/>
    <cellStyle name="Normal 23 2 14 3 2" xfId="24809"/>
    <cellStyle name="Normal 23 2 14 3 2 2" xfId="51058"/>
    <cellStyle name="Normal 23 2 14 3 3" xfId="39995"/>
    <cellStyle name="Normal 23 2 14 4" xfId="17481"/>
    <cellStyle name="Normal 23 2 14 4 2" xfId="43731"/>
    <cellStyle name="Normal 23 2 14 5" xfId="6344"/>
    <cellStyle name="Normal 23 2 14 5 2" xfId="32668"/>
    <cellStyle name="Normal 23 2 14 6" xfId="28805"/>
    <cellStyle name="Normal 23 2 15" xfId="1372"/>
    <cellStyle name="Normal 23 2 15 2" xfId="10256"/>
    <cellStyle name="Normal 23 2 15 2 2" xfId="21320"/>
    <cellStyle name="Normal 23 2 15 2 2 2" xfId="47569"/>
    <cellStyle name="Normal 23 2 15 2 3" xfId="36506"/>
    <cellStyle name="Normal 23 2 15 3" xfId="13859"/>
    <cellStyle name="Normal 23 2 15 3 2" xfId="24923"/>
    <cellStyle name="Normal 23 2 15 3 2 2" xfId="51172"/>
    <cellStyle name="Normal 23 2 15 3 3" xfId="40109"/>
    <cellStyle name="Normal 23 2 15 4" xfId="17595"/>
    <cellStyle name="Normal 23 2 15 4 2" xfId="43845"/>
    <cellStyle name="Normal 23 2 15 5" xfId="6459"/>
    <cellStyle name="Normal 23 2 15 5 2" xfId="32782"/>
    <cellStyle name="Normal 23 2 15 6" xfId="28806"/>
    <cellStyle name="Normal 23 2 16" xfId="1373"/>
    <cellStyle name="Normal 23 2 16 2" xfId="10383"/>
    <cellStyle name="Normal 23 2 16 2 2" xfId="21447"/>
    <cellStyle name="Normal 23 2 16 2 2 2" xfId="47696"/>
    <cellStyle name="Normal 23 2 16 2 3" xfId="36633"/>
    <cellStyle name="Normal 23 2 16 3" xfId="13986"/>
    <cellStyle name="Normal 23 2 16 3 2" xfId="25050"/>
    <cellStyle name="Normal 23 2 16 3 2 2" xfId="51299"/>
    <cellStyle name="Normal 23 2 16 3 3" xfId="40236"/>
    <cellStyle name="Normal 23 2 16 4" xfId="17722"/>
    <cellStyle name="Normal 23 2 16 4 2" xfId="43972"/>
    <cellStyle name="Normal 23 2 16 5" xfId="6587"/>
    <cellStyle name="Normal 23 2 16 5 2" xfId="32909"/>
    <cellStyle name="Normal 23 2 16 6" xfId="28807"/>
    <cellStyle name="Normal 23 2 17" xfId="1374"/>
    <cellStyle name="Normal 23 2 17 2" xfId="10498"/>
    <cellStyle name="Normal 23 2 17 2 2" xfId="21562"/>
    <cellStyle name="Normal 23 2 17 2 2 2" xfId="47811"/>
    <cellStyle name="Normal 23 2 17 2 3" xfId="36748"/>
    <cellStyle name="Normal 23 2 17 3" xfId="14101"/>
    <cellStyle name="Normal 23 2 17 3 2" xfId="25165"/>
    <cellStyle name="Normal 23 2 17 3 2 2" xfId="51414"/>
    <cellStyle name="Normal 23 2 17 3 3" xfId="40351"/>
    <cellStyle name="Normal 23 2 17 4" xfId="17837"/>
    <cellStyle name="Normal 23 2 17 4 2" xfId="44087"/>
    <cellStyle name="Normal 23 2 17 5" xfId="6703"/>
    <cellStyle name="Normal 23 2 17 5 2" xfId="33024"/>
    <cellStyle name="Normal 23 2 17 6" xfId="28808"/>
    <cellStyle name="Normal 23 2 18" xfId="1375"/>
    <cellStyle name="Normal 23 2 18 2" xfId="10670"/>
    <cellStyle name="Normal 23 2 18 2 2" xfId="21734"/>
    <cellStyle name="Normal 23 2 18 2 2 2" xfId="47983"/>
    <cellStyle name="Normal 23 2 18 2 3" xfId="36920"/>
    <cellStyle name="Normal 23 2 18 3" xfId="14273"/>
    <cellStyle name="Normal 23 2 18 3 2" xfId="25337"/>
    <cellStyle name="Normal 23 2 18 3 2 2" xfId="51586"/>
    <cellStyle name="Normal 23 2 18 3 3" xfId="40523"/>
    <cellStyle name="Normal 23 2 18 4" xfId="18009"/>
    <cellStyle name="Normal 23 2 18 4 2" xfId="44259"/>
    <cellStyle name="Normal 23 2 18 5" xfId="6876"/>
    <cellStyle name="Normal 23 2 18 5 2" xfId="33196"/>
    <cellStyle name="Normal 23 2 18 6" xfId="28809"/>
    <cellStyle name="Normal 23 2 19" xfId="1376"/>
    <cellStyle name="Normal 23 2 19 2" xfId="10786"/>
    <cellStyle name="Normal 23 2 19 2 2" xfId="21850"/>
    <cellStyle name="Normal 23 2 19 2 2 2" xfId="48099"/>
    <cellStyle name="Normal 23 2 19 2 3" xfId="37036"/>
    <cellStyle name="Normal 23 2 19 3" xfId="14389"/>
    <cellStyle name="Normal 23 2 19 3 2" xfId="25453"/>
    <cellStyle name="Normal 23 2 19 3 2 2" xfId="51702"/>
    <cellStyle name="Normal 23 2 19 3 3" xfId="40639"/>
    <cellStyle name="Normal 23 2 19 4" xfId="18125"/>
    <cellStyle name="Normal 23 2 19 4 2" xfId="44375"/>
    <cellStyle name="Normal 23 2 19 5" xfId="6993"/>
    <cellStyle name="Normal 23 2 19 5 2" xfId="33312"/>
    <cellStyle name="Normal 23 2 19 6" xfId="28810"/>
    <cellStyle name="Normal 23 2 2" xfId="119"/>
    <cellStyle name="Normal 23 2 2 10" xfId="1378"/>
    <cellStyle name="Normal 23 2 2 10 2" xfId="10274"/>
    <cellStyle name="Normal 23 2 2 10 2 2" xfId="21338"/>
    <cellStyle name="Normal 23 2 2 10 2 2 2" xfId="47587"/>
    <cellStyle name="Normal 23 2 2 10 2 3" xfId="36524"/>
    <cellStyle name="Normal 23 2 2 10 3" xfId="13877"/>
    <cellStyle name="Normal 23 2 2 10 3 2" xfId="24941"/>
    <cellStyle name="Normal 23 2 2 10 3 2 2" xfId="51190"/>
    <cellStyle name="Normal 23 2 2 10 3 3" xfId="40127"/>
    <cellStyle name="Normal 23 2 2 10 4" xfId="17613"/>
    <cellStyle name="Normal 23 2 2 10 4 2" xfId="43863"/>
    <cellStyle name="Normal 23 2 2 10 5" xfId="6478"/>
    <cellStyle name="Normal 23 2 2 10 5 2" xfId="32800"/>
    <cellStyle name="Normal 23 2 2 10 6" xfId="28812"/>
    <cellStyle name="Normal 23 2 2 11" xfId="1379"/>
    <cellStyle name="Normal 23 2 2 11 2" xfId="10401"/>
    <cellStyle name="Normal 23 2 2 11 2 2" xfId="21465"/>
    <cellStyle name="Normal 23 2 2 11 2 2 2" xfId="47714"/>
    <cellStyle name="Normal 23 2 2 11 2 3" xfId="36651"/>
    <cellStyle name="Normal 23 2 2 11 3" xfId="14004"/>
    <cellStyle name="Normal 23 2 2 11 3 2" xfId="25068"/>
    <cellStyle name="Normal 23 2 2 11 3 2 2" xfId="51317"/>
    <cellStyle name="Normal 23 2 2 11 3 3" xfId="40254"/>
    <cellStyle name="Normal 23 2 2 11 4" xfId="17740"/>
    <cellStyle name="Normal 23 2 2 11 4 2" xfId="43990"/>
    <cellStyle name="Normal 23 2 2 11 5" xfId="6606"/>
    <cellStyle name="Normal 23 2 2 11 5 2" xfId="32927"/>
    <cellStyle name="Normal 23 2 2 11 6" xfId="28813"/>
    <cellStyle name="Normal 23 2 2 12" xfId="1380"/>
    <cellStyle name="Normal 23 2 2 12 2" xfId="10516"/>
    <cellStyle name="Normal 23 2 2 12 2 2" xfId="21580"/>
    <cellStyle name="Normal 23 2 2 12 2 2 2" xfId="47829"/>
    <cellStyle name="Normal 23 2 2 12 2 3" xfId="36766"/>
    <cellStyle name="Normal 23 2 2 12 3" xfId="14119"/>
    <cellStyle name="Normal 23 2 2 12 3 2" xfId="25183"/>
    <cellStyle name="Normal 23 2 2 12 3 2 2" xfId="51432"/>
    <cellStyle name="Normal 23 2 2 12 3 3" xfId="40369"/>
    <cellStyle name="Normal 23 2 2 12 4" xfId="17855"/>
    <cellStyle name="Normal 23 2 2 12 4 2" xfId="44105"/>
    <cellStyle name="Normal 23 2 2 12 5" xfId="6722"/>
    <cellStyle name="Normal 23 2 2 12 5 2" xfId="33042"/>
    <cellStyle name="Normal 23 2 2 12 6" xfId="28814"/>
    <cellStyle name="Normal 23 2 2 13" xfId="1381"/>
    <cellStyle name="Normal 23 2 2 13 2" xfId="10689"/>
    <cellStyle name="Normal 23 2 2 13 2 2" xfId="21753"/>
    <cellStyle name="Normal 23 2 2 13 2 2 2" xfId="48002"/>
    <cellStyle name="Normal 23 2 2 13 2 3" xfId="36939"/>
    <cellStyle name="Normal 23 2 2 13 3" xfId="14292"/>
    <cellStyle name="Normal 23 2 2 13 3 2" xfId="25356"/>
    <cellStyle name="Normal 23 2 2 13 3 2 2" xfId="51605"/>
    <cellStyle name="Normal 23 2 2 13 3 3" xfId="40542"/>
    <cellStyle name="Normal 23 2 2 13 4" xfId="18028"/>
    <cellStyle name="Normal 23 2 2 13 4 2" xfId="44278"/>
    <cellStyle name="Normal 23 2 2 13 5" xfId="6896"/>
    <cellStyle name="Normal 23 2 2 13 5 2" xfId="33215"/>
    <cellStyle name="Normal 23 2 2 13 6" xfId="28815"/>
    <cellStyle name="Normal 23 2 2 14" xfId="1382"/>
    <cellStyle name="Normal 23 2 2 14 2" xfId="10806"/>
    <cellStyle name="Normal 23 2 2 14 2 2" xfId="21870"/>
    <cellStyle name="Normal 23 2 2 14 2 2 2" xfId="48119"/>
    <cellStyle name="Normal 23 2 2 14 2 3" xfId="37056"/>
    <cellStyle name="Normal 23 2 2 14 3" xfId="14409"/>
    <cellStyle name="Normal 23 2 2 14 3 2" xfId="25473"/>
    <cellStyle name="Normal 23 2 2 14 3 2 2" xfId="51722"/>
    <cellStyle name="Normal 23 2 2 14 3 3" xfId="40659"/>
    <cellStyle name="Normal 23 2 2 14 4" xfId="18145"/>
    <cellStyle name="Normal 23 2 2 14 4 2" xfId="44395"/>
    <cellStyle name="Normal 23 2 2 14 5" xfId="7014"/>
    <cellStyle name="Normal 23 2 2 14 5 2" xfId="33332"/>
    <cellStyle name="Normal 23 2 2 14 6" xfId="28816"/>
    <cellStyle name="Normal 23 2 2 15" xfId="1383"/>
    <cellStyle name="Normal 23 2 2 15 2" xfId="10922"/>
    <cellStyle name="Normal 23 2 2 15 2 2" xfId="21986"/>
    <cellStyle name="Normal 23 2 2 15 2 2 2" xfId="48235"/>
    <cellStyle name="Normal 23 2 2 15 2 3" xfId="37172"/>
    <cellStyle name="Normal 23 2 2 15 3" xfId="14525"/>
    <cellStyle name="Normal 23 2 2 15 3 2" xfId="25589"/>
    <cellStyle name="Normal 23 2 2 15 3 2 2" xfId="51838"/>
    <cellStyle name="Normal 23 2 2 15 3 3" xfId="40775"/>
    <cellStyle name="Normal 23 2 2 15 4" xfId="18261"/>
    <cellStyle name="Normal 23 2 2 15 4 2" xfId="44511"/>
    <cellStyle name="Normal 23 2 2 15 5" xfId="7131"/>
    <cellStyle name="Normal 23 2 2 15 5 2" xfId="33448"/>
    <cellStyle name="Normal 23 2 2 15 6" xfId="28817"/>
    <cellStyle name="Normal 23 2 2 16" xfId="1384"/>
    <cellStyle name="Normal 23 2 2 16 2" xfId="11040"/>
    <cellStyle name="Normal 23 2 2 16 2 2" xfId="22104"/>
    <cellStyle name="Normal 23 2 2 16 2 2 2" xfId="48353"/>
    <cellStyle name="Normal 23 2 2 16 2 3" xfId="37290"/>
    <cellStyle name="Normal 23 2 2 16 3" xfId="14643"/>
    <cellStyle name="Normal 23 2 2 16 3 2" xfId="25707"/>
    <cellStyle name="Normal 23 2 2 16 3 2 2" xfId="51956"/>
    <cellStyle name="Normal 23 2 2 16 3 3" xfId="40893"/>
    <cellStyle name="Normal 23 2 2 16 4" xfId="18379"/>
    <cellStyle name="Normal 23 2 2 16 4 2" xfId="44629"/>
    <cellStyle name="Normal 23 2 2 16 5" xfId="7250"/>
    <cellStyle name="Normal 23 2 2 16 5 2" xfId="33566"/>
    <cellStyle name="Normal 23 2 2 16 6" xfId="28818"/>
    <cellStyle name="Normal 23 2 2 17" xfId="1385"/>
    <cellStyle name="Normal 23 2 2 17 2" xfId="11158"/>
    <cellStyle name="Normal 23 2 2 17 2 2" xfId="22222"/>
    <cellStyle name="Normal 23 2 2 17 2 2 2" xfId="48471"/>
    <cellStyle name="Normal 23 2 2 17 2 3" xfId="37408"/>
    <cellStyle name="Normal 23 2 2 17 3" xfId="14761"/>
    <cellStyle name="Normal 23 2 2 17 3 2" xfId="25825"/>
    <cellStyle name="Normal 23 2 2 17 3 2 2" xfId="52074"/>
    <cellStyle name="Normal 23 2 2 17 3 3" xfId="41011"/>
    <cellStyle name="Normal 23 2 2 17 4" xfId="18497"/>
    <cellStyle name="Normal 23 2 2 17 4 2" xfId="44747"/>
    <cellStyle name="Normal 23 2 2 17 5" xfId="7369"/>
    <cellStyle name="Normal 23 2 2 17 5 2" xfId="33684"/>
    <cellStyle name="Normal 23 2 2 17 6" xfId="28819"/>
    <cellStyle name="Normal 23 2 2 18" xfId="1386"/>
    <cellStyle name="Normal 23 2 2 18 2" xfId="11274"/>
    <cellStyle name="Normal 23 2 2 18 2 2" xfId="22338"/>
    <cellStyle name="Normal 23 2 2 18 2 2 2" xfId="48587"/>
    <cellStyle name="Normal 23 2 2 18 2 3" xfId="37524"/>
    <cellStyle name="Normal 23 2 2 18 3" xfId="14877"/>
    <cellStyle name="Normal 23 2 2 18 3 2" xfId="25941"/>
    <cellStyle name="Normal 23 2 2 18 3 2 2" xfId="52190"/>
    <cellStyle name="Normal 23 2 2 18 3 3" xfId="41127"/>
    <cellStyle name="Normal 23 2 2 18 4" xfId="18613"/>
    <cellStyle name="Normal 23 2 2 18 4 2" xfId="44863"/>
    <cellStyle name="Normal 23 2 2 18 5" xfId="7486"/>
    <cellStyle name="Normal 23 2 2 18 5 2" xfId="33800"/>
    <cellStyle name="Normal 23 2 2 18 6" xfId="28820"/>
    <cellStyle name="Normal 23 2 2 19" xfId="1387"/>
    <cellStyle name="Normal 23 2 2 19 2" xfId="11391"/>
    <cellStyle name="Normal 23 2 2 19 2 2" xfId="22455"/>
    <cellStyle name="Normal 23 2 2 19 2 2 2" xfId="48704"/>
    <cellStyle name="Normal 23 2 2 19 2 3" xfId="37641"/>
    <cellStyle name="Normal 23 2 2 19 3" xfId="14994"/>
    <cellStyle name="Normal 23 2 2 19 3 2" xfId="26058"/>
    <cellStyle name="Normal 23 2 2 19 3 2 2" xfId="52307"/>
    <cellStyle name="Normal 23 2 2 19 3 3" xfId="41244"/>
    <cellStyle name="Normal 23 2 2 19 4" xfId="18730"/>
    <cellStyle name="Normal 23 2 2 19 4 2" xfId="44980"/>
    <cellStyle name="Normal 23 2 2 19 5" xfId="7604"/>
    <cellStyle name="Normal 23 2 2 19 5 2" xfId="33917"/>
    <cellStyle name="Normal 23 2 2 19 6" xfId="28821"/>
    <cellStyle name="Normal 23 2 2 2" xfId="120"/>
    <cellStyle name="Normal 23 2 2 2 10" xfId="1389"/>
    <cellStyle name="Normal 23 2 2 2 10 2" xfId="10451"/>
    <cellStyle name="Normal 23 2 2 2 10 2 2" xfId="21515"/>
    <cellStyle name="Normal 23 2 2 2 10 2 2 2" xfId="47764"/>
    <cellStyle name="Normal 23 2 2 2 10 2 3" xfId="36701"/>
    <cellStyle name="Normal 23 2 2 2 10 3" xfId="14054"/>
    <cellStyle name="Normal 23 2 2 2 10 3 2" xfId="25118"/>
    <cellStyle name="Normal 23 2 2 2 10 3 2 2" xfId="51367"/>
    <cellStyle name="Normal 23 2 2 2 10 3 3" xfId="40304"/>
    <cellStyle name="Normal 23 2 2 2 10 4" xfId="17790"/>
    <cellStyle name="Normal 23 2 2 2 10 4 2" xfId="44040"/>
    <cellStyle name="Normal 23 2 2 2 10 5" xfId="6656"/>
    <cellStyle name="Normal 23 2 2 2 10 5 2" xfId="32977"/>
    <cellStyle name="Normal 23 2 2 2 10 6" xfId="28823"/>
    <cellStyle name="Normal 23 2 2 2 11" xfId="1390"/>
    <cellStyle name="Normal 23 2 2 2 11 2" xfId="10566"/>
    <cellStyle name="Normal 23 2 2 2 11 2 2" xfId="21630"/>
    <cellStyle name="Normal 23 2 2 2 11 2 2 2" xfId="47879"/>
    <cellStyle name="Normal 23 2 2 2 11 2 3" xfId="36816"/>
    <cellStyle name="Normal 23 2 2 2 11 3" xfId="14169"/>
    <cellStyle name="Normal 23 2 2 2 11 3 2" xfId="25233"/>
    <cellStyle name="Normal 23 2 2 2 11 3 2 2" xfId="51482"/>
    <cellStyle name="Normal 23 2 2 2 11 3 3" xfId="40419"/>
    <cellStyle name="Normal 23 2 2 2 11 4" xfId="17905"/>
    <cellStyle name="Normal 23 2 2 2 11 4 2" xfId="44155"/>
    <cellStyle name="Normal 23 2 2 2 11 5" xfId="6772"/>
    <cellStyle name="Normal 23 2 2 2 11 5 2" xfId="33092"/>
    <cellStyle name="Normal 23 2 2 2 11 6" xfId="28824"/>
    <cellStyle name="Normal 23 2 2 2 12" xfId="1391"/>
    <cellStyle name="Normal 23 2 2 2 12 2" xfId="10739"/>
    <cellStyle name="Normal 23 2 2 2 12 2 2" xfId="21803"/>
    <cellStyle name="Normal 23 2 2 2 12 2 2 2" xfId="48052"/>
    <cellStyle name="Normal 23 2 2 2 12 2 3" xfId="36989"/>
    <cellStyle name="Normal 23 2 2 2 12 3" xfId="14342"/>
    <cellStyle name="Normal 23 2 2 2 12 3 2" xfId="25406"/>
    <cellStyle name="Normal 23 2 2 2 12 3 2 2" xfId="51655"/>
    <cellStyle name="Normal 23 2 2 2 12 3 3" xfId="40592"/>
    <cellStyle name="Normal 23 2 2 2 12 4" xfId="18078"/>
    <cellStyle name="Normal 23 2 2 2 12 4 2" xfId="44328"/>
    <cellStyle name="Normal 23 2 2 2 12 5" xfId="6946"/>
    <cellStyle name="Normal 23 2 2 2 12 5 2" xfId="33265"/>
    <cellStyle name="Normal 23 2 2 2 12 6" xfId="28825"/>
    <cellStyle name="Normal 23 2 2 2 13" xfId="1392"/>
    <cellStyle name="Normal 23 2 2 2 13 2" xfId="10856"/>
    <cellStyle name="Normal 23 2 2 2 13 2 2" xfId="21920"/>
    <cellStyle name="Normal 23 2 2 2 13 2 2 2" xfId="48169"/>
    <cellStyle name="Normal 23 2 2 2 13 2 3" xfId="37106"/>
    <cellStyle name="Normal 23 2 2 2 13 3" xfId="14459"/>
    <cellStyle name="Normal 23 2 2 2 13 3 2" xfId="25523"/>
    <cellStyle name="Normal 23 2 2 2 13 3 2 2" xfId="51772"/>
    <cellStyle name="Normal 23 2 2 2 13 3 3" xfId="40709"/>
    <cellStyle name="Normal 23 2 2 2 13 4" xfId="18195"/>
    <cellStyle name="Normal 23 2 2 2 13 4 2" xfId="44445"/>
    <cellStyle name="Normal 23 2 2 2 13 5" xfId="7064"/>
    <cellStyle name="Normal 23 2 2 2 13 5 2" xfId="33382"/>
    <cellStyle name="Normal 23 2 2 2 13 6" xfId="28826"/>
    <cellStyle name="Normal 23 2 2 2 14" xfId="1393"/>
    <cellStyle name="Normal 23 2 2 2 14 2" xfId="10972"/>
    <cellStyle name="Normal 23 2 2 2 14 2 2" xfId="22036"/>
    <cellStyle name="Normal 23 2 2 2 14 2 2 2" xfId="48285"/>
    <cellStyle name="Normal 23 2 2 2 14 2 3" xfId="37222"/>
    <cellStyle name="Normal 23 2 2 2 14 3" xfId="14575"/>
    <cellStyle name="Normal 23 2 2 2 14 3 2" xfId="25639"/>
    <cellStyle name="Normal 23 2 2 2 14 3 2 2" xfId="51888"/>
    <cellStyle name="Normal 23 2 2 2 14 3 3" xfId="40825"/>
    <cellStyle name="Normal 23 2 2 2 14 4" xfId="18311"/>
    <cellStyle name="Normal 23 2 2 2 14 4 2" xfId="44561"/>
    <cellStyle name="Normal 23 2 2 2 14 5" xfId="7181"/>
    <cellStyle name="Normal 23 2 2 2 14 5 2" xfId="33498"/>
    <cellStyle name="Normal 23 2 2 2 14 6" xfId="28827"/>
    <cellStyle name="Normal 23 2 2 2 15" xfId="1394"/>
    <cellStyle name="Normal 23 2 2 2 15 2" xfId="11090"/>
    <cellStyle name="Normal 23 2 2 2 15 2 2" xfId="22154"/>
    <cellStyle name="Normal 23 2 2 2 15 2 2 2" xfId="48403"/>
    <cellStyle name="Normal 23 2 2 2 15 2 3" xfId="37340"/>
    <cellStyle name="Normal 23 2 2 2 15 3" xfId="14693"/>
    <cellStyle name="Normal 23 2 2 2 15 3 2" xfId="25757"/>
    <cellStyle name="Normal 23 2 2 2 15 3 2 2" xfId="52006"/>
    <cellStyle name="Normal 23 2 2 2 15 3 3" xfId="40943"/>
    <cellStyle name="Normal 23 2 2 2 15 4" xfId="18429"/>
    <cellStyle name="Normal 23 2 2 2 15 4 2" xfId="44679"/>
    <cellStyle name="Normal 23 2 2 2 15 5" xfId="7300"/>
    <cellStyle name="Normal 23 2 2 2 15 5 2" xfId="33616"/>
    <cellStyle name="Normal 23 2 2 2 15 6" xfId="28828"/>
    <cellStyle name="Normal 23 2 2 2 16" xfId="1395"/>
    <cellStyle name="Normal 23 2 2 2 16 2" xfId="11208"/>
    <cellStyle name="Normal 23 2 2 2 16 2 2" xfId="22272"/>
    <cellStyle name="Normal 23 2 2 2 16 2 2 2" xfId="48521"/>
    <cellStyle name="Normal 23 2 2 2 16 2 3" xfId="37458"/>
    <cellStyle name="Normal 23 2 2 2 16 3" xfId="14811"/>
    <cellStyle name="Normal 23 2 2 2 16 3 2" xfId="25875"/>
    <cellStyle name="Normal 23 2 2 2 16 3 2 2" xfId="52124"/>
    <cellStyle name="Normal 23 2 2 2 16 3 3" xfId="41061"/>
    <cellStyle name="Normal 23 2 2 2 16 4" xfId="18547"/>
    <cellStyle name="Normal 23 2 2 2 16 4 2" xfId="44797"/>
    <cellStyle name="Normal 23 2 2 2 16 5" xfId="7419"/>
    <cellStyle name="Normal 23 2 2 2 16 5 2" xfId="33734"/>
    <cellStyle name="Normal 23 2 2 2 16 6" xfId="28829"/>
    <cellStyle name="Normal 23 2 2 2 17" xfId="1396"/>
    <cellStyle name="Normal 23 2 2 2 17 2" xfId="11324"/>
    <cellStyle name="Normal 23 2 2 2 17 2 2" xfId="22388"/>
    <cellStyle name="Normal 23 2 2 2 17 2 2 2" xfId="48637"/>
    <cellStyle name="Normal 23 2 2 2 17 2 3" xfId="37574"/>
    <cellStyle name="Normal 23 2 2 2 17 3" xfId="14927"/>
    <cellStyle name="Normal 23 2 2 2 17 3 2" xfId="25991"/>
    <cellStyle name="Normal 23 2 2 2 17 3 2 2" xfId="52240"/>
    <cellStyle name="Normal 23 2 2 2 17 3 3" xfId="41177"/>
    <cellStyle name="Normal 23 2 2 2 17 4" xfId="18663"/>
    <cellStyle name="Normal 23 2 2 2 17 4 2" xfId="44913"/>
    <cellStyle name="Normal 23 2 2 2 17 5" xfId="7536"/>
    <cellStyle name="Normal 23 2 2 2 17 5 2" xfId="33850"/>
    <cellStyle name="Normal 23 2 2 2 17 6" xfId="28830"/>
    <cellStyle name="Normal 23 2 2 2 18" xfId="1397"/>
    <cellStyle name="Normal 23 2 2 2 18 2" xfId="11441"/>
    <cellStyle name="Normal 23 2 2 2 18 2 2" xfId="22505"/>
    <cellStyle name="Normal 23 2 2 2 18 2 2 2" xfId="48754"/>
    <cellStyle name="Normal 23 2 2 2 18 2 3" xfId="37691"/>
    <cellStyle name="Normal 23 2 2 2 18 3" xfId="15044"/>
    <cellStyle name="Normal 23 2 2 2 18 3 2" xfId="26108"/>
    <cellStyle name="Normal 23 2 2 2 18 3 2 2" xfId="52357"/>
    <cellStyle name="Normal 23 2 2 2 18 3 3" xfId="41294"/>
    <cellStyle name="Normal 23 2 2 2 18 4" xfId="18780"/>
    <cellStyle name="Normal 23 2 2 2 18 4 2" xfId="45030"/>
    <cellStyle name="Normal 23 2 2 2 18 5" xfId="7654"/>
    <cellStyle name="Normal 23 2 2 2 18 5 2" xfId="33967"/>
    <cellStyle name="Normal 23 2 2 2 18 6" xfId="28831"/>
    <cellStyle name="Normal 23 2 2 2 19" xfId="1398"/>
    <cellStyle name="Normal 23 2 2 2 19 2" xfId="11560"/>
    <cellStyle name="Normal 23 2 2 2 19 2 2" xfId="22624"/>
    <cellStyle name="Normal 23 2 2 2 19 2 2 2" xfId="48873"/>
    <cellStyle name="Normal 23 2 2 2 19 2 3" xfId="37810"/>
    <cellStyle name="Normal 23 2 2 2 19 3" xfId="15163"/>
    <cellStyle name="Normal 23 2 2 2 19 3 2" xfId="26227"/>
    <cellStyle name="Normal 23 2 2 2 19 3 2 2" xfId="52476"/>
    <cellStyle name="Normal 23 2 2 2 19 3 3" xfId="41413"/>
    <cellStyle name="Normal 23 2 2 2 19 4" xfId="18899"/>
    <cellStyle name="Normal 23 2 2 2 19 4 2" xfId="45149"/>
    <cellStyle name="Normal 23 2 2 2 19 5" xfId="7774"/>
    <cellStyle name="Normal 23 2 2 2 19 5 2" xfId="34086"/>
    <cellStyle name="Normal 23 2 2 2 19 6" xfId="28832"/>
    <cellStyle name="Normal 23 2 2 2 2" xfId="121"/>
    <cellStyle name="Normal 23 2 2 2 2 2" xfId="1400"/>
    <cellStyle name="Normal 23 2 2 2 2 2 2" xfId="16399"/>
    <cellStyle name="Normal 23 2 2 2 2 2 2 2" xfId="27463"/>
    <cellStyle name="Normal 23 2 2 2 2 2 2 2 2" xfId="53712"/>
    <cellStyle name="Normal 23 2 2 2 2 2 2 3" xfId="42649"/>
    <cellStyle name="Normal 23 2 2 2 2 2 3" xfId="20135"/>
    <cellStyle name="Normal 23 2 2 2 2 2 3 2" xfId="46385"/>
    <cellStyle name="Normal 23 2 2 2 2 2 4" xfId="9063"/>
    <cellStyle name="Normal 23 2 2 2 2 2 4 2" xfId="35322"/>
    <cellStyle name="Normal 23 2 2 2 2 2 5" xfId="28834"/>
    <cellStyle name="Normal 23 2 2 2 2 3" xfId="1399"/>
    <cellStyle name="Normal 23 2 2 2 2 3 2" xfId="20558"/>
    <cellStyle name="Normal 23 2 2 2 2 3 2 2" xfId="46807"/>
    <cellStyle name="Normal 23 2 2 2 2 3 3" xfId="9494"/>
    <cellStyle name="Normal 23 2 2 2 2 3 3 2" xfId="35744"/>
    <cellStyle name="Normal 23 2 2 2 2 3 4" xfId="28833"/>
    <cellStyle name="Normal 23 2 2 2 2 4" xfId="13097"/>
    <cellStyle name="Normal 23 2 2 2 2 4 2" xfId="24161"/>
    <cellStyle name="Normal 23 2 2 2 2 4 2 2" xfId="50410"/>
    <cellStyle name="Normal 23 2 2 2 2 4 3" xfId="39347"/>
    <cellStyle name="Normal 23 2 2 2 2 5" xfId="16833"/>
    <cellStyle name="Normal 23 2 2 2 2 5 2" xfId="43083"/>
    <cellStyle name="Normal 23 2 2 2 2 6" xfId="5691"/>
    <cellStyle name="Normal 23 2 2 2 2 6 2" xfId="32020"/>
    <cellStyle name="Normal 23 2 2 2 2 7" xfId="27615"/>
    <cellStyle name="Normal 23 2 2 2 20" xfId="1401"/>
    <cellStyle name="Normal 23 2 2 2 20 2" xfId="11674"/>
    <cellStyle name="Normal 23 2 2 2 20 2 2" xfId="22738"/>
    <cellStyle name="Normal 23 2 2 2 20 2 2 2" xfId="48987"/>
    <cellStyle name="Normal 23 2 2 2 20 2 3" xfId="37924"/>
    <cellStyle name="Normal 23 2 2 2 20 3" xfId="15277"/>
    <cellStyle name="Normal 23 2 2 2 20 3 2" xfId="26341"/>
    <cellStyle name="Normal 23 2 2 2 20 3 2 2" xfId="52590"/>
    <cellStyle name="Normal 23 2 2 2 20 3 3" xfId="41527"/>
    <cellStyle name="Normal 23 2 2 2 20 4" xfId="19013"/>
    <cellStyle name="Normal 23 2 2 2 20 4 2" xfId="45263"/>
    <cellStyle name="Normal 23 2 2 2 20 5" xfId="7889"/>
    <cellStyle name="Normal 23 2 2 2 20 5 2" xfId="34200"/>
    <cellStyle name="Normal 23 2 2 2 20 6" xfId="28835"/>
    <cellStyle name="Normal 23 2 2 2 21" xfId="1402"/>
    <cellStyle name="Normal 23 2 2 2 21 2" xfId="11788"/>
    <cellStyle name="Normal 23 2 2 2 21 2 2" xfId="22852"/>
    <cellStyle name="Normal 23 2 2 2 21 2 2 2" xfId="49101"/>
    <cellStyle name="Normal 23 2 2 2 21 2 3" xfId="38038"/>
    <cellStyle name="Normal 23 2 2 2 21 3" xfId="15391"/>
    <cellStyle name="Normal 23 2 2 2 21 3 2" xfId="26455"/>
    <cellStyle name="Normal 23 2 2 2 21 3 2 2" xfId="52704"/>
    <cellStyle name="Normal 23 2 2 2 21 3 3" xfId="41641"/>
    <cellStyle name="Normal 23 2 2 2 21 4" xfId="19127"/>
    <cellStyle name="Normal 23 2 2 2 21 4 2" xfId="45377"/>
    <cellStyle name="Normal 23 2 2 2 21 5" xfId="8004"/>
    <cellStyle name="Normal 23 2 2 2 21 5 2" xfId="34314"/>
    <cellStyle name="Normal 23 2 2 2 21 6" xfId="28836"/>
    <cellStyle name="Normal 23 2 2 2 22" xfId="1403"/>
    <cellStyle name="Normal 23 2 2 2 22 2" xfId="11902"/>
    <cellStyle name="Normal 23 2 2 2 22 2 2" xfId="22966"/>
    <cellStyle name="Normal 23 2 2 2 22 2 2 2" xfId="49215"/>
    <cellStyle name="Normal 23 2 2 2 22 2 3" xfId="38152"/>
    <cellStyle name="Normal 23 2 2 2 22 3" xfId="15505"/>
    <cellStyle name="Normal 23 2 2 2 22 3 2" xfId="26569"/>
    <cellStyle name="Normal 23 2 2 2 22 3 2 2" xfId="52818"/>
    <cellStyle name="Normal 23 2 2 2 22 3 3" xfId="41755"/>
    <cellStyle name="Normal 23 2 2 2 22 4" xfId="19241"/>
    <cellStyle name="Normal 23 2 2 2 22 4 2" xfId="45491"/>
    <cellStyle name="Normal 23 2 2 2 22 5" xfId="8119"/>
    <cellStyle name="Normal 23 2 2 2 22 5 2" xfId="34428"/>
    <cellStyle name="Normal 23 2 2 2 22 6" xfId="28837"/>
    <cellStyle name="Normal 23 2 2 2 23" xfId="1404"/>
    <cellStyle name="Normal 23 2 2 2 23 2" xfId="12016"/>
    <cellStyle name="Normal 23 2 2 2 23 2 2" xfId="23080"/>
    <cellStyle name="Normal 23 2 2 2 23 2 2 2" xfId="49329"/>
    <cellStyle name="Normal 23 2 2 2 23 2 3" xfId="38266"/>
    <cellStyle name="Normal 23 2 2 2 23 3" xfId="15619"/>
    <cellStyle name="Normal 23 2 2 2 23 3 2" xfId="26683"/>
    <cellStyle name="Normal 23 2 2 2 23 3 2 2" xfId="52932"/>
    <cellStyle name="Normal 23 2 2 2 23 3 3" xfId="41869"/>
    <cellStyle name="Normal 23 2 2 2 23 4" xfId="19355"/>
    <cellStyle name="Normal 23 2 2 2 23 4 2" xfId="45605"/>
    <cellStyle name="Normal 23 2 2 2 23 5" xfId="8234"/>
    <cellStyle name="Normal 23 2 2 2 23 5 2" xfId="34542"/>
    <cellStyle name="Normal 23 2 2 2 23 6" xfId="28838"/>
    <cellStyle name="Normal 23 2 2 2 24" xfId="1405"/>
    <cellStyle name="Normal 23 2 2 2 24 2" xfId="12130"/>
    <cellStyle name="Normal 23 2 2 2 24 2 2" xfId="23194"/>
    <cellStyle name="Normal 23 2 2 2 24 2 2 2" xfId="49443"/>
    <cellStyle name="Normal 23 2 2 2 24 2 3" xfId="38380"/>
    <cellStyle name="Normal 23 2 2 2 24 3" xfId="15733"/>
    <cellStyle name="Normal 23 2 2 2 24 3 2" xfId="26797"/>
    <cellStyle name="Normal 23 2 2 2 24 3 2 2" xfId="53046"/>
    <cellStyle name="Normal 23 2 2 2 24 3 3" xfId="41983"/>
    <cellStyle name="Normal 23 2 2 2 24 4" xfId="19469"/>
    <cellStyle name="Normal 23 2 2 2 24 4 2" xfId="45719"/>
    <cellStyle name="Normal 23 2 2 2 24 5" xfId="8349"/>
    <cellStyle name="Normal 23 2 2 2 24 5 2" xfId="34656"/>
    <cellStyle name="Normal 23 2 2 2 24 6" xfId="28839"/>
    <cellStyle name="Normal 23 2 2 2 25" xfId="1406"/>
    <cellStyle name="Normal 23 2 2 2 25 2" xfId="12247"/>
    <cellStyle name="Normal 23 2 2 2 25 2 2" xfId="23311"/>
    <cellStyle name="Normal 23 2 2 2 25 2 2 2" xfId="49560"/>
    <cellStyle name="Normal 23 2 2 2 25 2 3" xfId="38497"/>
    <cellStyle name="Normal 23 2 2 2 25 3" xfId="15850"/>
    <cellStyle name="Normal 23 2 2 2 25 3 2" xfId="26914"/>
    <cellStyle name="Normal 23 2 2 2 25 3 2 2" xfId="53163"/>
    <cellStyle name="Normal 23 2 2 2 25 3 3" xfId="42100"/>
    <cellStyle name="Normal 23 2 2 2 25 4" xfId="19586"/>
    <cellStyle name="Normal 23 2 2 2 25 4 2" xfId="45836"/>
    <cellStyle name="Normal 23 2 2 2 25 5" xfId="8467"/>
    <cellStyle name="Normal 23 2 2 2 25 5 2" xfId="34773"/>
    <cellStyle name="Normal 23 2 2 2 25 6" xfId="28840"/>
    <cellStyle name="Normal 23 2 2 2 26" xfId="1407"/>
    <cellStyle name="Normal 23 2 2 2 26 2" xfId="12366"/>
    <cellStyle name="Normal 23 2 2 2 26 2 2" xfId="23430"/>
    <cellStyle name="Normal 23 2 2 2 26 2 2 2" xfId="49679"/>
    <cellStyle name="Normal 23 2 2 2 26 2 3" xfId="38616"/>
    <cellStyle name="Normal 23 2 2 2 26 3" xfId="15969"/>
    <cellStyle name="Normal 23 2 2 2 26 3 2" xfId="27033"/>
    <cellStyle name="Normal 23 2 2 2 26 3 2 2" xfId="53282"/>
    <cellStyle name="Normal 23 2 2 2 26 3 3" xfId="42219"/>
    <cellStyle name="Normal 23 2 2 2 26 4" xfId="19705"/>
    <cellStyle name="Normal 23 2 2 2 26 4 2" xfId="45955"/>
    <cellStyle name="Normal 23 2 2 2 26 5" xfId="8587"/>
    <cellStyle name="Normal 23 2 2 2 26 5 2" xfId="34892"/>
    <cellStyle name="Normal 23 2 2 2 26 6" xfId="28841"/>
    <cellStyle name="Normal 23 2 2 2 27" xfId="1408"/>
    <cellStyle name="Normal 23 2 2 2 27 2" xfId="12497"/>
    <cellStyle name="Normal 23 2 2 2 27 2 2" xfId="23561"/>
    <cellStyle name="Normal 23 2 2 2 27 2 2 2" xfId="49810"/>
    <cellStyle name="Normal 23 2 2 2 27 2 3" xfId="38747"/>
    <cellStyle name="Normal 23 2 2 2 27 3" xfId="16100"/>
    <cellStyle name="Normal 23 2 2 2 27 3 2" xfId="27164"/>
    <cellStyle name="Normal 23 2 2 2 27 3 2 2" xfId="53413"/>
    <cellStyle name="Normal 23 2 2 2 27 3 3" xfId="42350"/>
    <cellStyle name="Normal 23 2 2 2 27 4" xfId="19836"/>
    <cellStyle name="Normal 23 2 2 2 27 4 2" xfId="46086"/>
    <cellStyle name="Normal 23 2 2 2 27 5" xfId="8719"/>
    <cellStyle name="Normal 23 2 2 2 27 5 2" xfId="35023"/>
    <cellStyle name="Normal 23 2 2 2 27 6" xfId="28842"/>
    <cellStyle name="Normal 23 2 2 2 28" xfId="1409"/>
    <cellStyle name="Normal 23 2 2 2 28 2" xfId="12612"/>
    <cellStyle name="Normal 23 2 2 2 28 2 2" xfId="23676"/>
    <cellStyle name="Normal 23 2 2 2 28 2 2 2" xfId="49925"/>
    <cellStyle name="Normal 23 2 2 2 28 2 3" xfId="38862"/>
    <cellStyle name="Normal 23 2 2 2 28 3" xfId="16215"/>
    <cellStyle name="Normal 23 2 2 2 28 3 2" xfId="27279"/>
    <cellStyle name="Normal 23 2 2 2 28 3 2 2" xfId="53528"/>
    <cellStyle name="Normal 23 2 2 2 28 3 3" xfId="42465"/>
    <cellStyle name="Normal 23 2 2 2 28 4" xfId="19951"/>
    <cellStyle name="Normal 23 2 2 2 28 4 2" xfId="46201"/>
    <cellStyle name="Normal 23 2 2 2 28 5" xfId="8835"/>
    <cellStyle name="Normal 23 2 2 2 28 5 2" xfId="35138"/>
    <cellStyle name="Normal 23 2 2 2 28 6" xfId="28843"/>
    <cellStyle name="Normal 23 2 2 2 29" xfId="1410"/>
    <cellStyle name="Normal 23 2 2 2 29 2" xfId="12726"/>
    <cellStyle name="Normal 23 2 2 2 29 2 2" xfId="23790"/>
    <cellStyle name="Normal 23 2 2 2 29 2 2 2" xfId="50039"/>
    <cellStyle name="Normal 23 2 2 2 29 2 3" xfId="38976"/>
    <cellStyle name="Normal 23 2 2 2 29 3" xfId="16329"/>
    <cellStyle name="Normal 23 2 2 2 29 3 2" xfId="27393"/>
    <cellStyle name="Normal 23 2 2 2 29 3 2 2" xfId="53642"/>
    <cellStyle name="Normal 23 2 2 2 29 3 3" xfId="42579"/>
    <cellStyle name="Normal 23 2 2 2 29 4" xfId="20065"/>
    <cellStyle name="Normal 23 2 2 2 29 4 2" xfId="46315"/>
    <cellStyle name="Normal 23 2 2 2 29 5" xfId="8950"/>
    <cellStyle name="Normal 23 2 2 2 29 5 2" xfId="35252"/>
    <cellStyle name="Normal 23 2 2 2 29 6" xfId="28844"/>
    <cellStyle name="Normal 23 2 2 2 3" xfId="1411"/>
    <cellStyle name="Normal 23 2 2 2 3 2" xfId="9636"/>
    <cellStyle name="Normal 23 2 2 2 3 2 2" xfId="20700"/>
    <cellStyle name="Normal 23 2 2 2 3 2 2 2" xfId="46949"/>
    <cellStyle name="Normal 23 2 2 2 3 2 3" xfId="35886"/>
    <cellStyle name="Normal 23 2 2 2 3 3" xfId="13239"/>
    <cellStyle name="Normal 23 2 2 2 3 3 2" xfId="24303"/>
    <cellStyle name="Normal 23 2 2 2 3 3 2 2" xfId="50552"/>
    <cellStyle name="Normal 23 2 2 2 3 3 3" xfId="39489"/>
    <cellStyle name="Normal 23 2 2 2 3 4" xfId="16975"/>
    <cellStyle name="Normal 23 2 2 2 3 4 2" xfId="43225"/>
    <cellStyle name="Normal 23 2 2 2 3 5" xfId="5834"/>
    <cellStyle name="Normal 23 2 2 2 3 5 2" xfId="32162"/>
    <cellStyle name="Normal 23 2 2 2 3 6" xfId="28845"/>
    <cellStyle name="Normal 23 2 2 2 30" xfId="1412"/>
    <cellStyle name="Normal 23 2 2 2 30 2" xfId="9364"/>
    <cellStyle name="Normal 23 2 2 2 30 2 2" xfId="20428"/>
    <cellStyle name="Normal 23 2 2 2 30 2 2 2" xfId="46677"/>
    <cellStyle name="Normal 23 2 2 2 30 2 3" xfId="35614"/>
    <cellStyle name="Normal 23 2 2 2 30 3" xfId="12967"/>
    <cellStyle name="Normal 23 2 2 2 30 3 2" xfId="24031"/>
    <cellStyle name="Normal 23 2 2 2 30 3 2 2" xfId="50280"/>
    <cellStyle name="Normal 23 2 2 2 30 3 3" xfId="39217"/>
    <cellStyle name="Normal 23 2 2 2 30 4" xfId="16703"/>
    <cellStyle name="Normal 23 2 2 2 30 4 2" xfId="42953"/>
    <cellStyle name="Normal 23 2 2 2 30 5" xfId="5559"/>
    <cellStyle name="Normal 23 2 2 2 30 5 2" xfId="31890"/>
    <cellStyle name="Normal 23 2 2 2 30 6" xfId="28846"/>
    <cellStyle name="Normal 23 2 2 2 31" xfId="1413"/>
    <cellStyle name="Normal 23 2 2 2 31 2" xfId="20308"/>
    <cellStyle name="Normal 23 2 2 2 31 2 2" xfId="46557"/>
    <cellStyle name="Normal 23 2 2 2 31 3" xfId="9244"/>
    <cellStyle name="Normal 23 2 2 2 31 3 2" xfId="35494"/>
    <cellStyle name="Normal 23 2 2 2 31 4" xfId="28847"/>
    <cellStyle name="Normal 23 2 2 2 32" xfId="1414"/>
    <cellStyle name="Normal 23 2 2 2 32 2" xfId="23911"/>
    <cellStyle name="Normal 23 2 2 2 32 2 2" xfId="50160"/>
    <cellStyle name="Normal 23 2 2 2 32 3" xfId="12847"/>
    <cellStyle name="Normal 23 2 2 2 32 3 2" xfId="39097"/>
    <cellStyle name="Normal 23 2 2 2 32 4" xfId="28848"/>
    <cellStyle name="Normal 23 2 2 2 33" xfId="1415"/>
    <cellStyle name="Normal 23 2 2 2 33 2" xfId="16583"/>
    <cellStyle name="Normal 23 2 2 2 33 2 2" xfId="42833"/>
    <cellStyle name="Normal 23 2 2 2 33 3" xfId="28849"/>
    <cellStyle name="Normal 23 2 2 2 34" xfId="1416"/>
    <cellStyle name="Normal 23 2 2 2 34 2" xfId="28850"/>
    <cellStyle name="Normal 23 2 2 2 35" xfId="1417"/>
    <cellStyle name="Normal 23 2 2 2 35 2" xfId="28851"/>
    <cellStyle name="Normal 23 2 2 2 36" xfId="1418"/>
    <cellStyle name="Normal 23 2 2 2 36 2" xfId="28852"/>
    <cellStyle name="Normal 23 2 2 2 37" xfId="1419"/>
    <cellStyle name="Normal 23 2 2 2 37 2" xfId="28853"/>
    <cellStyle name="Normal 23 2 2 2 38" xfId="1420"/>
    <cellStyle name="Normal 23 2 2 2 38 2" xfId="28854"/>
    <cellStyle name="Normal 23 2 2 2 39" xfId="1421"/>
    <cellStyle name="Normal 23 2 2 2 39 2" xfId="28855"/>
    <cellStyle name="Normal 23 2 2 2 4" xfId="1422"/>
    <cellStyle name="Normal 23 2 2 2 4 2" xfId="9752"/>
    <cellStyle name="Normal 23 2 2 2 4 2 2" xfId="20816"/>
    <cellStyle name="Normal 23 2 2 2 4 2 2 2" xfId="47065"/>
    <cellStyle name="Normal 23 2 2 2 4 2 3" xfId="36002"/>
    <cellStyle name="Normal 23 2 2 2 4 3" xfId="13355"/>
    <cellStyle name="Normal 23 2 2 2 4 3 2" xfId="24419"/>
    <cellStyle name="Normal 23 2 2 2 4 3 2 2" xfId="50668"/>
    <cellStyle name="Normal 23 2 2 2 4 3 3" xfId="39605"/>
    <cellStyle name="Normal 23 2 2 2 4 4" xfId="17091"/>
    <cellStyle name="Normal 23 2 2 2 4 4 2" xfId="43341"/>
    <cellStyle name="Normal 23 2 2 2 4 5" xfId="5951"/>
    <cellStyle name="Normal 23 2 2 2 4 5 2" xfId="32278"/>
    <cellStyle name="Normal 23 2 2 2 4 6" xfId="28856"/>
    <cellStyle name="Normal 23 2 2 2 40" xfId="1423"/>
    <cellStyle name="Normal 23 2 2 2 40 2" xfId="28857"/>
    <cellStyle name="Normal 23 2 2 2 41" xfId="1388"/>
    <cellStyle name="Normal 23 2 2 2 41 2" xfId="28822"/>
    <cellStyle name="Normal 23 2 2 2 42" xfId="5438"/>
    <cellStyle name="Normal 23 2 2 2 42 2" xfId="31770"/>
    <cellStyle name="Normal 23 2 2 2 43" xfId="27614"/>
    <cellStyle name="Normal 23 2 2 2 5" xfId="1424"/>
    <cellStyle name="Normal 23 2 2 2 5 2" xfId="9867"/>
    <cellStyle name="Normal 23 2 2 2 5 2 2" xfId="20931"/>
    <cellStyle name="Normal 23 2 2 2 5 2 2 2" xfId="47180"/>
    <cellStyle name="Normal 23 2 2 2 5 2 3" xfId="36117"/>
    <cellStyle name="Normal 23 2 2 2 5 3" xfId="13470"/>
    <cellStyle name="Normal 23 2 2 2 5 3 2" xfId="24534"/>
    <cellStyle name="Normal 23 2 2 2 5 3 2 2" xfId="50783"/>
    <cellStyle name="Normal 23 2 2 2 5 3 3" xfId="39720"/>
    <cellStyle name="Normal 23 2 2 2 5 4" xfId="17206"/>
    <cellStyle name="Normal 23 2 2 2 5 4 2" xfId="43456"/>
    <cellStyle name="Normal 23 2 2 2 5 5" xfId="6067"/>
    <cellStyle name="Normal 23 2 2 2 5 5 2" xfId="32393"/>
    <cellStyle name="Normal 23 2 2 2 5 6" xfId="28858"/>
    <cellStyle name="Normal 23 2 2 2 6" xfId="1425"/>
    <cellStyle name="Normal 23 2 2 2 6 2" xfId="9982"/>
    <cellStyle name="Normal 23 2 2 2 6 2 2" xfId="21046"/>
    <cellStyle name="Normal 23 2 2 2 6 2 2 2" xfId="47295"/>
    <cellStyle name="Normal 23 2 2 2 6 2 3" xfId="36232"/>
    <cellStyle name="Normal 23 2 2 2 6 3" xfId="13585"/>
    <cellStyle name="Normal 23 2 2 2 6 3 2" xfId="24649"/>
    <cellStyle name="Normal 23 2 2 2 6 3 2 2" xfId="50898"/>
    <cellStyle name="Normal 23 2 2 2 6 3 3" xfId="39835"/>
    <cellStyle name="Normal 23 2 2 2 6 4" xfId="17321"/>
    <cellStyle name="Normal 23 2 2 2 6 4 2" xfId="43571"/>
    <cellStyle name="Normal 23 2 2 2 6 5" xfId="6183"/>
    <cellStyle name="Normal 23 2 2 2 6 5 2" xfId="32508"/>
    <cellStyle name="Normal 23 2 2 2 6 6" xfId="28859"/>
    <cellStyle name="Normal 23 2 2 2 7" xfId="1426"/>
    <cellStyle name="Normal 23 2 2 2 7 2" xfId="10096"/>
    <cellStyle name="Normal 23 2 2 2 7 2 2" xfId="21160"/>
    <cellStyle name="Normal 23 2 2 2 7 2 2 2" xfId="47409"/>
    <cellStyle name="Normal 23 2 2 2 7 2 3" xfId="36346"/>
    <cellStyle name="Normal 23 2 2 2 7 3" xfId="13699"/>
    <cellStyle name="Normal 23 2 2 2 7 3 2" xfId="24763"/>
    <cellStyle name="Normal 23 2 2 2 7 3 2 2" xfId="51012"/>
    <cellStyle name="Normal 23 2 2 2 7 3 3" xfId="39949"/>
    <cellStyle name="Normal 23 2 2 2 7 4" xfId="17435"/>
    <cellStyle name="Normal 23 2 2 2 7 4 2" xfId="43685"/>
    <cellStyle name="Normal 23 2 2 2 7 5" xfId="6298"/>
    <cellStyle name="Normal 23 2 2 2 7 5 2" xfId="32622"/>
    <cellStyle name="Normal 23 2 2 2 7 6" xfId="28860"/>
    <cellStyle name="Normal 23 2 2 2 8" xfId="1427"/>
    <cellStyle name="Normal 23 2 2 2 8 2" xfId="10210"/>
    <cellStyle name="Normal 23 2 2 2 8 2 2" xfId="21274"/>
    <cellStyle name="Normal 23 2 2 2 8 2 2 2" xfId="47523"/>
    <cellStyle name="Normal 23 2 2 2 8 2 3" xfId="36460"/>
    <cellStyle name="Normal 23 2 2 2 8 3" xfId="13813"/>
    <cellStyle name="Normal 23 2 2 2 8 3 2" xfId="24877"/>
    <cellStyle name="Normal 23 2 2 2 8 3 2 2" xfId="51126"/>
    <cellStyle name="Normal 23 2 2 2 8 3 3" xfId="40063"/>
    <cellStyle name="Normal 23 2 2 2 8 4" xfId="17549"/>
    <cellStyle name="Normal 23 2 2 2 8 4 2" xfId="43799"/>
    <cellStyle name="Normal 23 2 2 2 8 5" xfId="6413"/>
    <cellStyle name="Normal 23 2 2 2 8 5 2" xfId="32736"/>
    <cellStyle name="Normal 23 2 2 2 8 6" xfId="28861"/>
    <cellStyle name="Normal 23 2 2 2 9" xfId="1428"/>
    <cellStyle name="Normal 23 2 2 2 9 2" xfId="10324"/>
    <cellStyle name="Normal 23 2 2 2 9 2 2" xfId="21388"/>
    <cellStyle name="Normal 23 2 2 2 9 2 2 2" xfId="47637"/>
    <cellStyle name="Normal 23 2 2 2 9 2 3" xfId="36574"/>
    <cellStyle name="Normal 23 2 2 2 9 3" xfId="13927"/>
    <cellStyle name="Normal 23 2 2 2 9 3 2" xfId="24991"/>
    <cellStyle name="Normal 23 2 2 2 9 3 2 2" xfId="51240"/>
    <cellStyle name="Normal 23 2 2 2 9 3 3" xfId="40177"/>
    <cellStyle name="Normal 23 2 2 2 9 4" xfId="17663"/>
    <cellStyle name="Normal 23 2 2 2 9 4 2" xfId="43913"/>
    <cellStyle name="Normal 23 2 2 2 9 5" xfId="6528"/>
    <cellStyle name="Normal 23 2 2 2 9 5 2" xfId="32850"/>
    <cellStyle name="Normal 23 2 2 2 9 6" xfId="28862"/>
    <cellStyle name="Normal 23 2 2 20" xfId="1429"/>
    <cellStyle name="Normal 23 2 2 20 2" xfId="11510"/>
    <cellStyle name="Normal 23 2 2 20 2 2" xfId="22574"/>
    <cellStyle name="Normal 23 2 2 20 2 2 2" xfId="48823"/>
    <cellStyle name="Normal 23 2 2 20 2 3" xfId="37760"/>
    <cellStyle name="Normal 23 2 2 20 3" xfId="15113"/>
    <cellStyle name="Normal 23 2 2 20 3 2" xfId="26177"/>
    <cellStyle name="Normal 23 2 2 20 3 2 2" xfId="52426"/>
    <cellStyle name="Normal 23 2 2 20 3 3" xfId="41363"/>
    <cellStyle name="Normal 23 2 2 20 4" xfId="18849"/>
    <cellStyle name="Normal 23 2 2 20 4 2" xfId="45099"/>
    <cellStyle name="Normal 23 2 2 20 5" xfId="7724"/>
    <cellStyle name="Normal 23 2 2 20 5 2" xfId="34036"/>
    <cellStyle name="Normal 23 2 2 20 6" xfId="28863"/>
    <cellStyle name="Normal 23 2 2 21" xfId="1430"/>
    <cellStyle name="Normal 23 2 2 21 2" xfId="11624"/>
    <cellStyle name="Normal 23 2 2 21 2 2" xfId="22688"/>
    <cellStyle name="Normal 23 2 2 21 2 2 2" xfId="48937"/>
    <cellStyle name="Normal 23 2 2 21 2 3" xfId="37874"/>
    <cellStyle name="Normal 23 2 2 21 3" xfId="15227"/>
    <cellStyle name="Normal 23 2 2 21 3 2" xfId="26291"/>
    <cellStyle name="Normal 23 2 2 21 3 2 2" xfId="52540"/>
    <cellStyle name="Normal 23 2 2 21 3 3" xfId="41477"/>
    <cellStyle name="Normal 23 2 2 21 4" xfId="18963"/>
    <cellStyle name="Normal 23 2 2 21 4 2" xfId="45213"/>
    <cellStyle name="Normal 23 2 2 21 5" xfId="7839"/>
    <cellStyle name="Normal 23 2 2 21 5 2" xfId="34150"/>
    <cellStyle name="Normal 23 2 2 21 6" xfId="28864"/>
    <cellStyle name="Normal 23 2 2 22" xfId="1431"/>
    <cellStyle name="Normal 23 2 2 22 2" xfId="11738"/>
    <cellStyle name="Normal 23 2 2 22 2 2" xfId="22802"/>
    <cellStyle name="Normal 23 2 2 22 2 2 2" xfId="49051"/>
    <cellStyle name="Normal 23 2 2 22 2 3" xfId="37988"/>
    <cellStyle name="Normal 23 2 2 22 3" xfId="15341"/>
    <cellStyle name="Normal 23 2 2 22 3 2" xfId="26405"/>
    <cellStyle name="Normal 23 2 2 22 3 2 2" xfId="52654"/>
    <cellStyle name="Normal 23 2 2 22 3 3" xfId="41591"/>
    <cellStyle name="Normal 23 2 2 22 4" xfId="19077"/>
    <cellStyle name="Normal 23 2 2 22 4 2" xfId="45327"/>
    <cellStyle name="Normal 23 2 2 22 5" xfId="7954"/>
    <cellStyle name="Normal 23 2 2 22 5 2" xfId="34264"/>
    <cellStyle name="Normal 23 2 2 22 6" xfId="28865"/>
    <cellStyle name="Normal 23 2 2 23" xfId="1432"/>
    <cellStyle name="Normal 23 2 2 23 2" xfId="11852"/>
    <cellStyle name="Normal 23 2 2 23 2 2" xfId="22916"/>
    <cellStyle name="Normal 23 2 2 23 2 2 2" xfId="49165"/>
    <cellStyle name="Normal 23 2 2 23 2 3" xfId="38102"/>
    <cellStyle name="Normal 23 2 2 23 3" xfId="15455"/>
    <cellStyle name="Normal 23 2 2 23 3 2" xfId="26519"/>
    <cellStyle name="Normal 23 2 2 23 3 2 2" xfId="52768"/>
    <cellStyle name="Normal 23 2 2 23 3 3" xfId="41705"/>
    <cellStyle name="Normal 23 2 2 23 4" xfId="19191"/>
    <cellStyle name="Normal 23 2 2 23 4 2" xfId="45441"/>
    <cellStyle name="Normal 23 2 2 23 5" xfId="8069"/>
    <cellStyle name="Normal 23 2 2 23 5 2" xfId="34378"/>
    <cellStyle name="Normal 23 2 2 23 6" xfId="28866"/>
    <cellStyle name="Normal 23 2 2 24" xfId="1433"/>
    <cellStyle name="Normal 23 2 2 24 2" xfId="11966"/>
    <cellStyle name="Normal 23 2 2 24 2 2" xfId="23030"/>
    <cellStyle name="Normal 23 2 2 24 2 2 2" xfId="49279"/>
    <cellStyle name="Normal 23 2 2 24 2 3" xfId="38216"/>
    <cellStyle name="Normal 23 2 2 24 3" xfId="15569"/>
    <cellStyle name="Normal 23 2 2 24 3 2" xfId="26633"/>
    <cellStyle name="Normal 23 2 2 24 3 2 2" xfId="52882"/>
    <cellStyle name="Normal 23 2 2 24 3 3" xfId="41819"/>
    <cellStyle name="Normal 23 2 2 24 4" xfId="19305"/>
    <cellStyle name="Normal 23 2 2 24 4 2" xfId="45555"/>
    <cellStyle name="Normal 23 2 2 24 5" xfId="8184"/>
    <cellStyle name="Normal 23 2 2 24 5 2" xfId="34492"/>
    <cellStyle name="Normal 23 2 2 24 6" xfId="28867"/>
    <cellStyle name="Normal 23 2 2 25" xfId="1434"/>
    <cellStyle name="Normal 23 2 2 25 2" xfId="12080"/>
    <cellStyle name="Normal 23 2 2 25 2 2" xfId="23144"/>
    <cellStyle name="Normal 23 2 2 25 2 2 2" xfId="49393"/>
    <cellStyle name="Normal 23 2 2 25 2 3" xfId="38330"/>
    <cellStyle name="Normal 23 2 2 25 3" xfId="15683"/>
    <cellStyle name="Normal 23 2 2 25 3 2" xfId="26747"/>
    <cellStyle name="Normal 23 2 2 25 3 2 2" xfId="52996"/>
    <cellStyle name="Normal 23 2 2 25 3 3" xfId="41933"/>
    <cellStyle name="Normal 23 2 2 25 4" xfId="19419"/>
    <cellStyle name="Normal 23 2 2 25 4 2" xfId="45669"/>
    <cellStyle name="Normal 23 2 2 25 5" xfId="8299"/>
    <cellStyle name="Normal 23 2 2 25 5 2" xfId="34606"/>
    <cellStyle name="Normal 23 2 2 25 6" xfId="28868"/>
    <cellStyle name="Normal 23 2 2 26" xfId="1435"/>
    <cellStyle name="Normal 23 2 2 26 2" xfId="12197"/>
    <cellStyle name="Normal 23 2 2 26 2 2" xfId="23261"/>
    <cellStyle name="Normal 23 2 2 26 2 2 2" xfId="49510"/>
    <cellStyle name="Normal 23 2 2 26 2 3" xfId="38447"/>
    <cellStyle name="Normal 23 2 2 26 3" xfId="15800"/>
    <cellStyle name="Normal 23 2 2 26 3 2" xfId="26864"/>
    <cellStyle name="Normal 23 2 2 26 3 2 2" xfId="53113"/>
    <cellStyle name="Normal 23 2 2 26 3 3" xfId="42050"/>
    <cellStyle name="Normal 23 2 2 26 4" xfId="19536"/>
    <cellStyle name="Normal 23 2 2 26 4 2" xfId="45786"/>
    <cellStyle name="Normal 23 2 2 26 5" xfId="8417"/>
    <cellStyle name="Normal 23 2 2 26 5 2" xfId="34723"/>
    <cellStyle name="Normal 23 2 2 26 6" xfId="28869"/>
    <cellStyle name="Normal 23 2 2 27" xfId="1436"/>
    <cellStyle name="Normal 23 2 2 27 2" xfId="12316"/>
    <cellStyle name="Normal 23 2 2 27 2 2" xfId="23380"/>
    <cellStyle name="Normal 23 2 2 27 2 2 2" xfId="49629"/>
    <cellStyle name="Normal 23 2 2 27 2 3" xfId="38566"/>
    <cellStyle name="Normal 23 2 2 27 3" xfId="15919"/>
    <cellStyle name="Normal 23 2 2 27 3 2" xfId="26983"/>
    <cellStyle name="Normal 23 2 2 27 3 2 2" xfId="53232"/>
    <cellStyle name="Normal 23 2 2 27 3 3" xfId="42169"/>
    <cellStyle name="Normal 23 2 2 27 4" xfId="19655"/>
    <cellStyle name="Normal 23 2 2 27 4 2" xfId="45905"/>
    <cellStyle name="Normal 23 2 2 27 5" xfId="8537"/>
    <cellStyle name="Normal 23 2 2 27 5 2" xfId="34842"/>
    <cellStyle name="Normal 23 2 2 27 6" xfId="28870"/>
    <cellStyle name="Normal 23 2 2 28" xfId="1437"/>
    <cellStyle name="Normal 23 2 2 28 2" xfId="12447"/>
    <cellStyle name="Normal 23 2 2 28 2 2" xfId="23511"/>
    <cellStyle name="Normal 23 2 2 28 2 2 2" xfId="49760"/>
    <cellStyle name="Normal 23 2 2 28 2 3" xfId="38697"/>
    <cellStyle name="Normal 23 2 2 28 3" xfId="16050"/>
    <cellStyle name="Normal 23 2 2 28 3 2" xfId="27114"/>
    <cellStyle name="Normal 23 2 2 28 3 2 2" xfId="53363"/>
    <cellStyle name="Normal 23 2 2 28 3 3" xfId="42300"/>
    <cellStyle name="Normal 23 2 2 28 4" xfId="19786"/>
    <cellStyle name="Normal 23 2 2 28 4 2" xfId="46036"/>
    <cellStyle name="Normal 23 2 2 28 5" xfId="8669"/>
    <cellStyle name="Normal 23 2 2 28 5 2" xfId="34973"/>
    <cellStyle name="Normal 23 2 2 28 6" xfId="28871"/>
    <cellStyle name="Normal 23 2 2 29" xfId="1438"/>
    <cellStyle name="Normal 23 2 2 29 2" xfId="12562"/>
    <cellStyle name="Normal 23 2 2 29 2 2" xfId="23626"/>
    <cellStyle name="Normal 23 2 2 29 2 2 2" xfId="49875"/>
    <cellStyle name="Normal 23 2 2 29 2 3" xfId="38812"/>
    <cellStyle name="Normal 23 2 2 29 3" xfId="16165"/>
    <cellStyle name="Normal 23 2 2 29 3 2" xfId="27229"/>
    <cellStyle name="Normal 23 2 2 29 3 2 2" xfId="53478"/>
    <cellStyle name="Normal 23 2 2 29 3 3" xfId="42415"/>
    <cellStyle name="Normal 23 2 2 29 4" xfId="19901"/>
    <cellStyle name="Normal 23 2 2 29 4 2" xfId="46151"/>
    <cellStyle name="Normal 23 2 2 29 5" xfId="8785"/>
    <cellStyle name="Normal 23 2 2 29 5 2" xfId="35088"/>
    <cellStyle name="Normal 23 2 2 29 6" xfId="28872"/>
    <cellStyle name="Normal 23 2 2 3" xfId="122"/>
    <cellStyle name="Normal 23 2 2 3 2" xfId="1440"/>
    <cellStyle name="Normal 23 2 2 3 2 2" xfId="16400"/>
    <cellStyle name="Normal 23 2 2 3 2 2 2" xfId="27464"/>
    <cellStyle name="Normal 23 2 2 3 2 2 2 2" xfId="53713"/>
    <cellStyle name="Normal 23 2 2 3 2 2 3" xfId="42650"/>
    <cellStyle name="Normal 23 2 2 3 2 3" xfId="20136"/>
    <cellStyle name="Normal 23 2 2 3 2 3 2" xfId="46386"/>
    <cellStyle name="Normal 23 2 2 3 2 4" xfId="9064"/>
    <cellStyle name="Normal 23 2 2 3 2 4 2" xfId="35323"/>
    <cellStyle name="Normal 23 2 2 3 2 5" xfId="28874"/>
    <cellStyle name="Normal 23 2 2 3 3" xfId="1439"/>
    <cellStyle name="Normal 23 2 2 3 3 2" xfId="20490"/>
    <cellStyle name="Normal 23 2 2 3 3 2 2" xfId="46739"/>
    <cellStyle name="Normal 23 2 2 3 3 3" xfId="9426"/>
    <cellStyle name="Normal 23 2 2 3 3 3 2" xfId="35676"/>
    <cellStyle name="Normal 23 2 2 3 3 4" xfId="28873"/>
    <cellStyle name="Normal 23 2 2 3 4" xfId="13029"/>
    <cellStyle name="Normal 23 2 2 3 4 2" xfId="24093"/>
    <cellStyle name="Normal 23 2 2 3 4 2 2" xfId="50342"/>
    <cellStyle name="Normal 23 2 2 3 4 3" xfId="39279"/>
    <cellStyle name="Normal 23 2 2 3 5" xfId="16765"/>
    <cellStyle name="Normal 23 2 2 3 5 2" xfId="43015"/>
    <cellStyle name="Normal 23 2 2 3 6" xfId="5621"/>
    <cellStyle name="Normal 23 2 2 3 6 2" xfId="31952"/>
    <cellStyle name="Normal 23 2 2 3 7" xfId="27616"/>
    <cellStyle name="Normal 23 2 2 30" xfId="1441"/>
    <cellStyle name="Normal 23 2 2 30 2" xfId="12676"/>
    <cellStyle name="Normal 23 2 2 30 2 2" xfId="23740"/>
    <cellStyle name="Normal 23 2 2 30 2 2 2" xfId="49989"/>
    <cellStyle name="Normal 23 2 2 30 2 3" xfId="38926"/>
    <cellStyle name="Normal 23 2 2 30 3" xfId="16279"/>
    <cellStyle name="Normal 23 2 2 30 3 2" xfId="27343"/>
    <cellStyle name="Normal 23 2 2 30 3 2 2" xfId="53592"/>
    <cellStyle name="Normal 23 2 2 30 3 3" xfId="42529"/>
    <cellStyle name="Normal 23 2 2 30 4" xfId="20015"/>
    <cellStyle name="Normal 23 2 2 30 4 2" xfId="46265"/>
    <cellStyle name="Normal 23 2 2 30 5" xfId="8900"/>
    <cellStyle name="Normal 23 2 2 30 5 2" xfId="35202"/>
    <cellStyle name="Normal 23 2 2 30 6" xfId="28875"/>
    <cellStyle name="Normal 23 2 2 31" xfId="1442"/>
    <cellStyle name="Normal 23 2 2 31 2" xfId="9314"/>
    <cellStyle name="Normal 23 2 2 31 2 2" xfId="20378"/>
    <cellStyle name="Normal 23 2 2 31 2 2 2" xfId="46627"/>
    <cellStyle name="Normal 23 2 2 31 2 3" xfId="35564"/>
    <cellStyle name="Normal 23 2 2 31 3" xfId="12917"/>
    <cellStyle name="Normal 23 2 2 31 3 2" xfId="23981"/>
    <cellStyle name="Normal 23 2 2 31 3 2 2" xfId="50230"/>
    <cellStyle name="Normal 23 2 2 31 3 3" xfId="39167"/>
    <cellStyle name="Normal 23 2 2 31 4" xfId="16653"/>
    <cellStyle name="Normal 23 2 2 31 4 2" xfId="42903"/>
    <cellStyle name="Normal 23 2 2 31 5" xfId="5509"/>
    <cellStyle name="Normal 23 2 2 31 5 2" xfId="31840"/>
    <cellStyle name="Normal 23 2 2 31 6" xfId="28876"/>
    <cellStyle name="Normal 23 2 2 32" xfId="1443"/>
    <cellStyle name="Normal 23 2 2 32 2" xfId="20258"/>
    <cellStyle name="Normal 23 2 2 32 2 2" xfId="46507"/>
    <cellStyle name="Normal 23 2 2 32 3" xfId="9194"/>
    <cellStyle name="Normal 23 2 2 32 3 2" xfId="35444"/>
    <cellStyle name="Normal 23 2 2 32 4" xfId="28877"/>
    <cellStyle name="Normal 23 2 2 33" xfId="1444"/>
    <cellStyle name="Normal 23 2 2 33 2" xfId="23861"/>
    <cellStyle name="Normal 23 2 2 33 2 2" xfId="50110"/>
    <cellStyle name="Normal 23 2 2 33 3" xfId="12797"/>
    <cellStyle name="Normal 23 2 2 33 3 2" xfId="39047"/>
    <cellStyle name="Normal 23 2 2 33 4" xfId="28878"/>
    <cellStyle name="Normal 23 2 2 34" xfId="1445"/>
    <cellStyle name="Normal 23 2 2 34 2" xfId="16533"/>
    <cellStyle name="Normal 23 2 2 34 2 2" xfId="42783"/>
    <cellStyle name="Normal 23 2 2 34 3" xfId="28879"/>
    <cellStyle name="Normal 23 2 2 35" xfId="1446"/>
    <cellStyle name="Normal 23 2 2 35 2" xfId="28880"/>
    <cellStyle name="Normal 23 2 2 36" xfId="1447"/>
    <cellStyle name="Normal 23 2 2 36 2" xfId="28881"/>
    <cellStyle name="Normal 23 2 2 37" xfId="1448"/>
    <cellStyle name="Normal 23 2 2 37 2" xfId="28882"/>
    <cellStyle name="Normal 23 2 2 38" xfId="1449"/>
    <cellStyle name="Normal 23 2 2 38 2" xfId="28883"/>
    <cellStyle name="Normal 23 2 2 39" xfId="1450"/>
    <cellStyle name="Normal 23 2 2 39 2" xfId="28884"/>
    <cellStyle name="Normal 23 2 2 4" xfId="1451"/>
    <cellStyle name="Normal 23 2 2 4 2" xfId="9586"/>
    <cellStyle name="Normal 23 2 2 4 2 2" xfId="20650"/>
    <cellStyle name="Normal 23 2 2 4 2 2 2" xfId="46899"/>
    <cellStyle name="Normal 23 2 2 4 2 3" xfId="35836"/>
    <cellStyle name="Normal 23 2 2 4 3" xfId="13189"/>
    <cellStyle name="Normal 23 2 2 4 3 2" xfId="24253"/>
    <cellStyle name="Normal 23 2 2 4 3 2 2" xfId="50502"/>
    <cellStyle name="Normal 23 2 2 4 3 3" xfId="39439"/>
    <cellStyle name="Normal 23 2 2 4 4" xfId="16925"/>
    <cellStyle name="Normal 23 2 2 4 4 2" xfId="43175"/>
    <cellStyle name="Normal 23 2 2 4 5" xfId="5784"/>
    <cellStyle name="Normal 23 2 2 4 5 2" xfId="32112"/>
    <cellStyle name="Normal 23 2 2 4 6" xfId="28885"/>
    <cellStyle name="Normal 23 2 2 40" xfId="1452"/>
    <cellStyle name="Normal 23 2 2 40 2" xfId="28886"/>
    <cellStyle name="Normal 23 2 2 41" xfId="1453"/>
    <cellStyle name="Normal 23 2 2 41 2" xfId="28887"/>
    <cellStyle name="Normal 23 2 2 42" xfId="1377"/>
    <cellStyle name="Normal 23 2 2 42 2" xfId="28811"/>
    <cellStyle name="Normal 23 2 2 43" xfId="5388"/>
    <cellStyle name="Normal 23 2 2 43 2" xfId="31720"/>
    <cellStyle name="Normal 23 2 2 44" xfId="27613"/>
    <cellStyle name="Normal 23 2 2 5" xfId="1454"/>
    <cellStyle name="Normal 23 2 2 5 2" xfId="9702"/>
    <cellStyle name="Normal 23 2 2 5 2 2" xfId="20766"/>
    <cellStyle name="Normal 23 2 2 5 2 2 2" xfId="47015"/>
    <cellStyle name="Normal 23 2 2 5 2 3" xfId="35952"/>
    <cellStyle name="Normal 23 2 2 5 3" xfId="13305"/>
    <cellStyle name="Normal 23 2 2 5 3 2" xfId="24369"/>
    <cellStyle name="Normal 23 2 2 5 3 2 2" xfId="50618"/>
    <cellStyle name="Normal 23 2 2 5 3 3" xfId="39555"/>
    <cellStyle name="Normal 23 2 2 5 4" xfId="17041"/>
    <cellStyle name="Normal 23 2 2 5 4 2" xfId="43291"/>
    <cellStyle name="Normal 23 2 2 5 5" xfId="5901"/>
    <cellStyle name="Normal 23 2 2 5 5 2" xfId="32228"/>
    <cellStyle name="Normal 23 2 2 5 6" xfId="28888"/>
    <cellStyle name="Normal 23 2 2 6" xfId="1455"/>
    <cellStyle name="Normal 23 2 2 6 2" xfId="9817"/>
    <cellStyle name="Normal 23 2 2 6 2 2" xfId="20881"/>
    <cellStyle name="Normal 23 2 2 6 2 2 2" xfId="47130"/>
    <cellStyle name="Normal 23 2 2 6 2 3" xfId="36067"/>
    <cellStyle name="Normal 23 2 2 6 3" xfId="13420"/>
    <cellStyle name="Normal 23 2 2 6 3 2" xfId="24484"/>
    <cellStyle name="Normal 23 2 2 6 3 2 2" xfId="50733"/>
    <cellStyle name="Normal 23 2 2 6 3 3" xfId="39670"/>
    <cellStyle name="Normal 23 2 2 6 4" xfId="17156"/>
    <cellStyle name="Normal 23 2 2 6 4 2" xfId="43406"/>
    <cellStyle name="Normal 23 2 2 6 5" xfId="6017"/>
    <cellStyle name="Normal 23 2 2 6 5 2" xfId="32343"/>
    <cellStyle name="Normal 23 2 2 6 6" xfId="28889"/>
    <cellStyle name="Normal 23 2 2 7" xfId="1456"/>
    <cellStyle name="Normal 23 2 2 7 2" xfId="9932"/>
    <cellStyle name="Normal 23 2 2 7 2 2" xfId="20996"/>
    <cellStyle name="Normal 23 2 2 7 2 2 2" xfId="47245"/>
    <cellStyle name="Normal 23 2 2 7 2 3" xfId="36182"/>
    <cellStyle name="Normal 23 2 2 7 3" xfId="13535"/>
    <cellStyle name="Normal 23 2 2 7 3 2" xfId="24599"/>
    <cellStyle name="Normal 23 2 2 7 3 2 2" xfId="50848"/>
    <cellStyle name="Normal 23 2 2 7 3 3" xfId="39785"/>
    <cellStyle name="Normal 23 2 2 7 4" xfId="17271"/>
    <cellStyle name="Normal 23 2 2 7 4 2" xfId="43521"/>
    <cellStyle name="Normal 23 2 2 7 5" xfId="6133"/>
    <cellStyle name="Normal 23 2 2 7 5 2" xfId="32458"/>
    <cellStyle name="Normal 23 2 2 7 6" xfId="28890"/>
    <cellStyle name="Normal 23 2 2 8" xfId="1457"/>
    <cellStyle name="Normal 23 2 2 8 2" xfId="10046"/>
    <cellStyle name="Normal 23 2 2 8 2 2" xfId="21110"/>
    <cellStyle name="Normal 23 2 2 8 2 2 2" xfId="47359"/>
    <cellStyle name="Normal 23 2 2 8 2 3" xfId="36296"/>
    <cellStyle name="Normal 23 2 2 8 3" xfId="13649"/>
    <cellStyle name="Normal 23 2 2 8 3 2" xfId="24713"/>
    <cellStyle name="Normal 23 2 2 8 3 2 2" xfId="50962"/>
    <cellStyle name="Normal 23 2 2 8 3 3" xfId="39899"/>
    <cellStyle name="Normal 23 2 2 8 4" xfId="17385"/>
    <cellStyle name="Normal 23 2 2 8 4 2" xfId="43635"/>
    <cellStyle name="Normal 23 2 2 8 5" xfId="6248"/>
    <cellStyle name="Normal 23 2 2 8 5 2" xfId="32572"/>
    <cellStyle name="Normal 23 2 2 8 6" xfId="28891"/>
    <cellStyle name="Normal 23 2 2 9" xfId="1458"/>
    <cellStyle name="Normal 23 2 2 9 2" xfId="10160"/>
    <cellStyle name="Normal 23 2 2 9 2 2" xfId="21224"/>
    <cellStyle name="Normal 23 2 2 9 2 2 2" xfId="47473"/>
    <cellStyle name="Normal 23 2 2 9 2 3" xfId="36410"/>
    <cellStyle name="Normal 23 2 2 9 3" xfId="13763"/>
    <cellStyle name="Normal 23 2 2 9 3 2" xfId="24827"/>
    <cellStyle name="Normal 23 2 2 9 3 2 2" xfId="51076"/>
    <cellStyle name="Normal 23 2 2 9 3 3" xfId="40013"/>
    <cellStyle name="Normal 23 2 2 9 4" xfId="17499"/>
    <cellStyle name="Normal 23 2 2 9 4 2" xfId="43749"/>
    <cellStyle name="Normal 23 2 2 9 5" xfId="6363"/>
    <cellStyle name="Normal 23 2 2 9 5 2" xfId="32686"/>
    <cellStyle name="Normal 23 2 2 9 6" xfId="28892"/>
    <cellStyle name="Normal 23 2 20" xfId="1459"/>
    <cellStyle name="Normal 23 2 20 2" xfId="10903"/>
    <cellStyle name="Normal 23 2 20 2 2" xfId="21967"/>
    <cellStyle name="Normal 23 2 20 2 2 2" xfId="48216"/>
    <cellStyle name="Normal 23 2 20 2 3" xfId="37153"/>
    <cellStyle name="Normal 23 2 20 3" xfId="14506"/>
    <cellStyle name="Normal 23 2 20 3 2" xfId="25570"/>
    <cellStyle name="Normal 23 2 20 3 2 2" xfId="51819"/>
    <cellStyle name="Normal 23 2 20 3 3" xfId="40756"/>
    <cellStyle name="Normal 23 2 20 4" xfId="18242"/>
    <cellStyle name="Normal 23 2 20 4 2" xfId="44492"/>
    <cellStyle name="Normal 23 2 20 5" xfId="7111"/>
    <cellStyle name="Normal 23 2 20 5 2" xfId="33429"/>
    <cellStyle name="Normal 23 2 20 6" xfId="28893"/>
    <cellStyle name="Normal 23 2 21" xfId="1460"/>
    <cellStyle name="Normal 23 2 21 2" xfId="11020"/>
    <cellStyle name="Normal 23 2 21 2 2" xfId="22084"/>
    <cellStyle name="Normal 23 2 21 2 2 2" xfId="48333"/>
    <cellStyle name="Normal 23 2 21 2 3" xfId="37270"/>
    <cellStyle name="Normal 23 2 21 3" xfId="14623"/>
    <cellStyle name="Normal 23 2 21 3 2" xfId="25687"/>
    <cellStyle name="Normal 23 2 21 3 2 2" xfId="51936"/>
    <cellStyle name="Normal 23 2 21 3 3" xfId="40873"/>
    <cellStyle name="Normal 23 2 21 4" xfId="18359"/>
    <cellStyle name="Normal 23 2 21 4 2" xfId="44609"/>
    <cellStyle name="Normal 23 2 21 5" xfId="7229"/>
    <cellStyle name="Normal 23 2 21 5 2" xfId="33546"/>
    <cellStyle name="Normal 23 2 21 6" xfId="28894"/>
    <cellStyle name="Normal 23 2 22" xfId="1461"/>
    <cellStyle name="Normal 23 2 22 2" xfId="11137"/>
    <cellStyle name="Normal 23 2 22 2 2" xfId="22201"/>
    <cellStyle name="Normal 23 2 22 2 2 2" xfId="48450"/>
    <cellStyle name="Normal 23 2 22 2 3" xfId="37387"/>
    <cellStyle name="Normal 23 2 22 3" xfId="14740"/>
    <cellStyle name="Normal 23 2 22 3 2" xfId="25804"/>
    <cellStyle name="Normal 23 2 22 3 2 2" xfId="52053"/>
    <cellStyle name="Normal 23 2 22 3 3" xfId="40990"/>
    <cellStyle name="Normal 23 2 22 4" xfId="18476"/>
    <cellStyle name="Normal 23 2 22 4 2" xfId="44726"/>
    <cellStyle name="Normal 23 2 22 5" xfId="7347"/>
    <cellStyle name="Normal 23 2 22 5 2" xfId="33663"/>
    <cellStyle name="Normal 23 2 22 6" xfId="28895"/>
    <cellStyle name="Normal 23 2 23" xfId="1462"/>
    <cellStyle name="Normal 23 2 23 2" xfId="11255"/>
    <cellStyle name="Normal 23 2 23 2 2" xfId="22319"/>
    <cellStyle name="Normal 23 2 23 2 2 2" xfId="48568"/>
    <cellStyle name="Normal 23 2 23 2 3" xfId="37505"/>
    <cellStyle name="Normal 23 2 23 3" xfId="14858"/>
    <cellStyle name="Normal 23 2 23 3 2" xfId="25922"/>
    <cellStyle name="Normal 23 2 23 3 2 2" xfId="52171"/>
    <cellStyle name="Normal 23 2 23 3 3" xfId="41108"/>
    <cellStyle name="Normal 23 2 23 4" xfId="18594"/>
    <cellStyle name="Normal 23 2 23 4 2" xfId="44844"/>
    <cellStyle name="Normal 23 2 23 5" xfId="7466"/>
    <cellStyle name="Normal 23 2 23 5 2" xfId="33781"/>
    <cellStyle name="Normal 23 2 23 6" xfId="28896"/>
    <cellStyle name="Normal 23 2 24" xfId="1463"/>
    <cellStyle name="Normal 23 2 24 2" xfId="11372"/>
    <cellStyle name="Normal 23 2 24 2 2" xfId="22436"/>
    <cellStyle name="Normal 23 2 24 2 2 2" xfId="48685"/>
    <cellStyle name="Normal 23 2 24 2 3" xfId="37622"/>
    <cellStyle name="Normal 23 2 24 3" xfId="14975"/>
    <cellStyle name="Normal 23 2 24 3 2" xfId="26039"/>
    <cellStyle name="Normal 23 2 24 3 2 2" xfId="52288"/>
    <cellStyle name="Normal 23 2 24 3 3" xfId="41225"/>
    <cellStyle name="Normal 23 2 24 4" xfId="18711"/>
    <cellStyle name="Normal 23 2 24 4 2" xfId="44961"/>
    <cellStyle name="Normal 23 2 24 5" xfId="7584"/>
    <cellStyle name="Normal 23 2 24 5 2" xfId="33898"/>
    <cellStyle name="Normal 23 2 24 6" xfId="28897"/>
    <cellStyle name="Normal 23 2 25" xfId="1464"/>
    <cellStyle name="Normal 23 2 25 2" xfId="11492"/>
    <cellStyle name="Normal 23 2 25 2 2" xfId="22556"/>
    <cellStyle name="Normal 23 2 25 2 2 2" xfId="48805"/>
    <cellStyle name="Normal 23 2 25 2 3" xfId="37742"/>
    <cellStyle name="Normal 23 2 25 3" xfId="15095"/>
    <cellStyle name="Normal 23 2 25 3 2" xfId="26159"/>
    <cellStyle name="Normal 23 2 25 3 2 2" xfId="52408"/>
    <cellStyle name="Normal 23 2 25 3 3" xfId="41345"/>
    <cellStyle name="Normal 23 2 25 4" xfId="18831"/>
    <cellStyle name="Normal 23 2 25 4 2" xfId="45081"/>
    <cellStyle name="Normal 23 2 25 5" xfId="7705"/>
    <cellStyle name="Normal 23 2 25 5 2" xfId="34018"/>
    <cellStyle name="Normal 23 2 25 6" xfId="28898"/>
    <cellStyle name="Normal 23 2 26" xfId="1465"/>
    <cellStyle name="Normal 23 2 26 2" xfId="11606"/>
    <cellStyle name="Normal 23 2 26 2 2" xfId="22670"/>
    <cellStyle name="Normal 23 2 26 2 2 2" xfId="48919"/>
    <cellStyle name="Normal 23 2 26 2 3" xfId="37856"/>
    <cellStyle name="Normal 23 2 26 3" xfId="15209"/>
    <cellStyle name="Normal 23 2 26 3 2" xfId="26273"/>
    <cellStyle name="Normal 23 2 26 3 2 2" xfId="52522"/>
    <cellStyle name="Normal 23 2 26 3 3" xfId="41459"/>
    <cellStyle name="Normal 23 2 26 4" xfId="18945"/>
    <cellStyle name="Normal 23 2 26 4 2" xfId="45195"/>
    <cellStyle name="Normal 23 2 26 5" xfId="7820"/>
    <cellStyle name="Normal 23 2 26 5 2" xfId="34132"/>
    <cellStyle name="Normal 23 2 26 6" xfId="28899"/>
    <cellStyle name="Normal 23 2 27" xfId="1466"/>
    <cellStyle name="Normal 23 2 27 2" xfId="11720"/>
    <cellStyle name="Normal 23 2 27 2 2" xfId="22784"/>
    <cellStyle name="Normal 23 2 27 2 2 2" xfId="49033"/>
    <cellStyle name="Normal 23 2 27 2 3" xfId="37970"/>
    <cellStyle name="Normal 23 2 27 3" xfId="15323"/>
    <cellStyle name="Normal 23 2 27 3 2" xfId="26387"/>
    <cellStyle name="Normal 23 2 27 3 2 2" xfId="52636"/>
    <cellStyle name="Normal 23 2 27 3 3" xfId="41573"/>
    <cellStyle name="Normal 23 2 27 4" xfId="19059"/>
    <cellStyle name="Normal 23 2 27 4 2" xfId="45309"/>
    <cellStyle name="Normal 23 2 27 5" xfId="7935"/>
    <cellStyle name="Normal 23 2 27 5 2" xfId="34246"/>
    <cellStyle name="Normal 23 2 27 6" xfId="28900"/>
    <cellStyle name="Normal 23 2 28" xfId="1467"/>
    <cellStyle name="Normal 23 2 28 2" xfId="11834"/>
    <cellStyle name="Normal 23 2 28 2 2" xfId="22898"/>
    <cellStyle name="Normal 23 2 28 2 2 2" xfId="49147"/>
    <cellStyle name="Normal 23 2 28 2 3" xfId="38084"/>
    <cellStyle name="Normal 23 2 28 3" xfId="15437"/>
    <cellStyle name="Normal 23 2 28 3 2" xfId="26501"/>
    <cellStyle name="Normal 23 2 28 3 2 2" xfId="52750"/>
    <cellStyle name="Normal 23 2 28 3 3" xfId="41687"/>
    <cellStyle name="Normal 23 2 28 4" xfId="19173"/>
    <cellStyle name="Normal 23 2 28 4 2" xfId="45423"/>
    <cellStyle name="Normal 23 2 28 5" xfId="8050"/>
    <cellStyle name="Normal 23 2 28 5 2" xfId="34360"/>
    <cellStyle name="Normal 23 2 28 6" xfId="28901"/>
    <cellStyle name="Normal 23 2 29" xfId="1468"/>
    <cellStyle name="Normal 23 2 29 2" xfId="11948"/>
    <cellStyle name="Normal 23 2 29 2 2" xfId="23012"/>
    <cellStyle name="Normal 23 2 29 2 2 2" xfId="49261"/>
    <cellStyle name="Normal 23 2 29 2 3" xfId="38198"/>
    <cellStyle name="Normal 23 2 29 3" xfId="15551"/>
    <cellStyle name="Normal 23 2 29 3 2" xfId="26615"/>
    <cellStyle name="Normal 23 2 29 3 2 2" xfId="52864"/>
    <cellStyle name="Normal 23 2 29 3 3" xfId="41801"/>
    <cellStyle name="Normal 23 2 29 4" xfId="19287"/>
    <cellStyle name="Normal 23 2 29 4 2" xfId="45537"/>
    <cellStyle name="Normal 23 2 29 5" xfId="8165"/>
    <cellStyle name="Normal 23 2 29 5 2" xfId="34474"/>
    <cellStyle name="Normal 23 2 29 6" xfId="28902"/>
    <cellStyle name="Normal 23 2 3" xfId="123"/>
    <cellStyle name="Normal 23 2 3 10" xfId="1470"/>
    <cellStyle name="Normal 23 2 3 10 2" xfId="10281"/>
    <cellStyle name="Normal 23 2 3 10 2 2" xfId="21345"/>
    <cellStyle name="Normal 23 2 3 10 2 2 2" xfId="47594"/>
    <cellStyle name="Normal 23 2 3 10 2 3" xfId="36531"/>
    <cellStyle name="Normal 23 2 3 10 3" xfId="13884"/>
    <cellStyle name="Normal 23 2 3 10 3 2" xfId="24948"/>
    <cellStyle name="Normal 23 2 3 10 3 2 2" xfId="51197"/>
    <cellStyle name="Normal 23 2 3 10 3 3" xfId="40134"/>
    <cellStyle name="Normal 23 2 3 10 4" xfId="17620"/>
    <cellStyle name="Normal 23 2 3 10 4 2" xfId="43870"/>
    <cellStyle name="Normal 23 2 3 10 5" xfId="6485"/>
    <cellStyle name="Normal 23 2 3 10 5 2" xfId="32807"/>
    <cellStyle name="Normal 23 2 3 10 6" xfId="28904"/>
    <cellStyle name="Normal 23 2 3 11" xfId="1471"/>
    <cellStyle name="Normal 23 2 3 11 2" xfId="10408"/>
    <cellStyle name="Normal 23 2 3 11 2 2" xfId="21472"/>
    <cellStyle name="Normal 23 2 3 11 2 2 2" xfId="47721"/>
    <cellStyle name="Normal 23 2 3 11 2 3" xfId="36658"/>
    <cellStyle name="Normal 23 2 3 11 3" xfId="14011"/>
    <cellStyle name="Normal 23 2 3 11 3 2" xfId="25075"/>
    <cellStyle name="Normal 23 2 3 11 3 2 2" xfId="51324"/>
    <cellStyle name="Normal 23 2 3 11 3 3" xfId="40261"/>
    <cellStyle name="Normal 23 2 3 11 4" xfId="17747"/>
    <cellStyle name="Normal 23 2 3 11 4 2" xfId="43997"/>
    <cellStyle name="Normal 23 2 3 11 5" xfId="6613"/>
    <cellStyle name="Normal 23 2 3 11 5 2" xfId="32934"/>
    <cellStyle name="Normal 23 2 3 11 6" xfId="28905"/>
    <cellStyle name="Normal 23 2 3 12" xfId="1472"/>
    <cellStyle name="Normal 23 2 3 12 2" xfId="10523"/>
    <cellStyle name="Normal 23 2 3 12 2 2" xfId="21587"/>
    <cellStyle name="Normal 23 2 3 12 2 2 2" xfId="47836"/>
    <cellStyle name="Normal 23 2 3 12 2 3" xfId="36773"/>
    <cellStyle name="Normal 23 2 3 12 3" xfId="14126"/>
    <cellStyle name="Normal 23 2 3 12 3 2" xfId="25190"/>
    <cellStyle name="Normal 23 2 3 12 3 2 2" xfId="51439"/>
    <cellStyle name="Normal 23 2 3 12 3 3" xfId="40376"/>
    <cellStyle name="Normal 23 2 3 12 4" xfId="17862"/>
    <cellStyle name="Normal 23 2 3 12 4 2" xfId="44112"/>
    <cellStyle name="Normal 23 2 3 12 5" xfId="6729"/>
    <cellStyle name="Normal 23 2 3 12 5 2" xfId="33049"/>
    <cellStyle name="Normal 23 2 3 12 6" xfId="28906"/>
    <cellStyle name="Normal 23 2 3 13" xfId="1473"/>
    <cellStyle name="Normal 23 2 3 13 2" xfId="10696"/>
    <cellStyle name="Normal 23 2 3 13 2 2" xfId="21760"/>
    <cellStyle name="Normal 23 2 3 13 2 2 2" xfId="48009"/>
    <cellStyle name="Normal 23 2 3 13 2 3" xfId="36946"/>
    <cellStyle name="Normal 23 2 3 13 3" xfId="14299"/>
    <cellStyle name="Normal 23 2 3 13 3 2" xfId="25363"/>
    <cellStyle name="Normal 23 2 3 13 3 2 2" xfId="51612"/>
    <cellStyle name="Normal 23 2 3 13 3 3" xfId="40549"/>
    <cellStyle name="Normal 23 2 3 13 4" xfId="18035"/>
    <cellStyle name="Normal 23 2 3 13 4 2" xfId="44285"/>
    <cellStyle name="Normal 23 2 3 13 5" xfId="6903"/>
    <cellStyle name="Normal 23 2 3 13 5 2" xfId="33222"/>
    <cellStyle name="Normal 23 2 3 13 6" xfId="28907"/>
    <cellStyle name="Normal 23 2 3 14" xfId="1474"/>
    <cellStyle name="Normal 23 2 3 14 2" xfId="10813"/>
    <cellStyle name="Normal 23 2 3 14 2 2" xfId="21877"/>
    <cellStyle name="Normal 23 2 3 14 2 2 2" xfId="48126"/>
    <cellStyle name="Normal 23 2 3 14 2 3" xfId="37063"/>
    <cellStyle name="Normal 23 2 3 14 3" xfId="14416"/>
    <cellStyle name="Normal 23 2 3 14 3 2" xfId="25480"/>
    <cellStyle name="Normal 23 2 3 14 3 2 2" xfId="51729"/>
    <cellStyle name="Normal 23 2 3 14 3 3" xfId="40666"/>
    <cellStyle name="Normal 23 2 3 14 4" xfId="18152"/>
    <cellStyle name="Normal 23 2 3 14 4 2" xfId="44402"/>
    <cellStyle name="Normal 23 2 3 14 5" xfId="7021"/>
    <cellStyle name="Normal 23 2 3 14 5 2" xfId="33339"/>
    <cellStyle name="Normal 23 2 3 14 6" xfId="28908"/>
    <cellStyle name="Normal 23 2 3 15" xfId="1475"/>
    <cellStyle name="Normal 23 2 3 15 2" xfId="10929"/>
    <cellStyle name="Normal 23 2 3 15 2 2" xfId="21993"/>
    <cellStyle name="Normal 23 2 3 15 2 2 2" xfId="48242"/>
    <cellStyle name="Normal 23 2 3 15 2 3" xfId="37179"/>
    <cellStyle name="Normal 23 2 3 15 3" xfId="14532"/>
    <cellStyle name="Normal 23 2 3 15 3 2" xfId="25596"/>
    <cellStyle name="Normal 23 2 3 15 3 2 2" xfId="51845"/>
    <cellStyle name="Normal 23 2 3 15 3 3" xfId="40782"/>
    <cellStyle name="Normal 23 2 3 15 4" xfId="18268"/>
    <cellStyle name="Normal 23 2 3 15 4 2" xfId="44518"/>
    <cellStyle name="Normal 23 2 3 15 5" xfId="7138"/>
    <cellStyle name="Normal 23 2 3 15 5 2" xfId="33455"/>
    <cellStyle name="Normal 23 2 3 15 6" xfId="28909"/>
    <cellStyle name="Normal 23 2 3 16" xfId="1476"/>
    <cellStyle name="Normal 23 2 3 16 2" xfId="11047"/>
    <cellStyle name="Normal 23 2 3 16 2 2" xfId="22111"/>
    <cellStyle name="Normal 23 2 3 16 2 2 2" xfId="48360"/>
    <cellStyle name="Normal 23 2 3 16 2 3" xfId="37297"/>
    <cellStyle name="Normal 23 2 3 16 3" xfId="14650"/>
    <cellStyle name="Normal 23 2 3 16 3 2" xfId="25714"/>
    <cellStyle name="Normal 23 2 3 16 3 2 2" xfId="51963"/>
    <cellStyle name="Normal 23 2 3 16 3 3" xfId="40900"/>
    <cellStyle name="Normal 23 2 3 16 4" xfId="18386"/>
    <cellStyle name="Normal 23 2 3 16 4 2" xfId="44636"/>
    <cellStyle name="Normal 23 2 3 16 5" xfId="7257"/>
    <cellStyle name="Normal 23 2 3 16 5 2" xfId="33573"/>
    <cellStyle name="Normal 23 2 3 16 6" xfId="28910"/>
    <cellStyle name="Normal 23 2 3 17" xfId="1477"/>
    <cellStyle name="Normal 23 2 3 17 2" xfId="11165"/>
    <cellStyle name="Normal 23 2 3 17 2 2" xfId="22229"/>
    <cellStyle name="Normal 23 2 3 17 2 2 2" xfId="48478"/>
    <cellStyle name="Normal 23 2 3 17 2 3" xfId="37415"/>
    <cellStyle name="Normal 23 2 3 17 3" xfId="14768"/>
    <cellStyle name="Normal 23 2 3 17 3 2" xfId="25832"/>
    <cellStyle name="Normal 23 2 3 17 3 2 2" xfId="52081"/>
    <cellStyle name="Normal 23 2 3 17 3 3" xfId="41018"/>
    <cellStyle name="Normal 23 2 3 17 4" xfId="18504"/>
    <cellStyle name="Normal 23 2 3 17 4 2" xfId="44754"/>
    <cellStyle name="Normal 23 2 3 17 5" xfId="7376"/>
    <cellStyle name="Normal 23 2 3 17 5 2" xfId="33691"/>
    <cellStyle name="Normal 23 2 3 17 6" xfId="28911"/>
    <cellStyle name="Normal 23 2 3 18" xfId="1478"/>
    <cellStyle name="Normal 23 2 3 18 2" xfId="11281"/>
    <cellStyle name="Normal 23 2 3 18 2 2" xfId="22345"/>
    <cellStyle name="Normal 23 2 3 18 2 2 2" xfId="48594"/>
    <cellStyle name="Normal 23 2 3 18 2 3" xfId="37531"/>
    <cellStyle name="Normal 23 2 3 18 3" xfId="14884"/>
    <cellStyle name="Normal 23 2 3 18 3 2" xfId="25948"/>
    <cellStyle name="Normal 23 2 3 18 3 2 2" xfId="52197"/>
    <cellStyle name="Normal 23 2 3 18 3 3" xfId="41134"/>
    <cellStyle name="Normal 23 2 3 18 4" xfId="18620"/>
    <cellStyle name="Normal 23 2 3 18 4 2" xfId="44870"/>
    <cellStyle name="Normal 23 2 3 18 5" xfId="7493"/>
    <cellStyle name="Normal 23 2 3 18 5 2" xfId="33807"/>
    <cellStyle name="Normal 23 2 3 18 6" xfId="28912"/>
    <cellStyle name="Normal 23 2 3 19" xfId="1479"/>
    <cellStyle name="Normal 23 2 3 19 2" xfId="11398"/>
    <cellStyle name="Normal 23 2 3 19 2 2" xfId="22462"/>
    <cellStyle name="Normal 23 2 3 19 2 2 2" xfId="48711"/>
    <cellStyle name="Normal 23 2 3 19 2 3" xfId="37648"/>
    <cellStyle name="Normal 23 2 3 19 3" xfId="15001"/>
    <cellStyle name="Normal 23 2 3 19 3 2" xfId="26065"/>
    <cellStyle name="Normal 23 2 3 19 3 2 2" xfId="52314"/>
    <cellStyle name="Normal 23 2 3 19 3 3" xfId="41251"/>
    <cellStyle name="Normal 23 2 3 19 4" xfId="18737"/>
    <cellStyle name="Normal 23 2 3 19 4 2" xfId="44987"/>
    <cellStyle name="Normal 23 2 3 19 5" xfId="7611"/>
    <cellStyle name="Normal 23 2 3 19 5 2" xfId="33924"/>
    <cellStyle name="Normal 23 2 3 19 6" xfId="28913"/>
    <cellStyle name="Normal 23 2 3 2" xfId="124"/>
    <cellStyle name="Normal 23 2 3 2 10" xfId="1481"/>
    <cellStyle name="Normal 23 2 3 2 10 2" xfId="10452"/>
    <cellStyle name="Normal 23 2 3 2 10 2 2" xfId="21516"/>
    <cellStyle name="Normal 23 2 3 2 10 2 2 2" xfId="47765"/>
    <cellStyle name="Normal 23 2 3 2 10 2 3" xfId="36702"/>
    <cellStyle name="Normal 23 2 3 2 10 3" xfId="14055"/>
    <cellStyle name="Normal 23 2 3 2 10 3 2" xfId="25119"/>
    <cellStyle name="Normal 23 2 3 2 10 3 2 2" xfId="51368"/>
    <cellStyle name="Normal 23 2 3 2 10 3 3" xfId="40305"/>
    <cellStyle name="Normal 23 2 3 2 10 4" xfId="17791"/>
    <cellStyle name="Normal 23 2 3 2 10 4 2" xfId="44041"/>
    <cellStyle name="Normal 23 2 3 2 10 5" xfId="6657"/>
    <cellStyle name="Normal 23 2 3 2 10 5 2" xfId="32978"/>
    <cellStyle name="Normal 23 2 3 2 10 6" xfId="28915"/>
    <cellStyle name="Normal 23 2 3 2 11" xfId="1482"/>
    <cellStyle name="Normal 23 2 3 2 11 2" xfId="10567"/>
    <cellStyle name="Normal 23 2 3 2 11 2 2" xfId="21631"/>
    <cellStyle name="Normal 23 2 3 2 11 2 2 2" xfId="47880"/>
    <cellStyle name="Normal 23 2 3 2 11 2 3" xfId="36817"/>
    <cellStyle name="Normal 23 2 3 2 11 3" xfId="14170"/>
    <cellStyle name="Normal 23 2 3 2 11 3 2" xfId="25234"/>
    <cellStyle name="Normal 23 2 3 2 11 3 2 2" xfId="51483"/>
    <cellStyle name="Normal 23 2 3 2 11 3 3" xfId="40420"/>
    <cellStyle name="Normal 23 2 3 2 11 4" xfId="17906"/>
    <cellStyle name="Normal 23 2 3 2 11 4 2" xfId="44156"/>
    <cellStyle name="Normal 23 2 3 2 11 5" xfId="6773"/>
    <cellStyle name="Normal 23 2 3 2 11 5 2" xfId="33093"/>
    <cellStyle name="Normal 23 2 3 2 11 6" xfId="28916"/>
    <cellStyle name="Normal 23 2 3 2 12" xfId="1483"/>
    <cellStyle name="Normal 23 2 3 2 12 2" xfId="10740"/>
    <cellStyle name="Normal 23 2 3 2 12 2 2" xfId="21804"/>
    <cellStyle name="Normal 23 2 3 2 12 2 2 2" xfId="48053"/>
    <cellStyle name="Normal 23 2 3 2 12 2 3" xfId="36990"/>
    <cellStyle name="Normal 23 2 3 2 12 3" xfId="14343"/>
    <cellStyle name="Normal 23 2 3 2 12 3 2" xfId="25407"/>
    <cellStyle name="Normal 23 2 3 2 12 3 2 2" xfId="51656"/>
    <cellStyle name="Normal 23 2 3 2 12 3 3" xfId="40593"/>
    <cellStyle name="Normal 23 2 3 2 12 4" xfId="18079"/>
    <cellStyle name="Normal 23 2 3 2 12 4 2" xfId="44329"/>
    <cellStyle name="Normal 23 2 3 2 12 5" xfId="6947"/>
    <cellStyle name="Normal 23 2 3 2 12 5 2" xfId="33266"/>
    <cellStyle name="Normal 23 2 3 2 12 6" xfId="28917"/>
    <cellStyle name="Normal 23 2 3 2 13" xfId="1484"/>
    <cellStyle name="Normal 23 2 3 2 13 2" xfId="10857"/>
    <cellStyle name="Normal 23 2 3 2 13 2 2" xfId="21921"/>
    <cellStyle name="Normal 23 2 3 2 13 2 2 2" xfId="48170"/>
    <cellStyle name="Normal 23 2 3 2 13 2 3" xfId="37107"/>
    <cellStyle name="Normal 23 2 3 2 13 3" xfId="14460"/>
    <cellStyle name="Normal 23 2 3 2 13 3 2" xfId="25524"/>
    <cellStyle name="Normal 23 2 3 2 13 3 2 2" xfId="51773"/>
    <cellStyle name="Normal 23 2 3 2 13 3 3" xfId="40710"/>
    <cellStyle name="Normal 23 2 3 2 13 4" xfId="18196"/>
    <cellStyle name="Normal 23 2 3 2 13 4 2" xfId="44446"/>
    <cellStyle name="Normal 23 2 3 2 13 5" xfId="7065"/>
    <cellStyle name="Normal 23 2 3 2 13 5 2" xfId="33383"/>
    <cellStyle name="Normal 23 2 3 2 13 6" xfId="28918"/>
    <cellStyle name="Normal 23 2 3 2 14" xfId="1485"/>
    <cellStyle name="Normal 23 2 3 2 14 2" xfId="10973"/>
    <cellStyle name="Normal 23 2 3 2 14 2 2" xfId="22037"/>
    <cellStyle name="Normal 23 2 3 2 14 2 2 2" xfId="48286"/>
    <cellStyle name="Normal 23 2 3 2 14 2 3" xfId="37223"/>
    <cellStyle name="Normal 23 2 3 2 14 3" xfId="14576"/>
    <cellStyle name="Normal 23 2 3 2 14 3 2" xfId="25640"/>
    <cellStyle name="Normal 23 2 3 2 14 3 2 2" xfId="51889"/>
    <cellStyle name="Normal 23 2 3 2 14 3 3" xfId="40826"/>
    <cellStyle name="Normal 23 2 3 2 14 4" xfId="18312"/>
    <cellStyle name="Normal 23 2 3 2 14 4 2" xfId="44562"/>
    <cellStyle name="Normal 23 2 3 2 14 5" xfId="7182"/>
    <cellStyle name="Normal 23 2 3 2 14 5 2" xfId="33499"/>
    <cellStyle name="Normal 23 2 3 2 14 6" xfId="28919"/>
    <cellStyle name="Normal 23 2 3 2 15" xfId="1486"/>
    <cellStyle name="Normal 23 2 3 2 15 2" xfId="11091"/>
    <cellStyle name="Normal 23 2 3 2 15 2 2" xfId="22155"/>
    <cellStyle name="Normal 23 2 3 2 15 2 2 2" xfId="48404"/>
    <cellStyle name="Normal 23 2 3 2 15 2 3" xfId="37341"/>
    <cellStyle name="Normal 23 2 3 2 15 3" xfId="14694"/>
    <cellStyle name="Normal 23 2 3 2 15 3 2" xfId="25758"/>
    <cellStyle name="Normal 23 2 3 2 15 3 2 2" xfId="52007"/>
    <cellStyle name="Normal 23 2 3 2 15 3 3" xfId="40944"/>
    <cellStyle name="Normal 23 2 3 2 15 4" xfId="18430"/>
    <cellStyle name="Normal 23 2 3 2 15 4 2" xfId="44680"/>
    <cellStyle name="Normal 23 2 3 2 15 5" xfId="7301"/>
    <cellStyle name="Normal 23 2 3 2 15 5 2" xfId="33617"/>
    <cellStyle name="Normal 23 2 3 2 15 6" xfId="28920"/>
    <cellStyle name="Normal 23 2 3 2 16" xfId="1487"/>
    <cellStyle name="Normal 23 2 3 2 16 2" xfId="11209"/>
    <cellStyle name="Normal 23 2 3 2 16 2 2" xfId="22273"/>
    <cellStyle name="Normal 23 2 3 2 16 2 2 2" xfId="48522"/>
    <cellStyle name="Normal 23 2 3 2 16 2 3" xfId="37459"/>
    <cellStyle name="Normal 23 2 3 2 16 3" xfId="14812"/>
    <cellStyle name="Normal 23 2 3 2 16 3 2" xfId="25876"/>
    <cellStyle name="Normal 23 2 3 2 16 3 2 2" xfId="52125"/>
    <cellStyle name="Normal 23 2 3 2 16 3 3" xfId="41062"/>
    <cellStyle name="Normal 23 2 3 2 16 4" xfId="18548"/>
    <cellStyle name="Normal 23 2 3 2 16 4 2" xfId="44798"/>
    <cellStyle name="Normal 23 2 3 2 16 5" xfId="7420"/>
    <cellStyle name="Normal 23 2 3 2 16 5 2" xfId="33735"/>
    <cellStyle name="Normal 23 2 3 2 16 6" xfId="28921"/>
    <cellStyle name="Normal 23 2 3 2 17" xfId="1488"/>
    <cellStyle name="Normal 23 2 3 2 17 2" xfId="11325"/>
    <cellStyle name="Normal 23 2 3 2 17 2 2" xfId="22389"/>
    <cellStyle name="Normal 23 2 3 2 17 2 2 2" xfId="48638"/>
    <cellStyle name="Normal 23 2 3 2 17 2 3" xfId="37575"/>
    <cellStyle name="Normal 23 2 3 2 17 3" xfId="14928"/>
    <cellStyle name="Normal 23 2 3 2 17 3 2" xfId="25992"/>
    <cellStyle name="Normal 23 2 3 2 17 3 2 2" xfId="52241"/>
    <cellStyle name="Normal 23 2 3 2 17 3 3" xfId="41178"/>
    <cellStyle name="Normal 23 2 3 2 17 4" xfId="18664"/>
    <cellStyle name="Normal 23 2 3 2 17 4 2" xfId="44914"/>
    <cellStyle name="Normal 23 2 3 2 17 5" xfId="7537"/>
    <cellStyle name="Normal 23 2 3 2 17 5 2" xfId="33851"/>
    <cellStyle name="Normal 23 2 3 2 17 6" xfId="28922"/>
    <cellStyle name="Normal 23 2 3 2 18" xfId="1489"/>
    <cellStyle name="Normal 23 2 3 2 18 2" xfId="11442"/>
    <cellStyle name="Normal 23 2 3 2 18 2 2" xfId="22506"/>
    <cellStyle name="Normal 23 2 3 2 18 2 2 2" xfId="48755"/>
    <cellStyle name="Normal 23 2 3 2 18 2 3" xfId="37692"/>
    <cellStyle name="Normal 23 2 3 2 18 3" xfId="15045"/>
    <cellStyle name="Normal 23 2 3 2 18 3 2" xfId="26109"/>
    <cellStyle name="Normal 23 2 3 2 18 3 2 2" xfId="52358"/>
    <cellStyle name="Normal 23 2 3 2 18 3 3" xfId="41295"/>
    <cellStyle name="Normal 23 2 3 2 18 4" xfId="18781"/>
    <cellStyle name="Normal 23 2 3 2 18 4 2" xfId="45031"/>
    <cellStyle name="Normal 23 2 3 2 18 5" xfId="7655"/>
    <cellStyle name="Normal 23 2 3 2 18 5 2" xfId="33968"/>
    <cellStyle name="Normal 23 2 3 2 18 6" xfId="28923"/>
    <cellStyle name="Normal 23 2 3 2 19" xfId="1490"/>
    <cellStyle name="Normal 23 2 3 2 19 2" xfId="11561"/>
    <cellStyle name="Normal 23 2 3 2 19 2 2" xfId="22625"/>
    <cellStyle name="Normal 23 2 3 2 19 2 2 2" xfId="48874"/>
    <cellStyle name="Normal 23 2 3 2 19 2 3" xfId="37811"/>
    <cellStyle name="Normal 23 2 3 2 19 3" xfId="15164"/>
    <cellStyle name="Normal 23 2 3 2 19 3 2" xfId="26228"/>
    <cellStyle name="Normal 23 2 3 2 19 3 2 2" xfId="52477"/>
    <cellStyle name="Normal 23 2 3 2 19 3 3" xfId="41414"/>
    <cellStyle name="Normal 23 2 3 2 19 4" xfId="18900"/>
    <cellStyle name="Normal 23 2 3 2 19 4 2" xfId="45150"/>
    <cellStyle name="Normal 23 2 3 2 19 5" xfId="7775"/>
    <cellStyle name="Normal 23 2 3 2 19 5 2" xfId="34087"/>
    <cellStyle name="Normal 23 2 3 2 19 6" xfId="28924"/>
    <cellStyle name="Normal 23 2 3 2 2" xfId="125"/>
    <cellStyle name="Normal 23 2 3 2 2 2" xfId="1492"/>
    <cellStyle name="Normal 23 2 3 2 2 2 2" xfId="16401"/>
    <cellStyle name="Normal 23 2 3 2 2 2 2 2" xfId="27465"/>
    <cellStyle name="Normal 23 2 3 2 2 2 2 2 2" xfId="53714"/>
    <cellStyle name="Normal 23 2 3 2 2 2 2 3" xfId="42651"/>
    <cellStyle name="Normal 23 2 3 2 2 2 3" xfId="20137"/>
    <cellStyle name="Normal 23 2 3 2 2 2 3 2" xfId="46387"/>
    <cellStyle name="Normal 23 2 3 2 2 2 4" xfId="9065"/>
    <cellStyle name="Normal 23 2 3 2 2 2 4 2" xfId="35324"/>
    <cellStyle name="Normal 23 2 3 2 2 2 5" xfId="28926"/>
    <cellStyle name="Normal 23 2 3 2 2 3" xfId="1491"/>
    <cellStyle name="Normal 23 2 3 2 2 3 2" xfId="20565"/>
    <cellStyle name="Normal 23 2 3 2 2 3 2 2" xfId="46814"/>
    <cellStyle name="Normal 23 2 3 2 2 3 3" xfId="9501"/>
    <cellStyle name="Normal 23 2 3 2 2 3 3 2" xfId="35751"/>
    <cellStyle name="Normal 23 2 3 2 2 3 4" xfId="28925"/>
    <cellStyle name="Normal 23 2 3 2 2 4" xfId="13104"/>
    <cellStyle name="Normal 23 2 3 2 2 4 2" xfId="24168"/>
    <cellStyle name="Normal 23 2 3 2 2 4 2 2" xfId="50417"/>
    <cellStyle name="Normal 23 2 3 2 2 4 3" xfId="39354"/>
    <cellStyle name="Normal 23 2 3 2 2 5" xfId="16840"/>
    <cellStyle name="Normal 23 2 3 2 2 5 2" xfId="43090"/>
    <cellStyle name="Normal 23 2 3 2 2 6" xfId="5698"/>
    <cellStyle name="Normal 23 2 3 2 2 6 2" xfId="32027"/>
    <cellStyle name="Normal 23 2 3 2 2 7" xfId="27619"/>
    <cellStyle name="Normal 23 2 3 2 20" xfId="1493"/>
    <cellStyle name="Normal 23 2 3 2 20 2" xfId="11675"/>
    <cellStyle name="Normal 23 2 3 2 20 2 2" xfId="22739"/>
    <cellStyle name="Normal 23 2 3 2 20 2 2 2" xfId="48988"/>
    <cellStyle name="Normal 23 2 3 2 20 2 3" xfId="37925"/>
    <cellStyle name="Normal 23 2 3 2 20 3" xfId="15278"/>
    <cellStyle name="Normal 23 2 3 2 20 3 2" xfId="26342"/>
    <cellStyle name="Normal 23 2 3 2 20 3 2 2" xfId="52591"/>
    <cellStyle name="Normal 23 2 3 2 20 3 3" xfId="41528"/>
    <cellStyle name="Normal 23 2 3 2 20 4" xfId="19014"/>
    <cellStyle name="Normal 23 2 3 2 20 4 2" xfId="45264"/>
    <cellStyle name="Normal 23 2 3 2 20 5" xfId="7890"/>
    <cellStyle name="Normal 23 2 3 2 20 5 2" xfId="34201"/>
    <cellStyle name="Normal 23 2 3 2 20 6" xfId="28927"/>
    <cellStyle name="Normal 23 2 3 2 21" xfId="1494"/>
    <cellStyle name="Normal 23 2 3 2 21 2" xfId="11789"/>
    <cellStyle name="Normal 23 2 3 2 21 2 2" xfId="22853"/>
    <cellStyle name="Normal 23 2 3 2 21 2 2 2" xfId="49102"/>
    <cellStyle name="Normal 23 2 3 2 21 2 3" xfId="38039"/>
    <cellStyle name="Normal 23 2 3 2 21 3" xfId="15392"/>
    <cellStyle name="Normal 23 2 3 2 21 3 2" xfId="26456"/>
    <cellStyle name="Normal 23 2 3 2 21 3 2 2" xfId="52705"/>
    <cellStyle name="Normal 23 2 3 2 21 3 3" xfId="41642"/>
    <cellStyle name="Normal 23 2 3 2 21 4" xfId="19128"/>
    <cellStyle name="Normal 23 2 3 2 21 4 2" xfId="45378"/>
    <cellStyle name="Normal 23 2 3 2 21 5" xfId="8005"/>
    <cellStyle name="Normal 23 2 3 2 21 5 2" xfId="34315"/>
    <cellStyle name="Normal 23 2 3 2 21 6" xfId="28928"/>
    <cellStyle name="Normal 23 2 3 2 22" xfId="1495"/>
    <cellStyle name="Normal 23 2 3 2 22 2" xfId="11903"/>
    <cellStyle name="Normal 23 2 3 2 22 2 2" xfId="22967"/>
    <cellStyle name="Normal 23 2 3 2 22 2 2 2" xfId="49216"/>
    <cellStyle name="Normal 23 2 3 2 22 2 3" xfId="38153"/>
    <cellStyle name="Normal 23 2 3 2 22 3" xfId="15506"/>
    <cellStyle name="Normal 23 2 3 2 22 3 2" xfId="26570"/>
    <cellStyle name="Normal 23 2 3 2 22 3 2 2" xfId="52819"/>
    <cellStyle name="Normal 23 2 3 2 22 3 3" xfId="41756"/>
    <cellStyle name="Normal 23 2 3 2 22 4" xfId="19242"/>
    <cellStyle name="Normal 23 2 3 2 22 4 2" xfId="45492"/>
    <cellStyle name="Normal 23 2 3 2 22 5" xfId="8120"/>
    <cellStyle name="Normal 23 2 3 2 22 5 2" xfId="34429"/>
    <cellStyle name="Normal 23 2 3 2 22 6" xfId="28929"/>
    <cellStyle name="Normal 23 2 3 2 23" xfId="1496"/>
    <cellStyle name="Normal 23 2 3 2 23 2" xfId="12017"/>
    <cellStyle name="Normal 23 2 3 2 23 2 2" xfId="23081"/>
    <cellStyle name="Normal 23 2 3 2 23 2 2 2" xfId="49330"/>
    <cellStyle name="Normal 23 2 3 2 23 2 3" xfId="38267"/>
    <cellStyle name="Normal 23 2 3 2 23 3" xfId="15620"/>
    <cellStyle name="Normal 23 2 3 2 23 3 2" xfId="26684"/>
    <cellStyle name="Normal 23 2 3 2 23 3 2 2" xfId="52933"/>
    <cellStyle name="Normal 23 2 3 2 23 3 3" xfId="41870"/>
    <cellStyle name="Normal 23 2 3 2 23 4" xfId="19356"/>
    <cellStyle name="Normal 23 2 3 2 23 4 2" xfId="45606"/>
    <cellStyle name="Normal 23 2 3 2 23 5" xfId="8235"/>
    <cellStyle name="Normal 23 2 3 2 23 5 2" xfId="34543"/>
    <cellStyle name="Normal 23 2 3 2 23 6" xfId="28930"/>
    <cellStyle name="Normal 23 2 3 2 24" xfId="1497"/>
    <cellStyle name="Normal 23 2 3 2 24 2" xfId="12131"/>
    <cellStyle name="Normal 23 2 3 2 24 2 2" xfId="23195"/>
    <cellStyle name="Normal 23 2 3 2 24 2 2 2" xfId="49444"/>
    <cellStyle name="Normal 23 2 3 2 24 2 3" xfId="38381"/>
    <cellStyle name="Normal 23 2 3 2 24 3" xfId="15734"/>
    <cellStyle name="Normal 23 2 3 2 24 3 2" xfId="26798"/>
    <cellStyle name="Normal 23 2 3 2 24 3 2 2" xfId="53047"/>
    <cellStyle name="Normal 23 2 3 2 24 3 3" xfId="41984"/>
    <cellStyle name="Normal 23 2 3 2 24 4" xfId="19470"/>
    <cellStyle name="Normal 23 2 3 2 24 4 2" xfId="45720"/>
    <cellStyle name="Normal 23 2 3 2 24 5" xfId="8350"/>
    <cellStyle name="Normal 23 2 3 2 24 5 2" xfId="34657"/>
    <cellStyle name="Normal 23 2 3 2 24 6" xfId="28931"/>
    <cellStyle name="Normal 23 2 3 2 25" xfId="1498"/>
    <cellStyle name="Normal 23 2 3 2 25 2" xfId="12248"/>
    <cellStyle name="Normal 23 2 3 2 25 2 2" xfId="23312"/>
    <cellStyle name="Normal 23 2 3 2 25 2 2 2" xfId="49561"/>
    <cellStyle name="Normal 23 2 3 2 25 2 3" xfId="38498"/>
    <cellStyle name="Normal 23 2 3 2 25 3" xfId="15851"/>
    <cellStyle name="Normal 23 2 3 2 25 3 2" xfId="26915"/>
    <cellStyle name="Normal 23 2 3 2 25 3 2 2" xfId="53164"/>
    <cellStyle name="Normal 23 2 3 2 25 3 3" xfId="42101"/>
    <cellStyle name="Normal 23 2 3 2 25 4" xfId="19587"/>
    <cellStyle name="Normal 23 2 3 2 25 4 2" xfId="45837"/>
    <cellStyle name="Normal 23 2 3 2 25 5" xfId="8468"/>
    <cellStyle name="Normal 23 2 3 2 25 5 2" xfId="34774"/>
    <cellStyle name="Normal 23 2 3 2 25 6" xfId="28932"/>
    <cellStyle name="Normal 23 2 3 2 26" xfId="1499"/>
    <cellStyle name="Normal 23 2 3 2 26 2" xfId="12367"/>
    <cellStyle name="Normal 23 2 3 2 26 2 2" xfId="23431"/>
    <cellStyle name="Normal 23 2 3 2 26 2 2 2" xfId="49680"/>
    <cellStyle name="Normal 23 2 3 2 26 2 3" xfId="38617"/>
    <cellStyle name="Normal 23 2 3 2 26 3" xfId="15970"/>
    <cellStyle name="Normal 23 2 3 2 26 3 2" xfId="27034"/>
    <cellStyle name="Normal 23 2 3 2 26 3 2 2" xfId="53283"/>
    <cellStyle name="Normal 23 2 3 2 26 3 3" xfId="42220"/>
    <cellStyle name="Normal 23 2 3 2 26 4" xfId="19706"/>
    <cellStyle name="Normal 23 2 3 2 26 4 2" xfId="45956"/>
    <cellStyle name="Normal 23 2 3 2 26 5" xfId="8588"/>
    <cellStyle name="Normal 23 2 3 2 26 5 2" xfId="34893"/>
    <cellStyle name="Normal 23 2 3 2 26 6" xfId="28933"/>
    <cellStyle name="Normal 23 2 3 2 27" xfId="1500"/>
    <cellStyle name="Normal 23 2 3 2 27 2" xfId="12498"/>
    <cellStyle name="Normal 23 2 3 2 27 2 2" xfId="23562"/>
    <cellStyle name="Normal 23 2 3 2 27 2 2 2" xfId="49811"/>
    <cellStyle name="Normal 23 2 3 2 27 2 3" xfId="38748"/>
    <cellStyle name="Normal 23 2 3 2 27 3" xfId="16101"/>
    <cellStyle name="Normal 23 2 3 2 27 3 2" xfId="27165"/>
    <cellStyle name="Normal 23 2 3 2 27 3 2 2" xfId="53414"/>
    <cellStyle name="Normal 23 2 3 2 27 3 3" xfId="42351"/>
    <cellStyle name="Normal 23 2 3 2 27 4" xfId="19837"/>
    <cellStyle name="Normal 23 2 3 2 27 4 2" xfId="46087"/>
    <cellStyle name="Normal 23 2 3 2 27 5" xfId="8720"/>
    <cellStyle name="Normal 23 2 3 2 27 5 2" xfId="35024"/>
    <cellStyle name="Normal 23 2 3 2 27 6" xfId="28934"/>
    <cellStyle name="Normal 23 2 3 2 28" xfId="1501"/>
    <cellStyle name="Normal 23 2 3 2 28 2" xfId="12613"/>
    <cellStyle name="Normal 23 2 3 2 28 2 2" xfId="23677"/>
    <cellStyle name="Normal 23 2 3 2 28 2 2 2" xfId="49926"/>
    <cellStyle name="Normal 23 2 3 2 28 2 3" xfId="38863"/>
    <cellStyle name="Normal 23 2 3 2 28 3" xfId="16216"/>
    <cellStyle name="Normal 23 2 3 2 28 3 2" xfId="27280"/>
    <cellStyle name="Normal 23 2 3 2 28 3 2 2" xfId="53529"/>
    <cellStyle name="Normal 23 2 3 2 28 3 3" xfId="42466"/>
    <cellStyle name="Normal 23 2 3 2 28 4" xfId="19952"/>
    <cellStyle name="Normal 23 2 3 2 28 4 2" xfId="46202"/>
    <cellStyle name="Normal 23 2 3 2 28 5" xfId="8836"/>
    <cellStyle name="Normal 23 2 3 2 28 5 2" xfId="35139"/>
    <cellStyle name="Normal 23 2 3 2 28 6" xfId="28935"/>
    <cellStyle name="Normal 23 2 3 2 29" xfId="1502"/>
    <cellStyle name="Normal 23 2 3 2 29 2" xfId="12727"/>
    <cellStyle name="Normal 23 2 3 2 29 2 2" xfId="23791"/>
    <cellStyle name="Normal 23 2 3 2 29 2 2 2" xfId="50040"/>
    <cellStyle name="Normal 23 2 3 2 29 2 3" xfId="38977"/>
    <cellStyle name="Normal 23 2 3 2 29 3" xfId="16330"/>
    <cellStyle name="Normal 23 2 3 2 29 3 2" xfId="27394"/>
    <cellStyle name="Normal 23 2 3 2 29 3 2 2" xfId="53643"/>
    <cellStyle name="Normal 23 2 3 2 29 3 3" xfId="42580"/>
    <cellStyle name="Normal 23 2 3 2 29 4" xfId="20066"/>
    <cellStyle name="Normal 23 2 3 2 29 4 2" xfId="46316"/>
    <cellStyle name="Normal 23 2 3 2 29 5" xfId="8951"/>
    <cellStyle name="Normal 23 2 3 2 29 5 2" xfId="35253"/>
    <cellStyle name="Normal 23 2 3 2 29 6" xfId="28936"/>
    <cellStyle name="Normal 23 2 3 2 3" xfId="1503"/>
    <cellStyle name="Normal 23 2 3 2 3 2" xfId="9637"/>
    <cellStyle name="Normal 23 2 3 2 3 2 2" xfId="20701"/>
    <cellStyle name="Normal 23 2 3 2 3 2 2 2" xfId="46950"/>
    <cellStyle name="Normal 23 2 3 2 3 2 3" xfId="35887"/>
    <cellStyle name="Normal 23 2 3 2 3 3" xfId="13240"/>
    <cellStyle name="Normal 23 2 3 2 3 3 2" xfId="24304"/>
    <cellStyle name="Normal 23 2 3 2 3 3 2 2" xfId="50553"/>
    <cellStyle name="Normal 23 2 3 2 3 3 3" xfId="39490"/>
    <cellStyle name="Normal 23 2 3 2 3 4" xfId="16976"/>
    <cellStyle name="Normal 23 2 3 2 3 4 2" xfId="43226"/>
    <cellStyle name="Normal 23 2 3 2 3 5" xfId="5835"/>
    <cellStyle name="Normal 23 2 3 2 3 5 2" xfId="32163"/>
    <cellStyle name="Normal 23 2 3 2 3 6" xfId="28937"/>
    <cellStyle name="Normal 23 2 3 2 30" xfId="1504"/>
    <cellStyle name="Normal 23 2 3 2 30 2" xfId="9365"/>
    <cellStyle name="Normal 23 2 3 2 30 2 2" xfId="20429"/>
    <cellStyle name="Normal 23 2 3 2 30 2 2 2" xfId="46678"/>
    <cellStyle name="Normal 23 2 3 2 30 2 3" xfId="35615"/>
    <cellStyle name="Normal 23 2 3 2 30 3" xfId="12968"/>
    <cellStyle name="Normal 23 2 3 2 30 3 2" xfId="24032"/>
    <cellStyle name="Normal 23 2 3 2 30 3 2 2" xfId="50281"/>
    <cellStyle name="Normal 23 2 3 2 30 3 3" xfId="39218"/>
    <cellStyle name="Normal 23 2 3 2 30 4" xfId="16704"/>
    <cellStyle name="Normal 23 2 3 2 30 4 2" xfId="42954"/>
    <cellStyle name="Normal 23 2 3 2 30 5" xfId="5560"/>
    <cellStyle name="Normal 23 2 3 2 30 5 2" xfId="31891"/>
    <cellStyle name="Normal 23 2 3 2 30 6" xfId="28938"/>
    <cellStyle name="Normal 23 2 3 2 31" xfId="1505"/>
    <cellStyle name="Normal 23 2 3 2 31 2" xfId="20309"/>
    <cellStyle name="Normal 23 2 3 2 31 2 2" xfId="46558"/>
    <cellStyle name="Normal 23 2 3 2 31 3" xfId="9245"/>
    <cellStyle name="Normal 23 2 3 2 31 3 2" xfId="35495"/>
    <cellStyle name="Normal 23 2 3 2 31 4" xfId="28939"/>
    <cellStyle name="Normal 23 2 3 2 32" xfId="1506"/>
    <cellStyle name="Normal 23 2 3 2 32 2" xfId="23912"/>
    <cellStyle name="Normal 23 2 3 2 32 2 2" xfId="50161"/>
    <cellStyle name="Normal 23 2 3 2 32 3" xfId="12848"/>
    <cellStyle name="Normal 23 2 3 2 32 3 2" xfId="39098"/>
    <cellStyle name="Normal 23 2 3 2 32 4" xfId="28940"/>
    <cellStyle name="Normal 23 2 3 2 33" xfId="1507"/>
    <cellStyle name="Normal 23 2 3 2 33 2" xfId="16584"/>
    <cellStyle name="Normal 23 2 3 2 33 2 2" xfId="42834"/>
    <cellStyle name="Normal 23 2 3 2 33 3" xfId="28941"/>
    <cellStyle name="Normal 23 2 3 2 34" xfId="1508"/>
    <cellStyle name="Normal 23 2 3 2 34 2" xfId="28942"/>
    <cellStyle name="Normal 23 2 3 2 35" xfId="1509"/>
    <cellStyle name="Normal 23 2 3 2 35 2" xfId="28943"/>
    <cellStyle name="Normal 23 2 3 2 36" xfId="1510"/>
    <cellStyle name="Normal 23 2 3 2 36 2" xfId="28944"/>
    <cellStyle name="Normal 23 2 3 2 37" xfId="1511"/>
    <cellStyle name="Normal 23 2 3 2 37 2" xfId="28945"/>
    <cellStyle name="Normal 23 2 3 2 38" xfId="1512"/>
    <cellStyle name="Normal 23 2 3 2 38 2" xfId="28946"/>
    <cellStyle name="Normal 23 2 3 2 39" xfId="1513"/>
    <cellStyle name="Normal 23 2 3 2 39 2" xfId="28947"/>
    <cellStyle name="Normal 23 2 3 2 4" xfId="1514"/>
    <cellStyle name="Normal 23 2 3 2 4 2" xfId="9753"/>
    <cellStyle name="Normal 23 2 3 2 4 2 2" xfId="20817"/>
    <cellStyle name="Normal 23 2 3 2 4 2 2 2" xfId="47066"/>
    <cellStyle name="Normal 23 2 3 2 4 2 3" xfId="36003"/>
    <cellStyle name="Normal 23 2 3 2 4 3" xfId="13356"/>
    <cellStyle name="Normal 23 2 3 2 4 3 2" xfId="24420"/>
    <cellStyle name="Normal 23 2 3 2 4 3 2 2" xfId="50669"/>
    <cellStyle name="Normal 23 2 3 2 4 3 3" xfId="39606"/>
    <cellStyle name="Normal 23 2 3 2 4 4" xfId="17092"/>
    <cellStyle name="Normal 23 2 3 2 4 4 2" xfId="43342"/>
    <cellStyle name="Normal 23 2 3 2 4 5" xfId="5952"/>
    <cellStyle name="Normal 23 2 3 2 4 5 2" xfId="32279"/>
    <cellStyle name="Normal 23 2 3 2 4 6" xfId="28948"/>
    <cellStyle name="Normal 23 2 3 2 40" xfId="1515"/>
    <cellStyle name="Normal 23 2 3 2 40 2" xfId="28949"/>
    <cellStyle name="Normal 23 2 3 2 41" xfId="1480"/>
    <cellStyle name="Normal 23 2 3 2 41 2" xfId="28914"/>
    <cellStyle name="Normal 23 2 3 2 42" xfId="5439"/>
    <cellStyle name="Normal 23 2 3 2 42 2" xfId="31771"/>
    <cellStyle name="Normal 23 2 3 2 43" xfId="27618"/>
    <cellStyle name="Normal 23 2 3 2 5" xfId="1516"/>
    <cellStyle name="Normal 23 2 3 2 5 2" xfId="9868"/>
    <cellStyle name="Normal 23 2 3 2 5 2 2" xfId="20932"/>
    <cellStyle name="Normal 23 2 3 2 5 2 2 2" xfId="47181"/>
    <cellStyle name="Normal 23 2 3 2 5 2 3" xfId="36118"/>
    <cellStyle name="Normal 23 2 3 2 5 3" xfId="13471"/>
    <cellStyle name="Normal 23 2 3 2 5 3 2" xfId="24535"/>
    <cellStyle name="Normal 23 2 3 2 5 3 2 2" xfId="50784"/>
    <cellStyle name="Normal 23 2 3 2 5 3 3" xfId="39721"/>
    <cellStyle name="Normal 23 2 3 2 5 4" xfId="17207"/>
    <cellStyle name="Normal 23 2 3 2 5 4 2" xfId="43457"/>
    <cellStyle name="Normal 23 2 3 2 5 5" xfId="6068"/>
    <cellStyle name="Normal 23 2 3 2 5 5 2" xfId="32394"/>
    <cellStyle name="Normal 23 2 3 2 5 6" xfId="28950"/>
    <cellStyle name="Normal 23 2 3 2 6" xfId="1517"/>
    <cellStyle name="Normal 23 2 3 2 6 2" xfId="9983"/>
    <cellStyle name="Normal 23 2 3 2 6 2 2" xfId="21047"/>
    <cellStyle name="Normal 23 2 3 2 6 2 2 2" xfId="47296"/>
    <cellStyle name="Normal 23 2 3 2 6 2 3" xfId="36233"/>
    <cellStyle name="Normal 23 2 3 2 6 3" xfId="13586"/>
    <cellStyle name="Normal 23 2 3 2 6 3 2" xfId="24650"/>
    <cellStyle name="Normal 23 2 3 2 6 3 2 2" xfId="50899"/>
    <cellStyle name="Normal 23 2 3 2 6 3 3" xfId="39836"/>
    <cellStyle name="Normal 23 2 3 2 6 4" xfId="17322"/>
    <cellStyle name="Normal 23 2 3 2 6 4 2" xfId="43572"/>
    <cellStyle name="Normal 23 2 3 2 6 5" xfId="6184"/>
    <cellStyle name="Normal 23 2 3 2 6 5 2" xfId="32509"/>
    <cellStyle name="Normal 23 2 3 2 6 6" xfId="28951"/>
    <cellStyle name="Normal 23 2 3 2 7" xfId="1518"/>
    <cellStyle name="Normal 23 2 3 2 7 2" xfId="10097"/>
    <cellStyle name="Normal 23 2 3 2 7 2 2" xfId="21161"/>
    <cellStyle name="Normal 23 2 3 2 7 2 2 2" xfId="47410"/>
    <cellStyle name="Normal 23 2 3 2 7 2 3" xfId="36347"/>
    <cellStyle name="Normal 23 2 3 2 7 3" xfId="13700"/>
    <cellStyle name="Normal 23 2 3 2 7 3 2" xfId="24764"/>
    <cellStyle name="Normal 23 2 3 2 7 3 2 2" xfId="51013"/>
    <cellStyle name="Normal 23 2 3 2 7 3 3" xfId="39950"/>
    <cellStyle name="Normal 23 2 3 2 7 4" xfId="17436"/>
    <cellStyle name="Normal 23 2 3 2 7 4 2" xfId="43686"/>
    <cellStyle name="Normal 23 2 3 2 7 5" xfId="6299"/>
    <cellStyle name="Normal 23 2 3 2 7 5 2" xfId="32623"/>
    <cellStyle name="Normal 23 2 3 2 7 6" xfId="28952"/>
    <cellStyle name="Normal 23 2 3 2 8" xfId="1519"/>
    <cellStyle name="Normal 23 2 3 2 8 2" xfId="10211"/>
    <cellStyle name="Normal 23 2 3 2 8 2 2" xfId="21275"/>
    <cellStyle name="Normal 23 2 3 2 8 2 2 2" xfId="47524"/>
    <cellStyle name="Normal 23 2 3 2 8 2 3" xfId="36461"/>
    <cellStyle name="Normal 23 2 3 2 8 3" xfId="13814"/>
    <cellStyle name="Normal 23 2 3 2 8 3 2" xfId="24878"/>
    <cellStyle name="Normal 23 2 3 2 8 3 2 2" xfId="51127"/>
    <cellStyle name="Normal 23 2 3 2 8 3 3" xfId="40064"/>
    <cellStyle name="Normal 23 2 3 2 8 4" xfId="17550"/>
    <cellStyle name="Normal 23 2 3 2 8 4 2" xfId="43800"/>
    <cellStyle name="Normal 23 2 3 2 8 5" xfId="6414"/>
    <cellStyle name="Normal 23 2 3 2 8 5 2" xfId="32737"/>
    <cellStyle name="Normal 23 2 3 2 8 6" xfId="28953"/>
    <cellStyle name="Normal 23 2 3 2 9" xfId="1520"/>
    <cellStyle name="Normal 23 2 3 2 9 2" xfId="10325"/>
    <cellStyle name="Normal 23 2 3 2 9 2 2" xfId="21389"/>
    <cellStyle name="Normal 23 2 3 2 9 2 2 2" xfId="47638"/>
    <cellStyle name="Normal 23 2 3 2 9 2 3" xfId="36575"/>
    <cellStyle name="Normal 23 2 3 2 9 3" xfId="13928"/>
    <cellStyle name="Normal 23 2 3 2 9 3 2" xfId="24992"/>
    <cellStyle name="Normal 23 2 3 2 9 3 2 2" xfId="51241"/>
    <cellStyle name="Normal 23 2 3 2 9 3 3" xfId="40178"/>
    <cellStyle name="Normal 23 2 3 2 9 4" xfId="17664"/>
    <cellStyle name="Normal 23 2 3 2 9 4 2" xfId="43914"/>
    <cellStyle name="Normal 23 2 3 2 9 5" xfId="6529"/>
    <cellStyle name="Normal 23 2 3 2 9 5 2" xfId="32851"/>
    <cellStyle name="Normal 23 2 3 2 9 6" xfId="28954"/>
    <cellStyle name="Normal 23 2 3 20" xfId="1521"/>
    <cellStyle name="Normal 23 2 3 20 2" xfId="11517"/>
    <cellStyle name="Normal 23 2 3 20 2 2" xfId="22581"/>
    <cellStyle name="Normal 23 2 3 20 2 2 2" xfId="48830"/>
    <cellStyle name="Normal 23 2 3 20 2 3" xfId="37767"/>
    <cellStyle name="Normal 23 2 3 20 3" xfId="15120"/>
    <cellStyle name="Normal 23 2 3 20 3 2" xfId="26184"/>
    <cellStyle name="Normal 23 2 3 20 3 2 2" xfId="52433"/>
    <cellStyle name="Normal 23 2 3 20 3 3" xfId="41370"/>
    <cellStyle name="Normal 23 2 3 20 4" xfId="18856"/>
    <cellStyle name="Normal 23 2 3 20 4 2" xfId="45106"/>
    <cellStyle name="Normal 23 2 3 20 5" xfId="7731"/>
    <cellStyle name="Normal 23 2 3 20 5 2" xfId="34043"/>
    <cellStyle name="Normal 23 2 3 20 6" xfId="28955"/>
    <cellStyle name="Normal 23 2 3 21" xfId="1522"/>
    <cellStyle name="Normal 23 2 3 21 2" xfId="11631"/>
    <cellStyle name="Normal 23 2 3 21 2 2" xfId="22695"/>
    <cellStyle name="Normal 23 2 3 21 2 2 2" xfId="48944"/>
    <cellStyle name="Normal 23 2 3 21 2 3" xfId="37881"/>
    <cellStyle name="Normal 23 2 3 21 3" xfId="15234"/>
    <cellStyle name="Normal 23 2 3 21 3 2" xfId="26298"/>
    <cellStyle name="Normal 23 2 3 21 3 2 2" xfId="52547"/>
    <cellStyle name="Normal 23 2 3 21 3 3" xfId="41484"/>
    <cellStyle name="Normal 23 2 3 21 4" xfId="18970"/>
    <cellStyle name="Normal 23 2 3 21 4 2" xfId="45220"/>
    <cellStyle name="Normal 23 2 3 21 5" xfId="7846"/>
    <cellStyle name="Normal 23 2 3 21 5 2" xfId="34157"/>
    <cellStyle name="Normal 23 2 3 21 6" xfId="28956"/>
    <cellStyle name="Normal 23 2 3 22" xfId="1523"/>
    <cellStyle name="Normal 23 2 3 22 2" xfId="11745"/>
    <cellStyle name="Normal 23 2 3 22 2 2" xfId="22809"/>
    <cellStyle name="Normal 23 2 3 22 2 2 2" xfId="49058"/>
    <cellStyle name="Normal 23 2 3 22 2 3" xfId="37995"/>
    <cellStyle name="Normal 23 2 3 22 3" xfId="15348"/>
    <cellStyle name="Normal 23 2 3 22 3 2" xfId="26412"/>
    <cellStyle name="Normal 23 2 3 22 3 2 2" xfId="52661"/>
    <cellStyle name="Normal 23 2 3 22 3 3" xfId="41598"/>
    <cellStyle name="Normal 23 2 3 22 4" xfId="19084"/>
    <cellStyle name="Normal 23 2 3 22 4 2" xfId="45334"/>
    <cellStyle name="Normal 23 2 3 22 5" xfId="7961"/>
    <cellStyle name="Normal 23 2 3 22 5 2" xfId="34271"/>
    <cellStyle name="Normal 23 2 3 22 6" xfId="28957"/>
    <cellStyle name="Normal 23 2 3 23" xfId="1524"/>
    <cellStyle name="Normal 23 2 3 23 2" xfId="11859"/>
    <cellStyle name="Normal 23 2 3 23 2 2" xfId="22923"/>
    <cellStyle name="Normal 23 2 3 23 2 2 2" xfId="49172"/>
    <cellStyle name="Normal 23 2 3 23 2 3" xfId="38109"/>
    <cellStyle name="Normal 23 2 3 23 3" xfId="15462"/>
    <cellStyle name="Normal 23 2 3 23 3 2" xfId="26526"/>
    <cellStyle name="Normal 23 2 3 23 3 2 2" xfId="52775"/>
    <cellStyle name="Normal 23 2 3 23 3 3" xfId="41712"/>
    <cellStyle name="Normal 23 2 3 23 4" xfId="19198"/>
    <cellStyle name="Normal 23 2 3 23 4 2" xfId="45448"/>
    <cellStyle name="Normal 23 2 3 23 5" xfId="8076"/>
    <cellStyle name="Normal 23 2 3 23 5 2" xfId="34385"/>
    <cellStyle name="Normal 23 2 3 23 6" xfId="28958"/>
    <cellStyle name="Normal 23 2 3 24" xfId="1525"/>
    <cellStyle name="Normal 23 2 3 24 2" xfId="11973"/>
    <cellStyle name="Normal 23 2 3 24 2 2" xfId="23037"/>
    <cellStyle name="Normal 23 2 3 24 2 2 2" xfId="49286"/>
    <cellStyle name="Normal 23 2 3 24 2 3" xfId="38223"/>
    <cellStyle name="Normal 23 2 3 24 3" xfId="15576"/>
    <cellStyle name="Normal 23 2 3 24 3 2" xfId="26640"/>
    <cellStyle name="Normal 23 2 3 24 3 2 2" xfId="52889"/>
    <cellStyle name="Normal 23 2 3 24 3 3" xfId="41826"/>
    <cellStyle name="Normal 23 2 3 24 4" xfId="19312"/>
    <cellStyle name="Normal 23 2 3 24 4 2" xfId="45562"/>
    <cellStyle name="Normal 23 2 3 24 5" xfId="8191"/>
    <cellStyle name="Normal 23 2 3 24 5 2" xfId="34499"/>
    <cellStyle name="Normal 23 2 3 24 6" xfId="28959"/>
    <cellStyle name="Normal 23 2 3 25" xfId="1526"/>
    <cellStyle name="Normal 23 2 3 25 2" xfId="12087"/>
    <cellStyle name="Normal 23 2 3 25 2 2" xfId="23151"/>
    <cellStyle name="Normal 23 2 3 25 2 2 2" xfId="49400"/>
    <cellStyle name="Normal 23 2 3 25 2 3" xfId="38337"/>
    <cellStyle name="Normal 23 2 3 25 3" xfId="15690"/>
    <cellStyle name="Normal 23 2 3 25 3 2" xfId="26754"/>
    <cellStyle name="Normal 23 2 3 25 3 2 2" xfId="53003"/>
    <cellStyle name="Normal 23 2 3 25 3 3" xfId="41940"/>
    <cellStyle name="Normal 23 2 3 25 4" xfId="19426"/>
    <cellStyle name="Normal 23 2 3 25 4 2" xfId="45676"/>
    <cellStyle name="Normal 23 2 3 25 5" xfId="8306"/>
    <cellStyle name="Normal 23 2 3 25 5 2" xfId="34613"/>
    <cellStyle name="Normal 23 2 3 25 6" xfId="28960"/>
    <cellStyle name="Normal 23 2 3 26" xfId="1527"/>
    <cellStyle name="Normal 23 2 3 26 2" xfId="12204"/>
    <cellStyle name="Normal 23 2 3 26 2 2" xfId="23268"/>
    <cellStyle name="Normal 23 2 3 26 2 2 2" xfId="49517"/>
    <cellStyle name="Normal 23 2 3 26 2 3" xfId="38454"/>
    <cellStyle name="Normal 23 2 3 26 3" xfId="15807"/>
    <cellStyle name="Normal 23 2 3 26 3 2" xfId="26871"/>
    <cellStyle name="Normal 23 2 3 26 3 2 2" xfId="53120"/>
    <cellStyle name="Normal 23 2 3 26 3 3" xfId="42057"/>
    <cellStyle name="Normal 23 2 3 26 4" xfId="19543"/>
    <cellStyle name="Normal 23 2 3 26 4 2" xfId="45793"/>
    <cellStyle name="Normal 23 2 3 26 5" xfId="8424"/>
    <cellStyle name="Normal 23 2 3 26 5 2" xfId="34730"/>
    <cellStyle name="Normal 23 2 3 26 6" xfId="28961"/>
    <cellStyle name="Normal 23 2 3 27" xfId="1528"/>
    <cellStyle name="Normal 23 2 3 27 2" xfId="12323"/>
    <cellStyle name="Normal 23 2 3 27 2 2" xfId="23387"/>
    <cellStyle name="Normal 23 2 3 27 2 2 2" xfId="49636"/>
    <cellStyle name="Normal 23 2 3 27 2 3" xfId="38573"/>
    <cellStyle name="Normal 23 2 3 27 3" xfId="15926"/>
    <cellStyle name="Normal 23 2 3 27 3 2" xfId="26990"/>
    <cellStyle name="Normal 23 2 3 27 3 2 2" xfId="53239"/>
    <cellStyle name="Normal 23 2 3 27 3 3" xfId="42176"/>
    <cellStyle name="Normal 23 2 3 27 4" xfId="19662"/>
    <cellStyle name="Normal 23 2 3 27 4 2" xfId="45912"/>
    <cellStyle name="Normal 23 2 3 27 5" xfId="8544"/>
    <cellStyle name="Normal 23 2 3 27 5 2" xfId="34849"/>
    <cellStyle name="Normal 23 2 3 27 6" xfId="28962"/>
    <cellStyle name="Normal 23 2 3 28" xfId="1529"/>
    <cellStyle name="Normal 23 2 3 28 2" xfId="12454"/>
    <cellStyle name="Normal 23 2 3 28 2 2" xfId="23518"/>
    <cellStyle name="Normal 23 2 3 28 2 2 2" xfId="49767"/>
    <cellStyle name="Normal 23 2 3 28 2 3" xfId="38704"/>
    <cellStyle name="Normal 23 2 3 28 3" xfId="16057"/>
    <cellStyle name="Normal 23 2 3 28 3 2" xfId="27121"/>
    <cellStyle name="Normal 23 2 3 28 3 2 2" xfId="53370"/>
    <cellStyle name="Normal 23 2 3 28 3 3" xfId="42307"/>
    <cellStyle name="Normal 23 2 3 28 4" xfId="19793"/>
    <cellStyle name="Normal 23 2 3 28 4 2" xfId="46043"/>
    <cellStyle name="Normal 23 2 3 28 5" xfId="8676"/>
    <cellStyle name="Normal 23 2 3 28 5 2" xfId="34980"/>
    <cellStyle name="Normal 23 2 3 28 6" xfId="28963"/>
    <cellStyle name="Normal 23 2 3 29" xfId="1530"/>
    <cellStyle name="Normal 23 2 3 29 2" xfId="12569"/>
    <cellStyle name="Normal 23 2 3 29 2 2" xfId="23633"/>
    <cellStyle name="Normal 23 2 3 29 2 2 2" xfId="49882"/>
    <cellStyle name="Normal 23 2 3 29 2 3" xfId="38819"/>
    <cellStyle name="Normal 23 2 3 29 3" xfId="16172"/>
    <cellStyle name="Normal 23 2 3 29 3 2" xfId="27236"/>
    <cellStyle name="Normal 23 2 3 29 3 2 2" xfId="53485"/>
    <cellStyle name="Normal 23 2 3 29 3 3" xfId="42422"/>
    <cellStyle name="Normal 23 2 3 29 4" xfId="19908"/>
    <cellStyle name="Normal 23 2 3 29 4 2" xfId="46158"/>
    <cellStyle name="Normal 23 2 3 29 5" xfId="8792"/>
    <cellStyle name="Normal 23 2 3 29 5 2" xfId="35095"/>
    <cellStyle name="Normal 23 2 3 29 6" xfId="28964"/>
    <cellStyle name="Normal 23 2 3 3" xfId="126"/>
    <cellStyle name="Normal 23 2 3 3 2" xfId="1532"/>
    <cellStyle name="Normal 23 2 3 3 2 2" xfId="16402"/>
    <cellStyle name="Normal 23 2 3 3 2 2 2" xfId="27466"/>
    <cellStyle name="Normal 23 2 3 3 2 2 2 2" xfId="53715"/>
    <cellStyle name="Normal 23 2 3 3 2 2 3" xfId="42652"/>
    <cellStyle name="Normal 23 2 3 3 2 3" xfId="20138"/>
    <cellStyle name="Normal 23 2 3 3 2 3 2" xfId="46388"/>
    <cellStyle name="Normal 23 2 3 3 2 4" xfId="9066"/>
    <cellStyle name="Normal 23 2 3 3 2 4 2" xfId="35325"/>
    <cellStyle name="Normal 23 2 3 3 2 5" xfId="28966"/>
    <cellStyle name="Normal 23 2 3 3 3" xfId="1531"/>
    <cellStyle name="Normal 23 2 3 3 3 2" xfId="20505"/>
    <cellStyle name="Normal 23 2 3 3 3 2 2" xfId="46754"/>
    <cellStyle name="Normal 23 2 3 3 3 3" xfId="9441"/>
    <cellStyle name="Normal 23 2 3 3 3 3 2" xfId="35691"/>
    <cellStyle name="Normal 23 2 3 3 3 4" xfId="28965"/>
    <cellStyle name="Normal 23 2 3 3 4" xfId="13044"/>
    <cellStyle name="Normal 23 2 3 3 4 2" xfId="24108"/>
    <cellStyle name="Normal 23 2 3 3 4 2 2" xfId="50357"/>
    <cellStyle name="Normal 23 2 3 3 4 3" xfId="39294"/>
    <cellStyle name="Normal 23 2 3 3 5" xfId="16780"/>
    <cellStyle name="Normal 23 2 3 3 5 2" xfId="43030"/>
    <cellStyle name="Normal 23 2 3 3 6" xfId="5637"/>
    <cellStyle name="Normal 23 2 3 3 6 2" xfId="31967"/>
    <cellStyle name="Normal 23 2 3 3 7" xfId="27620"/>
    <cellStyle name="Normal 23 2 3 30" xfId="1533"/>
    <cellStyle name="Normal 23 2 3 30 2" xfId="12683"/>
    <cellStyle name="Normal 23 2 3 30 2 2" xfId="23747"/>
    <cellStyle name="Normal 23 2 3 30 2 2 2" xfId="49996"/>
    <cellStyle name="Normal 23 2 3 30 2 3" xfId="38933"/>
    <cellStyle name="Normal 23 2 3 30 3" xfId="16286"/>
    <cellStyle name="Normal 23 2 3 30 3 2" xfId="27350"/>
    <cellStyle name="Normal 23 2 3 30 3 2 2" xfId="53599"/>
    <cellStyle name="Normal 23 2 3 30 3 3" xfId="42536"/>
    <cellStyle name="Normal 23 2 3 30 4" xfId="20022"/>
    <cellStyle name="Normal 23 2 3 30 4 2" xfId="46272"/>
    <cellStyle name="Normal 23 2 3 30 5" xfId="8907"/>
    <cellStyle name="Normal 23 2 3 30 5 2" xfId="35209"/>
    <cellStyle name="Normal 23 2 3 30 6" xfId="28967"/>
    <cellStyle name="Normal 23 2 3 31" xfId="1534"/>
    <cellStyle name="Normal 23 2 3 31 2" xfId="9321"/>
    <cellStyle name="Normal 23 2 3 31 2 2" xfId="20385"/>
    <cellStyle name="Normal 23 2 3 31 2 2 2" xfId="46634"/>
    <cellStyle name="Normal 23 2 3 31 2 3" xfId="35571"/>
    <cellStyle name="Normal 23 2 3 31 3" xfId="12924"/>
    <cellStyle name="Normal 23 2 3 31 3 2" xfId="23988"/>
    <cellStyle name="Normal 23 2 3 31 3 2 2" xfId="50237"/>
    <cellStyle name="Normal 23 2 3 31 3 3" xfId="39174"/>
    <cellStyle name="Normal 23 2 3 31 4" xfId="16660"/>
    <cellStyle name="Normal 23 2 3 31 4 2" xfId="42910"/>
    <cellStyle name="Normal 23 2 3 31 5" xfId="5516"/>
    <cellStyle name="Normal 23 2 3 31 5 2" xfId="31847"/>
    <cellStyle name="Normal 23 2 3 31 6" xfId="28968"/>
    <cellStyle name="Normal 23 2 3 32" xfId="1535"/>
    <cellStyle name="Normal 23 2 3 32 2" xfId="20265"/>
    <cellStyle name="Normal 23 2 3 32 2 2" xfId="46514"/>
    <cellStyle name="Normal 23 2 3 32 3" xfId="9201"/>
    <cellStyle name="Normal 23 2 3 32 3 2" xfId="35451"/>
    <cellStyle name="Normal 23 2 3 32 4" xfId="28969"/>
    <cellStyle name="Normal 23 2 3 33" xfId="1536"/>
    <cellStyle name="Normal 23 2 3 33 2" xfId="23868"/>
    <cellStyle name="Normal 23 2 3 33 2 2" xfId="50117"/>
    <cellStyle name="Normal 23 2 3 33 3" xfId="12804"/>
    <cellStyle name="Normal 23 2 3 33 3 2" xfId="39054"/>
    <cellStyle name="Normal 23 2 3 33 4" xfId="28970"/>
    <cellStyle name="Normal 23 2 3 34" xfId="1537"/>
    <cellStyle name="Normal 23 2 3 34 2" xfId="16540"/>
    <cellStyle name="Normal 23 2 3 34 2 2" xfId="42790"/>
    <cellStyle name="Normal 23 2 3 34 3" xfId="28971"/>
    <cellStyle name="Normal 23 2 3 35" xfId="1538"/>
    <cellStyle name="Normal 23 2 3 35 2" xfId="28972"/>
    <cellStyle name="Normal 23 2 3 36" xfId="1539"/>
    <cellStyle name="Normal 23 2 3 36 2" xfId="28973"/>
    <cellStyle name="Normal 23 2 3 37" xfId="1540"/>
    <cellStyle name="Normal 23 2 3 37 2" xfId="28974"/>
    <cellStyle name="Normal 23 2 3 38" xfId="1541"/>
    <cellStyle name="Normal 23 2 3 38 2" xfId="28975"/>
    <cellStyle name="Normal 23 2 3 39" xfId="1542"/>
    <cellStyle name="Normal 23 2 3 39 2" xfId="28976"/>
    <cellStyle name="Normal 23 2 3 4" xfId="1543"/>
    <cellStyle name="Normal 23 2 3 4 2" xfId="9593"/>
    <cellStyle name="Normal 23 2 3 4 2 2" xfId="20657"/>
    <cellStyle name="Normal 23 2 3 4 2 2 2" xfId="46906"/>
    <cellStyle name="Normal 23 2 3 4 2 3" xfId="35843"/>
    <cellStyle name="Normal 23 2 3 4 3" xfId="13196"/>
    <cellStyle name="Normal 23 2 3 4 3 2" xfId="24260"/>
    <cellStyle name="Normal 23 2 3 4 3 2 2" xfId="50509"/>
    <cellStyle name="Normal 23 2 3 4 3 3" xfId="39446"/>
    <cellStyle name="Normal 23 2 3 4 4" xfId="16932"/>
    <cellStyle name="Normal 23 2 3 4 4 2" xfId="43182"/>
    <cellStyle name="Normal 23 2 3 4 5" xfId="5791"/>
    <cellStyle name="Normal 23 2 3 4 5 2" xfId="32119"/>
    <cellStyle name="Normal 23 2 3 4 6" xfId="28977"/>
    <cellStyle name="Normal 23 2 3 40" xfId="1544"/>
    <cellStyle name="Normal 23 2 3 40 2" xfId="28978"/>
    <cellStyle name="Normal 23 2 3 41" xfId="1545"/>
    <cellStyle name="Normal 23 2 3 41 2" xfId="28979"/>
    <cellStyle name="Normal 23 2 3 42" xfId="1469"/>
    <cellStyle name="Normal 23 2 3 42 2" xfId="28903"/>
    <cellStyle name="Normal 23 2 3 43" xfId="5395"/>
    <cellStyle name="Normal 23 2 3 43 2" xfId="31727"/>
    <cellStyle name="Normal 23 2 3 44" xfId="27617"/>
    <cellStyle name="Normal 23 2 3 5" xfId="1546"/>
    <cellStyle name="Normal 23 2 3 5 2" xfId="9709"/>
    <cellStyle name="Normal 23 2 3 5 2 2" xfId="20773"/>
    <cellStyle name="Normal 23 2 3 5 2 2 2" xfId="47022"/>
    <cellStyle name="Normal 23 2 3 5 2 3" xfId="35959"/>
    <cellStyle name="Normal 23 2 3 5 3" xfId="13312"/>
    <cellStyle name="Normal 23 2 3 5 3 2" xfId="24376"/>
    <cellStyle name="Normal 23 2 3 5 3 2 2" xfId="50625"/>
    <cellStyle name="Normal 23 2 3 5 3 3" xfId="39562"/>
    <cellStyle name="Normal 23 2 3 5 4" xfId="17048"/>
    <cellStyle name="Normal 23 2 3 5 4 2" xfId="43298"/>
    <cellStyle name="Normal 23 2 3 5 5" xfId="5908"/>
    <cellStyle name="Normal 23 2 3 5 5 2" xfId="32235"/>
    <cellStyle name="Normal 23 2 3 5 6" xfId="28980"/>
    <cellStyle name="Normal 23 2 3 6" xfId="1547"/>
    <cellStyle name="Normal 23 2 3 6 2" xfId="9824"/>
    <cellStyle name="Normal 23 2 3 6 2 2" xfId="20888"/>
    <cellStyle name="Normal 23 2 3 6 2 2 2" xfId="47137"/>
    <cellStyle name="Normal 23 2 3 6 2 3" xfId="36074"/>
    <cellStyle name="Normal 23 2 3 6 3" xfId="13427"/>
    <cellStyle name="Normal 23 2 3 6 3 2" xfId="24491"/>
    <cellStyle name="Normal 23 2 3 6 3 2 2" xfId="50740"/>
    <cellStyle name="Normal 23 2 3 6 3 3" xfId="39677"/>
    <cellStyle name="Normal 23 2 3 6 4" xfId="17163"/>
    <cellStyle name="Normal 23 2 3 6 4 2" xfId="43413"/>
    <cellStyle name="Normal 23 2 3 6 5" xfId="6024"/>
    <cellStyle name="Normal 23 2 3 6 5 2" xfId="32350"/>
    <cellStyle name="Normal 23 2 3 6 6" xfId="28981"/>
    <cellStyle name="Normal 23 2 3 7" xfId="1548"/>
    <cellStyle name="Normal 23 2 3 7 2" xfId="9939"/>
    <cellStyle name="Normal 23 2 3 7 2 2" xfId="21003"/>
    <cellStyle name="Normal 23 2 3 7 2 2 2" xfId="47252"/>
    <cellStyle name="Normal 23 2 3 7 2 3" xfId="36189"/>
    <cellStyle name="Normal 23 2 3 7 3" xfId="13542"/>
    <cellStyle name="Normal 23 2 3 7 3 2" xfId="24606"/>
    <cellStyle name="Normal 23 2 3 7 3 2 2" xfId="50855"/>
    <cellStyle name="Normal 23 2 3 7 3 3" xfId="39792"/>
    <cellStyle name="Normal 23 2 3 7 4" xfId="17278"/>
    <cellStyle name="Normal 23 2 3 7 4 2" xfId="43528"/>
    <cellStyle name="Normal 23 2 3 7 5" xfId="6140"/>
    <cellStyle name="Normal 23 2 3 7 5 2" xfId="32465"/>
    <cellStyle name="Normal 23 2 3 7 6" xfId="28982"/>
    <cellStyle name="Normal 23 2 3 8" xfId="1549"/>
    <cellStyle name="Normal 23 2 3 8 2" xfId="10053"/>
    <cellStyle name="Normal 23 2 3 8 2 2" xfId="21117"/>
    <cellStyle name="Normal 23 2 3 8 2 2 2" xfId="47366"/>
    <cellStyle name="Normal 23 2 3 8 2 3" xfId="36303"/>
    <cellStyle name="Normal 23 2 3 8 3" xfId="13656"/>
    <cellStyle name="Normal 23 2 3 8 3 2" xfId="24720"/>
    <cellStyle name="Normal 23 2 3 8 3 2 2" xfId="50969"/>
    <cellStyle name="Normal 23 2 3 8 3 3" xfId="39906"/>
    <cellStyle name="Normal 23 2 3 8 4" xfId="17392"/>
    <cellStyle name="Normal 23 2 3 8 4 2" xfId="43642"/>
    <cellStyle name="Normal 23 2 3 8 5" xfId="6255"/>
    <cellStyle name="Normal 23 2 3 8 5 2" xfId="32579"/>
    <cellStyle name="Normal 23 2 3 8 6" xfId="28983"/>
    <cellStyle name="Normal 23 2 3 9" xfId="1550"/>
    <cellStyle name="Normal 23 2 3 9 2" xfId="10167"/>
    <cellStyle name="Normal 23 2 3 9 2 2" xfId="21231"/>
    <cellStyle name="Normal 23 2 3 9 2 2 2" xfId="47480"/>
    <cellStyle name="Normal 23 2 3 9 2 3" xfId="36417"/>
    <cellStyle name="Normal 23 2 3 9 3" xfId="13770"/>
    <cellStyle name="Normal 23 2 3 9 3 2" xfId="24834"/>
    <cellStyle name="Normal 23 2 3 9 3 2 2" xfId="51083"/>
    <cellStyle name="Normal 23 2 3 9 3 3" xfId="40020"/>
    <cellStyle name="Normal 23 2 3 9 4" xfId="17506"/>
    <cellStyle name="Normal 23 2 3 9 4 2" xfId="43756"/>
    <cellStyle name="Normal 23 2 3 9 5" xfId="6370"/>
    <cellStyle name="Normal 23 2 3 9 5 2" xfId="32693"/>
    <cellStyle name="Normal 23 2 3 9 6" xfId="28984"/>
    <cellStyle name="Normal 23 2 30" xfId="1551"/>
    <cellStyle name="Normal 23 2 30 2" xfId="12062"/>
    <cellStyle name="Normal 23 2 30 2 2" xfId="23126"/>
    <cellStyle name="Normal 23 2 30 2 2 2" xfId="49375"/>
    <cellStyle name="Normal 23 2 30 2 3" xfId="38312"/>
    <cellStyle name="Normal 23 2 30 3" xfId="15665"/>
    <cellStyle name="Normal 23 2 30 3 2" xfId="26729"/>
    <cellStyle name="Normal 23 2 30 3 2 2" xfId="52978"/>
    <cellStyle name="Normal 23 2 30 3 3" xfId="41915"/>
    <cellStyle name="Normal 23 2 30 4" xfId="19401"/>
    <cellStyle name="Normal 23 2 30 4 2" xfId="45651"/>
    <cellStyle name="Normal 23 2 30 5" xfId="8280"/>
    <cellStyle name="Normal 23 2 30 5 2" xfId="34588"/>
    <cellStyle name="Normal 23 2 30 6" xfId="28985"/>
    <cellStyle name="Normal 23 2 31" xfId="1552"/>
    <cellStyle name="Normal 23 2 31 2" xfId="12179"/>
    <cellStyle name="Normal 23 2 31 2 2" xfId="23243"/>
    <cellStyle name="Normal 23 2 31 2 2 2" xfId="49492"/>
    <cellStyle name="Normal 23 2 31 2 3" xfId="38429"/>
    <cellStyle name="Normal 23 2 31 3" xfId="15782"/>
    <cellStyle name="Normal 23 2 31 3 2" xfId="26846"/>
    <cellStyle name="Normal 23 2 31 3 2 2" xfId="53095"/>
    <cellStyle name="Normal 23 2 31 3 3" xfId="42032"/>
    <cellStyle name="Normal 23 2 31 4" xfId="19518"/>
    <cellStyle name="Normal 23 2 31 4 2" xfId="45768"/>
    <cellStyle name="Normal 23 2 31 5" xfId="8398"/>
    <cellStyle name="Normal 23 2 31 5 2" xfId="34705"/>
    <cellStyle name="Normal 23 2 31 6" xfId="28986"/>
    <cellStyle name="Normal 23 2 32" xfId="1553"/>
    <cellStyle name="Normal 23 2 32 2" xfId="12298"/>
    <cellStyle name="Normal 23 2 32 2 2" xfId="23362"/>
    <cellStyle name="Normal 23 2 32 2 2 2" xfId="49611"/>
    <cellStyle name="Normal 23 2 32 2 3" xfId="38548"/>
    <cellStyle name="Normal 23 2 32 3" xfId="15901"/>
    <cellStyle name="Normal 23 2 32 3 2" xfId="26965"/>
    <cellStyle name="Normal 23 2 32 3 2 2" xfId="53214"/>
    <cellStyle name="Normal 23 2 32 3 3" xfId="42151"/>
    <cellStyle name="Normal 23 2 32 4" xfId="19637"/>
    <cellStyle name="Normal 23 2 32 4 2" xfId="45887"/>
    <cellStyle name="Normal 23 2 32 5" xfId="8518"/>
    <cellStyle name="Normal 23 2 32 5 2" xfId="34824"/>
    <cellStyle name="Normal 23 2 32 6" xfId="28987"/>
    <cellStyle name="Normal 23 2 33" xfId="1554"/>
    <cellStyle name="Normal 23 2 33 2" xfId="12429"/>
    <cellStyle name="Normal 23 2 33 2 2" xfId="23493"/>
    <cellStyle name="Normal 23 2 33 2 2 2" xfId="49742"/>
    <cellStyle name="Normal 23 2 33 2 3" xfId="38679"/>
    <cellStyle name="Normal 23 2 33 3" xfId="16032"/>
    <cellStyle name="Normal 23 2 33 3 2" xfId="27096"/>
    <cellStyle name="Normal 23 2 33 3 2 2" xfId="53345"/>
    <cellStyle name="Normal 23 2 33 3 3" xfId="42282"/>
    <cellStyle name="Normal 23 2 33 4" xfId="19768"/>
    <cellStyle name="Normal 23 2 33 4 2" xfId="46018"/>
    <cellStyle name="Normal 23 2 33 5" xfId="8650"/>
    <cellStyle name="Normal 23 2 33 5 2" xfId="34955"/>
    <cellStyle name="Normal 23 2 33 6" xfId="28988"/>
    <cellStyle name="Normal 23 2 34" xfId="1555"/>
    <cellStyle name="Normal 23 2 34 2" xfId="12544"/>
    <cellStyle name="Normal 23 2 34 2 2" xfId="23608"/>
    <cellStyle name="Normal 23 2 34 2 2 2" xfId="49857"/>
    <cellStyle name="Normal 23 2 34 2 3" xfId="38794"/>
    <cellStyle name="Normal 23 2 34 3" xfId="16147"/>
    <cellStyle name="Normal 23 2 34 3 2" xfId="27211"/>
    <cellStyle name="Normal 23 2 34 3 2 2" xfId="53460"/>
    <cellStyle name="Normal 23 2 34 3 3" xfId="42397"/>
    <cellStyle name="Normal 23 2 34 4" xfId="19883"/>
    <cellStyle name="Normal 23 2 34 4 2" xfId="46133"/>
    <cellStyle name="Normal 23 2 34 5" xfId="8766"/>
    <cellStyle name="Normal 23 2 34 5 2" xfId="35070"/>
    <cellStyle name="Normal 23 2 34 6" xfId="28989"/>
    <cellStyle name="Normal 23 2 35" xfId="1556"/>
    <cellStyle name="Normal 23 2 35 2" xfId="12658"/>
    <cellStyle name="Normal 23 2 35 2 2" xfId="23722"/>
    <cellStyle name="Normal 23 2 35 2 2 2" xfId="49971"/>
    <cellStyle name="Normal 23 2 35 2 3" xfId="38908"/>
    <cellStyle name="Normal 23 2 35 3" xfId="16261"/>
    <cellStyle name="Normal 23 2 35 3 2" xfId="27325"/>
    <cellStyle name="Normal 23 2 35 3 2 2" xfId="53574"/>
    <cellStyle name="Normal 23 2 35 3 3" xfId="42511"/>
    <cellStyle name="Normal 23 2 35 4" xfId="19997"/>
    <cellStyle name="Normal 23 2 35 4 2" xfId="46247"/>
    <cellStyle name="Normal 23 2 35 5" xfId="8881"/>
    <cellStyle name="Normal 23 2 35 5 2" xfId="35184"/>
    <cellStyle name="Normal 23 2 35 6" xfId="28990"/>
    <cellStyle name="Normal 23 2 36" xfId="1557"/>
    <cellStyle name="Normal 23 2 36 2" xfId="9296"/>
    <cellStyle name="Normal 23 2 36 2 2" xfId="20360"/>
    <cellStyle name="Normal 23 2 36 2 2 2" xfId="46609"/>
    <cellStyle name="Normal 23 2 36 2 3" xfId="35546"/>
    <cellStyle name="Normal 23 2 36 3" xfId="12899"/>
    <cellStyle name="Normal 23 2 36 3 2" xfId="23963"/>
    <cellStyle name="Normal 23 2 36 3 2 2" xfId="50212"/>
    <cellStyle name="Normal 23 2 36 3 3" xfId="39149"/>
    <cellStyle name="Normal 23 2 36 4" xfId="16635"/>
    <cellStyle name="Normal 23 2 36 4 2" xfId="42885"/>
    <cellStyle name="Normal 23 2 36 5" xfId="5491"/>
    <cellStyle name="Normal 23 2 36 5 2" xfId="31822"/>
    <cellStyle name="Normal 23 2 36 6" xfId="28991"/>
    <cellStyle name="Normal 23 2 37" xfId="1558"/>
    <cellStyle name="Normal 23 2 37 2" xfId="20240"/>
    <cellStyle name="Normal 23 2 37 2 2" xfId="46489"/>
    <cellStyle name="Normal 23 2 37 3" xfId="9176"/>
    <cellStyle name="Normal 23 2 37 3 2" xfId="35426"/>
    <cellStyle name="Normal 23 2 37 4" xfId="28992"/>
    <cellStyle name="Normal 23 2 38" xfId="1559"/>
    <cellStyle name="Normal 23 2 38 2" xfId="23843"/>
    <cellStyle name="Normal 23 2 38 2 2" xfId="50092"/>
    <cellStyle name="Normal 23 2 38 3" xfId="12779"/>
    <cellStyle name="Normal 23 2 38 3 2" xfId="39029"/>
    <cellStyle name="Normal 23 2 38 4" xfId="28993"/>
    <cellStyle name="Normal 23 2 39" xfId="1560"/>
    <cellStyle name="Normal 23 2 39 2" xfId="16501"/>
    <cellStyle name="Normal 23 2 39 2 2" xfId="42751"/>
    <cellStyle name="Normal 23 2 39 3" xfId="28994"/>
    <cellStyle name="Normal 23 2 4" xfId="127"/>
    <cellStyle name="Normal 23 2 4 10" xfId="1562"/>
    <cellStyle name="Normal 23 2 4 10 2" xfId="10288"/>
    <cellStyle name="Normal 23 2 4 10 2 2" xfId="21352"/>
    <cellStyle name="Normal 23 2 4 10 2 2 2" xfId="47601"/>
    <cellStyle name="Normal 23 2 4 10 2 3" xfId="36538"/>
    <cellStyle name="Normal 23 2 4 10 3" xfId="13891"/>
    <cellStyle name="Normal 23 2 4 10 3 2" xfId="24955"/>
    <cellStyle name="Normal 23 2 4 10 3 2 2" xfId="51204"/>
    <cellStyle name="Normal 23 2 4 10 3 3" xfId="40141"/>
    <cellStyle name="Normal 23 2 4 10 4" xfId="17627"/>
    <cellStyle name="Normal 23 2 4 10 4 2" xfId="43877"/>
    <cellStyle name="Normal 23 2 4 10 5" xfId="6492"/>
    <cellStyle name="Normal 23 2 4 10 5 2" xfId="32814"/>
    <cellStyle name="Normal 23 2 4 10 6" xfId="28996"/>
    <cellStyle name="Normal 23 2 4 11" xfId="1563"/>
    <cellStyle name="Normal 23 2 4 11 2" xfId="10415"/>
    <cellStyle name="Normal 23 2 4 11 2 2" xfId="21479"/>
    <cellStyle name="Normal 23 2 4 11 2 2 2" xfId="47728"/>
    <cellStyle name="Normal 23 2 4 11 2 3" xfId="36665"/>
    <cellStyle name="Normal 23 2 4 11 3" xfId="14018"/>
    <cellStyle name="Normal 23 2 4 11 3 2" xfId="25082"/>
    <cellStyle name="Normal 23 2 4 11 3 2 2" xfId="51331"/>
    <cellStyle name="Normal 23 2 4 11 3 3" xfId="40268"/>
    <cellStyle name="Normal 23 2 4 11 4" xfId="17754"/>
    <cellStyle name="Normal 23 2 4 11 4 2" xfId="44004"/>
    <cellStyle name="Normal 23 2 4 11 5" xfId="6620"/>
    <cellStyle name="Normal 23 2 4 11 5 2" xfId="32941"/>
    <cellStyle name="Normal 23 2 4 11 6" xfId="28997"/>
    <cellStyle name="Normal 23 2 4 12" xfId="1564"/>
    <cellStyle name="Normal 23 2 4 12 2" xfId="10530"/>
    <cellStyle name="Normal 23 2 4 12 2 2" xfId="21594"/>
    <cellStyle name="Normal 23 2 4 12 2 2 2" xfId="47843"/>
    <cellStyle name="Normal 23 2 4 12 2 3" xfId="36780"/>
    <cellStyle name="Normal 23 2 4 12 3" xfId="14133"/>
    <cellStyle name="Normal 23 2 4 12 3 2" xfId="25197"/>
    <cellStyle name="Normal 23 2 4 12 3 2 2" xfId="51446"/>
    <cellStyle name="Normal 23 2 4 12 3 3" xfId="40383"/>
    <cellStyle name="Normal 23 2 4 12 4" xfId="17869"/>
    <cellStyle name="Normal 23 2 4 12 4 2" xfId="44119"/>
    <cellStyle name="Normal 23 2 4 12 5" xfId="6736"/>
    <cellStyle name="Normal 23 2 4 12 5 2" xfId="33056"/>
    <cellStyle name="Normal 23 2 4 12 6" xfId="28998"/>
    <cellStyle name="Normal 23 2 4 13" xfId="1565"/>
    <cellStyle name="Normal 23 2 4 13 2" xfId="10703"/>
    <cellStyle name="Normal 23 2 4 13 2 2" xfId="21767"/>
    <cellStyle name="Normal 23 2 4 13 2 2 2" xfId="48016"/>
    <cellStyle name="Normal 23 2 4 13 2 3" xfId="36953"/>
    <cellStyle name="Normal 23 2 4 13 3" xfId="14306"/>
    <cellStyle name="Normal 23 2 4 13 3 2" xfId="25370"/>
    <cellStyle name="Normal 23 2 4 13 3 2 2" xfId="51619"/>
    <cellStyle name="Normal 23 2 4 13 3 3" xfId="40556"/>
    <cellStyle name="Normal 23 2 4 13 4" xfId="18042"/>
    <cellStyle name="Normal 23 2 4 13 4 2" xfId="44292"/>
    <cellStyle name="Normal 23 2 4 13 5" xfId="6910"/>
    <cellStyle name="Normal 23 2 4 13 5 2" xfId="33229"/>
    <cellStyle name="Normal 23 2 4 13 6" xfId="28999"/>
    <cellStyle name="Normal 23 2 4 14" xfId="1566"/>
    <cellStyle name="Normal 23 2 4 14 2" xfId="10820"/>
    <cellStyle name="Normal 23 2 4 14 2 2" xfId="21884"/>
    <cellStyle name="Normal 23 2 4 14 2 2 2" xfId="48133"/>
    <cellStyle name="Normal 23 2 4 14 2 3" xfId="37070"/>
    <cellStyle name="Normal 23 2 4 14 3" xfId="14423"/>
    <cellStyle name="Normal 23 2 4 14 3 2" xfId="25487"/>
    <cellStyle name="Normal 23 2 4 14 3 2 2" xfId="51736"/>
    <cellStyle name="Normal 23 2 4 14 3 3" xfId="40673"/>
    <cellStyle name="Normal 23 2 4 14 4" xfId="18159"/>
    <cellStyle name="Normal 23 2 4 14 4 2" xfId="44409"/>
    <cellStyle name="Normal 23 2 4 14 5" xfId="7028"/>
    <cellStyle name="Normal 23 2 4 14 5 2" xfId="33346"/>
    <cellStyle name="Normal 23 2 4 14 6" xfId="29000"/>
    <cellStyle name="Normal 23 2 4 15" xfId="1567"/>
    <cellStyle name="Normal 23 2 4 15 2" xfId="10936"/>
    <cellStyle name="Normal 23 2 4 15 2 2" xfId="22000"/>
    <cellStyle name="Normal 23 2 4 15 2 2 2" xfId="48249"/>
    <cellStyle name="Normal 23 2 4 15 2 3" xfId="37186"/>
    <cellStyle name="Normal 23 2 4 15 3" xfId="14539"/>
    <cellStyle name="Normal 23 2 4 15 3 2" xfId="25603"/>
    <cellStyle name="Normal 23 2 4 15 3 2 2" xfId="51852"/>
    <cellStyle name="Normal 23 2 4 15 3 3" xfId="40789"/>
    <cellStyle name="Normal 23 2 4 15 4" xfId="18275"/>
    <cellStyle name="Normal 23 2 4 15 4 2" xfId="44525"/>
    <cellStyle name="Normal 23 2 4 15 5" xfId="7145"/>
    <cellStyle name="Normal 23 2 4 15 5 2" xfId="33462"/>
    <cellStyle name="Normal 23 2 4 15 6" xfId="29001"/>
    <cellStyle name="Normal 23 2 4 16" xfId="1568"/>
    <cellStyle name="Normal 23 2 4 16 2" xfId="11054"/>
    <cellStyle name="Normal 23 2 4 16 2 2" xfId="22118"/>
    <cellStyle name="Normal 23 2 4 16 2 2 2" xfId="48367"/>
    <cellStyle name="Normal 23 2 4 16 2 3" xfId="37304"/>
    <cellStyle name="Normal 23 2 4 16 3" xfId="14657"/>
    <cellStyle name="Normal 23 2 4 16 3 2" xfId="25721"/>
    <cellStyle name="Normal 23 2 4 16 3 2 2" xfId="51970"/>
    <cellStyle name="Normal 23 2 4 16 3 3" xfId="40907"/>
    <cellStyle name="Normal 23 2 4 16 4" xfId="18393"/>
    <cellStyle name="Normal 23 2 4 16 4 2" xfId="44643"/>
    <cellStyle name="Normal 23 2 4 16 5" xfId="7264"/>
    <cellStyle name="Normal 23 2 4 16 5 2" xfId="33580"/>
    <cellStyle name="Normal 23 2 4 16 6" xfId="29002"/>
    <cellStyle name="Normal 23 2 4 17" xfId="1569"/>
    <cellStyle name="Normal 23 2 4 17 2" xfId="11172"/>
    <cellStyle name="Normal 23 2 4 17 2 2" xfId="22236"/>
    <cellStyle name="Normal 23 2 4 17 2 2 2" xfId="48485"/>
    <cellStyle name="Normal 23 2 4 17 2 3" xfId="37422"/>
    <cellStyle name="Normal 23 2 4 17 3" xfId="14775"/>
    <cellStyle name="Normal 23 2 4 17 3 2" xfId="25839"/>
    <cellStyle name="Normal 23 2 4 17 3 2 2" xfId="52088"/>
    <cellStyle name="Normal 23 2 4 17 3 3" xfId="41025"/>
    <cellStyle name="Normal 23 2 4 17 4" xfId="18511"/>
    <cellStyle name="Normal 23 2 4 17 4 2" xfId="44761"/>
    <cellStyle name="Normal 23 2 4 17 5" xfId="7383"/>
    <cellStyle name="Normal 23 2 4 17 5 2" xfId="33698"/>
    <cellStyle name="Normal 23 2 4 17 6" xfId="29003"/>
    <cellStyle name="Normal 23 2 4 18" xfId="1570"/>
    <cellStyle name="Normal 23 2 4 18 2" xfId="11288"/>
    <cellStyle name="Normal 23 2 4 18 2 2" xfId="22352"/>
    <cellStyle name="Normal 23 2 4 18 2 2 2" xfId="48601"/>
    <cellStyle name="Normal 23 2 4 18 2 3" xfId="37538"/>
    <cellStyle name="Normal 23 2 4 18 3" xfId="14891"/>
    <cellStyle name="Normal 23 2 4 18 3 2" xfId="25955"/>
    <cellStyle name="Normal 23 2 4 18 3 2 2" xfId="52204"/>
    <cellStyle name="Normal 23 2 4 18 3 3" xfId="41141"/>
    <cellStyle name="Normal 23 2 4 18 4" xfId="18627"/>
    <cellStyle name="Normal 23 2 4 18 4 2" xfId="44877"/>
    <cellStyle name="Normal 23 2 4 18 5" xfId="7500"/>
    <cellStyle name="Normal 23 2 4 18 5 2" xfId="33814"/>
    <cellStyle name="Normal 23 2 4 18 6" xfId="29004"/>
    <cellStyle name="Normal 23 2 4 19" xfId="1571"/>
    <cellStyle name="Normal 23 2 4 19 2" xfId="11405"/>
    <cellStyle name="Normal 23 2 4 19 2 2" xfId="22469"/>
    <cellStyle name="Normal 23 2 4 19 2 2 2" xfId="48718"/>
    <cellStyle name="Normal 23 2 4 19 2 3" xfId="37655"/>
    <cellStyle name="Normal 23 2 4 19 3" xfId="15008"/>
    <cellStyle name="Normal 23 2 4 19 3 2" xfId="26072"/>
    <cellStyle name="Normal 23 2 4 19 3 2 2" xfId="52321"/>
    <cellStyle name="Normal 23 2 4 19 3 3" xfId="41258"/>
    <cellStyle name="Normal 23 2 4 19 4" xfId="18744"/>
    <cellStyle name="Normal 23 2 4 19 4 2" xfId="44994"/>
    <cellStyle name="Normal 23 2 4 19 5" xfId="7618"/>
    <cellStyle name="Normal 23 2 4 19 5 2" xfId="33931"/>
    <cellStyle name="Normal 23 2 4 19 6" xfId="29005"/>
    <cellStyle name="Normal 23 2 4 2" xfId="128"/>
    <cellStyle name="Normal 23 2 4 2 10" xfId="1573"/>
    <cellStyle name="Normal 23 2 4 2 10 2" xfId="10453"/>
    <cellStyle name="Normal 23 2 4 2 10 2 2" xfId="21517"/>
    <cellStyle name="Normal 23 2 4 2 10 2 2 2" xfId="47766"/>
    <cellStyle name="Normal 23 2 4 2 10 2 3" xfId="36703"/>
    <cellStyle name="Normal 23 2 4 2 10 3" xfId="14056"/>
    <cellStyle name="Normal 23 2 4 2 10 3 2" xfId="25120"/>
    <cellStyle name="Normal 23 2 4 2 10 3 2 2" xfId="51369"/>
    <cellStyle name="Normal 23 2 4 2 10 3 3" xfId="40306"/>
    <cellStyle name="Normal 23 2 4 2 10 4" xfId="17792"/>
    <cellStyle name="Normal 23 2 4 2 10 4 2" xfId="44042"/>
    <cellStyle name="Normal 23 2 4 2 10 5" xfId="6658"/>
    <cellStyle name="Normal 23 2 4 2 10 5 2" xfId="32979"/>
    <cellStyle name="Normal 23 2 4 2 10 6" xfId="29007"/>
    <cellStyle name="Normal 23 2 4 2 11" xfId="1574"/>
    <cellStyle name="Normal 23 2 4 2 11 2" xfId="10568"/>
    <cellStyle name="Normal 23 2 4 2 11 2 2" xfId="21632"/>
    <cellStyle name="Normal 23 2 4 2 11 2 2 2" xfId="47881"/>
    <cellStyle name="Normal 23 2 4 2 11 2 3" xfId="36818"/>
    <cellStyle name="Normal 23 2 4 2 11 3" xfId="14171"/>
    <cellStyle name="Normal 23 2 4 2 11 3 2" xfId="25235"/>
    <cellStyle name="Normal 23 2 4 2 11 3 2 2" xfId="51484"/>
    <cellStyle name="Normal 23 2 4 2 11 3 3" xfId="40421"/>
    <cellStyle name="Normal 23 2 4 2 11 4" xfId="17907"/>
    <cellStyle name="Normal 23 2 4 2 11 4 2" xfId="44157"/>
    <cellStyle name="Normal 23 2 4 2 11 5" xfId="6774"/>
    <cellStyle name="Normal 23 2 4 2 11 5 2" xfId="33094"/>
    <cellStyle name="Normal 23 2 4 2 11 6" xfId="29008"/>
    <cellStyle name="Normal 23 2 4 2 12" xfId="1575"/>
    <cellStyle name="Normal 23 2 4 2 12 2" xfId="10741"/>
    <cellStyle name="Normal 23 2 4 2 12 2 2" xfId="21805"/>
    <cellStyle name="Normal 23 2 4 2 12 2 2 2" xfId="48054"/>
    <cellStyle name="Normal 23 2 4 2 12 2 3" xfId="36991"/>
    <cellStyle name="Normal 23 2 4 2 12 3" xfId="14344"/>
    <cellStyle name="Normal 23 2 4 2 12 3 2" xfId="25408"/>
    <cellStyle name="Normal 23 2 4 2 12 3 2 2" xfId="51657"/>
    <cellStyle name="Normal 23 2 4 2 12 3 3" xfId="40594"/>
    <cellStyle name="Normal 23 2 4 2 12 4" xfId="18080"/>
    <cellStyle name="Normal 23 2 4 2 12 4 2" xfId="44330"/>
    <cellStyle name="Normal 23 2 4 2 12 5" xfId="6948"/>
    <cellStyle name="Normal 23 2 4 2 12 5 2" xfId="33267"/>
    <cellStyle name="Normal 23 2 4 2 12 6" xfId="29009"/>
    <cellStyle name="Normal 23 2 4 2 13" xfId="1576"/>
    <cellStyle name="Normal 23 2 4 2 13 2" xfId="10858"/>
    <cellStyle name="Normal 23 2 4 2 13 2 2" xfId="21922"/>
    <cellStyle name="Normal 23 2 4 2 13 2 2 2" xfId="48171"/>
    <cellStyle name="Normal 23 2 4 2 13 2 3" xfId="37108"/>
    <cellStyle name="Normal 23 2 4 2 13 3" xfId="14461"/>
    <cellStyle name="Normal 23 2 4 2 13 3 2" xfId="25525"/>
    <cellStyle name="Normal 23 2 4 2 13 3 2 2" xfId="51774"/>
    <cellStyle name="Normal 23 2 4 2 13 3 3" xfId="40711"/>
    <cellStyle name="Normal 23 2 4 2 13 4" xfId="18197"/>
    <cellStyle name="Normal 23 2 4 2 13 4 2" xfId="44447"/>
    <cellStyle name="Normal 23 2 4 2 13 5" xfId="7066"/>
    <cellStyle name="Normal 23 2 4 2 13 5 2" xfId="33384"/>
    <cellStyle name="Normal 23 2 4 2 13 6" xfId="29010"/>
    <cellStyle name="Normal 23 2 4 2 14" xfId="1577"/>
    <cellStyle name="Normal 23 2 4 2 14 2" xfId="10974"/>
    <cellStyle name="Normal 23 2 4 2 14 2 2" xfId="22038"/>
    <cellStyle name="Normal 23 2 4 2 14 2 2 2" xfId="48287"/>
    <cellStyle name="Normal 23 2 4 2 14 2 3" xfId="37224"/>
    <cellStyle name="Normal 23 2 4 2 14 3" xfId="14577"/>
    <cellStyle name="Normal 23 2 4 2 14 3 2" xfId="25641"/>
    <cellStyle name="Normal 23 2 4 2 14 3 2 2" xfId="51890"/>
    <cellStyle name="Normal 23 2 4 2 14 3 3" xfId="40827"/>
    <cellStyle name="Normal 23 2 4 2 14 4" xfId="18313"/>
    <cellStyle name="Normal 23 2 4 2 14 4 2" xfId="44563"/>
    <cellStyle name="Normal 23 2 4 2 14 5" xfId="7183"/>
    <cellStyle name="Normal 23 2 4 2 14 5 2" xfId="33500"/>
    <cellStyle name="Normal 23 2 4 2 14 6" xfId="29011"/>
    <cellStyle name="Normal 23 2 4 2 15" xfId="1578"/>
    <cellStyle name="Normal 23 2 4 2 15 2" xfId="11092"/>
    <cellStyle name="Normal 23 2 4 2 15 2 2" xfId="22156"/>
    <cellStyle name="Normal 23 2 4 2 15 2 2 2" xfId="48405"/>
    <cellStyle name="Normal 23 2 4 2 15 2 3" xfId="37342"/>
    <cellStyle name="Normal 23 2 4 2 15 3" xfId="14695"/>
    <cellStyle name="Normal 23 2 4 2 15 3 2" xfId="25759"/>
    <cellStyle name="Normal 23 2 4 2 15 3 2 2" xfId="52008"/>
    <cellStyle name="Normal 23 2 4 2 15 3 3" xfId="40945"/>
    <cellStyle name="Normal 23 2 4 2 15 4" xfId="18431"/>
    <cellStyle name="Normal 23 2 4 2 15 4 2" xfId="44681"/>
    <cellStyle name="Normal 23 2 4 2 15 5" xfId="7302"/>
    <cellStyle name="Normal 23 2 4 2 15 5 2" xfId="33618"/>
    <cellStyle name="Normal 23 2 4 2 15 6" xfId="29012"/>
    <cellStyle name="Normal 23 2 4 2 16" xfId="1579"/>
    <cellStyle name="Normal 23 2 4 2 16 2" xfId="11210"/>
    <cellStyle name="Normal 23 2 4 2 16 2 2" xfId="22274"/>
    <cellStyle name="Normal 23 2 4 2 16 2 2 2" xfId="48523"/>
    <cellStyle name="Normal 23 2 4 2 16 2 3" xfId="37460"/>
    <cellStyle name="Normal 23 2 4 2 16 3" xfId="14813"/>
    <cellStyle name="Normal 23 2 4 2 16 3 2" xfId="25877"/>
    <cellStyle name="Normal 23 2 4 2 16 3 2 2" xfId="52126"/>
    <cellStyle name="Normal 23 2 4 2 16 3 3" xfId="41063"/>
    <cellStyle name="Normal 23 2 4 2 16 4" xfId="18549"/>
    <cellStyle name="Normal 23 2 4 2 16 4 2" xfId="44799"/>
    <cellStyle name="Normal 23 2 4 2 16 5" xfId="7421"/>
    <cellStyle name="Normal 23 2 4 2 16 5 2" xfId="33736"/>
    <cellStyle name="Normal 23 2 4 2 16 6" xfId="29013"/>
    <cellStyle name="Normal 23 2 4 2 17" xfId="1580"/>
    <cellStyle name="Normal 23 2 4 2 17 2" xfId="11326"/>
    <cellStyle name="Normal 23 2 4 2 17 2 2" xfId="22390"/>
    <cellStyle name="Normal 23 2 4 2 17 2 2 2" xfId="48639"/>
    <cellStyle name="Normal 23 2 4 2 17 2 3" xfId="37576"/>
    <cellStyle name="Normal 23 2 4 2 17 3" xfId="14929"/>
    <cellStyle name="Normal 23 2 4 2 17 3 2" xfId="25993"/>
    <cellStyle name="Normal 23 2 4 2 17 3 2 2" xfId="52242"/>
    <cellStyle name="Normal 23 2 4 2 17 3 3" xfId="41179"/>
    <cellStyle name="Normal 23 2 4 2 17 4" xfId="18665"/>
    <cellStyle name="Normal 23 2 4 2 17 4 2" xfId="44915"/>
    <cellStyle name="Normal 23 2 4 2 17 5" xfId="7538"/>
    <cellStyle name="Normal 23 2 4 2 17 5 2" xfId="33852"/>
    <cellStyle name="Normal 23 2 4 2 17 6" xfId="29014"/>
    <cellStyle name="Normal 23 2 4 2 18" xfId="1581"/>
    <cellStyle name="Normal 23 2 4 2 18 2" xfId="11443"/>
    <cellStyle name="Normal 23 2 4 2 18 2 2" xfId="22507"/>
    <cellStyle name="Normal 23 2 4 2 18 2 2 2" xfId="48756"/>
    <cellStyle name="Normal 23 2 4 2 18 2 3" xfId="37693"/>
    <cellStyle name="Normal 23 2 4 2 18 3" xfId="15046"/>
    <cellStyle name="Normal 23 2 4 2 18 3 2" xfId="26110"/>
    <cellStyle name="Normal 23 2 4 2 18 3 2 2" xfId="52359"/>
    <cellStyle name="Normal 23 2 4 2 18 3 3" xfId="41296"/>
    <cellStyle name="Normal 23 2 4 2 18 4" xfId="18782"/>
    <cellStyle name="Normal 23 2 4 2 18 4 2" xfId="45032"/>
    <cellStyle name="Normal 23 2 4 2 18 5" xfId="7656"/>
    <cellStyle name="Normal 23 2 4 2 18 5 2" xfId="33969"/>
    <cellStyle name="Normal 23 2 4 2 18 6" xfId="29015"/>
    <cellStyle name="Normal 23 2 4 2 19" xfId="1582"/>
    <cellStyle name="Normal 23 2 4 2 19 2" xfId="11562"/>
    <cellStyle name="Normal 23 2 4 2 19 2 2" xfId="22626"/>
    <cellStyle name="Normal 23 2 4 2 19 2 2 2" xfId="48875"/>
    <cellStyle name="Normal 23 2 4 2 19 2 3" xfId="37812"/>
    <cellStyle name="Normal 23 2 4 2 19 3" xfId="15165"/>
    <cellStyle name="Normal 23 2 4 2 19 3 2" xfId="26229"/>
    <cellStyle name="Normal 23 2 4 2 19 3 2 2" xfId="52478"/>
    <cellStyle name="Normal 23 2 4 2 19 3 3" xfId="41415"/>
    <cellStyle name="Normal 23 2 4 2 19 4" xfId="18901"/>
    <cellStyle name="Normal 23 2 4 2 19 4 2" xfId="45151"/>
    <cellStyle name="Normal 23 2 4 2 19 5" xfId="7776"/>
    <cellStyle name="Normal 23 2 4 2 19 5 2" xfId="34088"/>
    <cellStyle name="Normal 23 2 4 2 19 6" xfId="29016"/>
    <cellStyle name="Normal 23 2 4 2 2" xfId="129"/>
    <cellStyle name="Normal 23 2 4 2 2 2" xfId="1584"/>
    <cellStyle name="Normal 23 2 4 2 2 2 2" xfId="16403"/>
    <cellStyle name="Normal 23 2 4 2 2 2 2 2" xfId="27467"/>
    <cellStyle name="Normal 23 2 4 2 2 2 2 2 2" xfId="53716"/>
    <cellStyle name="Normal 23 2 4 2 2 2 2 3" xfId="42653"/>
    <cellStyle name="Normal 23 2 4 2 2 2 3" xfId="20139"/>
    <cellStyle name="Normal 23 2 4 2 2 2 3 2" xfId="46389"/>
    <cellStyle name="Normal 23 2 4 2 2 2 4" xfId="9067"/>
    <cellStyle name="Normal 23 2 4 2 2 2 4 2" xfId="35326"/>
    <cellStyle name="Normal 23 2 4 2 2 2 5" xfId="29018"/>
    <cellStyle name="Normal 23 2 4 2 2 3" xfId="1583"/>
    <cellStyle name="Normal 23 2 4 2 2 3 2" xfId="20572"/>
    <cellStyle name="Normal 23 2 4 2 2 3 2 2" xfId="46821"/>
    <cellStyle name="Normal 23 2 4 2 2 3 3" xfId="9508"/>
    <cellStyle name="Normal 23 2 4 2 2 3 3 2" xfId="35758"/>
    <cellStyle name="Normal 23 2 4 2 2 3 4" xfId="29017"/>
    <cellStyle name="Normal 23 2 4 2 2 4" xfId="13111"/>
    <cellStyle name="Normal 23 2 4 2 2 4 2" xfId="24175"/>
    <cellStyle name="Normal 23 2 4 2 2 4 2 2" xfId="50424"/>
    <cellStyle name="Normal 23 2 4 2 2 4 3" xfId="39361"/>
    <cellStyle name="Normal 23 2 4 2 2 5" xfId="16847"/>
    <cellStyle name="Normal 23 2 4 2 2 5 2" xfId="43097"/>
    <cellStyle name="Normal 23 2 4 2 2 6" xfId="5705"/>
    <cellStyle name="Normal 23 2 4 2 2 6 2" xfId="32034"/>
    <cellStyle name="Normal 23 2 4 2 2 7" xfId="27623"/>
    <cellStyle name="Normal 23 2 4 2 20" xfId="1585"/>
    <cellStyle name="Normal 23 2 4 2 20 2" xfId="11676"/>
    <cellStyle name="Normal 23 2 4 2 20 2 2" xfId="22740"/>
    <cellStyle name="Normal 23 2 4 2 20 2 2 2" xfId="48989"/>
    <cellStyle name="Normal 23 2 4 2 20 2 3" xfId="37926"/>
    <cellStyle name="Normal 23 2 4 2 20 3" xfId="15279"/>
    <cellStyle name="Normal 23 2 4 2 20 3 2" xfId="26343"/>
    <cellStyle name="Normal 23 2 4 2 20 3 2 2" xfId="52592"/>
    <cellStyle name="Normal 23 2 4 2 20 3 3" xfId="41529"/>
    <cellStyle name="Normal 23 2 4 2 20 4" xfId="19015"/>
    <cellStyle name="Normal 23 2 4 2 20 4 2" xfId="45265"/>
    <cellStyle name="Normal 23 2 4 2 20 5" xfId="7891"/>
    <cellStyle name="Normal 23 2 4 2 20 5 2" xfId="34202"/>
    <cellStyle name="Normal 23 2 4 2 20 6" xfId="29019"/>
    <cellStyle name="Normal 23 2 4 2 21" xfId="1586"/>
    <cellStyle name="Normal 23 2 4 2 21 2" xfId="11790"/>
    <cellStyle name="Normal 23 2 4 2 21 2 2" xfId="22854"/>
    <cellStyle name="Normal 23 2 4 2 21 2 2 2" xfId="49103"/>
    <cellStyle name="Normal 23 2 4 2 21 2 3" xfId="38040"/>
    <cellStyle name="Normal 23 2 4 2 21 3" xfId="15393"/>
    <cellStyle name="Normal 23 2 4 2 21 3 2" xfId="26457"/>
    <cellStyle name="Normal 23 2 4 2 21 3 2 2" xfId="52706"/>
    <cellStyle name="Normal 23 2 4 2 21 3 3" xfId="41643"/>
    <cellStyle name="Normal 23 2 4 2 21 4" xfId="19129"/>
    <cellStyle name="Normal 23 2 4 2 21 4 2" xfId="45379"/>
    <cellStyle name="Normal 23 2 4 2 21 5" xfId="8006"/>
    <cellStyle name="Normal 23 2 4 2 21 5 2" xfId="34316"/>
    <cellStyle name="Normal 23 2 4 2 21 6" xfId="29020"/>
    <cellStyle name="Normal 23 2 4 2 22" xfId="1587"/>
    <cellStyle name="Normal 23 2 4 2 22 2" xfId="11904"/>
    <cellStyle name="Normal 23 2 4 2 22 2 2" xfId="22968"/>
    <cellStyle name="Normal 23 2 4 2 22 2 2 2" xfId="49217"/>
    <cellStyle name="Normal 23 2 4 2 22 2 3" xfId="38154"/>
    <cellStyle name="Normal 23 2 4 2 22 3" xfId="15507"/>
    <cellStyle name="Normal 23 2 4 2 22 3 2" xfId="26571"/>
    <cellStyle name="Normal 23 2 4 2 22 3 2 2" xfId="52820"/>
    <cellStyle name="Normal 23 2 4 2 22 3 3" xfId="41757"/>
    <cellStyle name="Normal 23 2 4 2 22 4" xfId="19243"/>
    <cellStyle name="Normal 23 2 4 2 22 4 2" xfId="45493"/>
    <cellStyle name="Normal 23 2 4 2 22 5" xfId="8121"/>
    <cellStyle name="Normal 23 2 4 2 22 5 2" xfId="34430"/>
    <cellStyle name="Normal 23 2 4 2 22 6" xfId="29021"/>
    <cellStyle name="Normal 23 2 4 2 23" xfId="1588"/>
    <cellStyle name="Normal 23 2 4 2 23 2" xfId="12018"/>
    <cellStyle name="Normal 23 2 4 2 23 2 2" xfId="23082"/>
    <cellStyle name="Normal 23 2 4 2 23 2 2 2" xfId="49331"/>
    <cellStyle name="Normal 23 2 4 2 23 2 3" xfId="38268"/>
    <cellStyle name="Normal 23 2 4 2 23 3" xfId="15621"/>
    <cellStyle name="Normal 23 2 4 2 23 3 2" xfId="26685"/>
    <cellStyle name="Normal 23 2 4 2 23 3 2 2" xfId="52934"/>
    <cellStyle name="Normal 23 2 4 2 23 3 3" xfId="41871"/>
    <cellStyle name="Normal 23 2 4 2 23 4" xfId="19357"/>
    <cellStyle name="Normal 23 2 4 2 23 4 2" xfId="45607"/>
    <cellStyle name="Normal 23 2 4 2 23 5" xfId="8236"/>
    <cellStyle name="Normal 23 2 4 2 23 5 2" xfId="34544"/>
    <cellStyle name="Normal 23 2 4 2 23 6" xfId="29022"/>
    <cellStyle name="Normal 23 2 4 2 24" xfId="1589"/>
    <cellStyle name="Normal 23 2 4 2 24 2" xfId="12132"/>
    <cellStyle name="Normal 23 2 4 2 24 2 2" xfId="23196"/>
    <cellStyle name="Normal 23 2 4 2 24 2 2 2" xfId="49445"/>
    <cellStyle name="Normal 23 2 4 2 24 2 3" xfId="38382"/>
    <cellStyle name="Normal 23 2 4 2 24 3" xfId="15735"/>
    <cellStyle name="Normal 23 2 4 2 24 3 2" xfId="26799"/>
    <cellStyle name="Normal 23 2 4 2 24 3 2 2" xfId="53048"/>
    <cellStyle name="Normal 23 2 4 2 24 3 3" xfId="41985"/>
    <cellStyle name="Normal 23 2 4 2 24 4" xfId="19471"/>
    <cellStyle name="Normal 23 2 4 2 24 4 2" xfId="45721"/>
    <cellStyle name="Normal 23 2 4 2 24 5" xfId="8351"/>
    <cellStyle name="Normal 23 2 4 2 24 5 2" xfId="34658"/>
    <cellStyle name="Normal 23 2 4 2 24 6" xfId="29023"/>
    <cellStyle name="Normal 23 2 4 2 25" xfId="1590"/>
    <cellStyle name="Normal 23 2 4 2 25 2" xfId="12249"/>
    <cellStyle name="Normal 23 2 4 2 25 2 2" xfId="23313"/>
    <cellStyle name="Normal 23 2 4 2 25 2 2 2" xfId="49562"/>
    <cellStyle name="Normal 23 2 4 2 25 2 3" xfId="38499"/>
    <cellStyle name="Normal 23 2 4 2 25 3" xfId="15852"/>
    <cellStyle name="Normal 23 2 4 2 25 3 2" xfId="26916"/>
    <cellStyle name="Normal 23 2 4 2 25 3 2 2" xfId="53165"/>
    <cellStyle name="Normal 23 2 4 2 25 3 3" xfId="42102"/>
    <cellStyle name="Normal 23 2 4 2 25 4" xfId="19588"/>
    <cellStyle name="Normal 23 2 4 2 25 4 2" xfId="45838"/>
    <cellStyle name="Normal 23 2 4 2 25 5" xfId="8469"/>
    <cellStyle name="Normal 23 2 4 2 25 5 2" xfId="34775"/>
    <cellStyle name="Normal 23 2 4 2 25 6" xfId="29024"/>
    <cellStyle name="Normal 23 2 4 2 26" xfId="1591"/>
    <cellStyle name="Normal 23 2 4 2 26 2" xfId="12368"/>
    <cellStyle name="Normal 23 2 4 2 26 2 2" xfId="23432"/>
    <cellStyle name="Normal 23 2 4 2 26 2 2 2" xfId="49681"/>
    <cellStyle name="Normal 23 2 4 2 26 2 3" xfId="38618"/>
    <cellStyle name="Normal 23 2 4 2 26 3" xfId="15971"/>
    <cellStyle name="Normal 23 2 4 2 26 3 2" xfId="27035"/>
    <cellStyle name="Normal 23 2 4 2 26 3 2 2" xfId="53284"/>
    <cellStyle name="Normal 23 2 4 2 26 3 3" xfId="42221"/>
    <cellStyle name="Normal 23 2 4 2 26 4" xfId="19707"/>
    <cellStyle name="Normal 23 2 4 2 26 4 2" xfId="45957"/>
    <cellStyle name="Normal 23 2 4 2 26 5" xfId="8589"/>
    <cellStyle name="Normal 23 2 4 2 26 5 2" xfId="34894"/>
    <cellStyle name="Normal 23 2 4 2 26 6" xfId="29025"/>
    <cellStyle name="Normal 23 2 4 2 27" xfId="1592"/>
    <cellStyle name="Normal 23 2 4 2 27 2" xfId="12499"/>
    <cellStyle name="Normal 23 2 4 2 27 2 2" xfId="23563"/>
    <cellStyle name="Normal 23 2 4 2 27 2 2 2" xfId="49812"/>
    <cellStyle name="Normal 23 2 4 2 27 2 3" xfId="38749"/>
    <cellStyle name="Normal 23 2 4 2 27 3" xfId="16102"/>
    <cellStyle name="Normal 23 2 4 2 27 3 2" xfId="27166"/>
    <cellStyle name="Normal 23 2 4 2 27 3 2 2" xfId="53415"/>
    <cellStyle name="Normal 23 2 4 2 27 3 3" xfId="42352"/>
    <cellStyle name="Normal 23 2 4 2 27 4" xfId="19838"/>
    <cellStyle name="Normal 23 2 4 2 27 4 2" xfId="46088"/>
    <cellStyle name="Normal 23 2 4 2 27 5" xfId="8721"/>
    <cellStyle name="Normal 23 2 4 2 27 5 2" xfId="35025"/>
    <cellStyle name="Normal 23 2 4 2 27 6" xfId="29026"/>
    <cellStyle name="Normal 23 2 4 2 28" xfId="1593"/>
    <cellStyle name="Normal 23 2 4 2 28 2" xfId="12614"/>
    <cellStyle name="Normal 23 2 4 2 28 2 2" xfId="23678"/>
    <cellStyle name="Normal 23 2 4 2 28 2 2 2" xfId="49927"/>
    <cellStyle name="Normal 23 2 4 2 28 2 3" xfId="38864"/>
    <cellStyle name="Normal 23 2 4 2 28 3" xfId="16217"/>
    <cellStyle name="Normal 23 2 4 2 28 3 2" xfId="27281"/>
    <cellStyle name="Normal 23 2 4 2 28 3 2 2" xfId="53530"/>
    <cellStyle name="Normal 23 2 4 2 28 3 3" xfId="42467"/>
    <cellStyle name="Normal 23 2 4 2 28 4" xfId="19953"/>
    <cellStyle name="Normal 23 2 4 2 28 4 2" xfId="46203"/>
    <cellStyle name="Normal 23 2 4 2 28 5" xfId="8837"/>
    <cellStyle name="Normal 23 2 4 2 28 5 2" xfId="35140"/>
    <cellStyle name="Normal 23 2 4 2 28 6" xfId="29027"/>
    <cellStyle name="Normal 23 2 4 2 29" xfId="1594"/>
    <cellStyle name="Normal 23 2 4 2 29 2" xfId="12728"/>
    <cellStyle name="Normal 23 2 4 2 29 2 2" xfId="23792"/>
    <cellStyle name="Normal 23 2 4 2 29 2 2 2" xfId="50041"/>
    <cellStyle name="Normal 23 2 4 2 29 2 3" xfId="38978"/>
    <cellStyle name="Normal 23 2 4 2 29 3" xfId="16331"/>
    <cellStyle name="Normal 23 2 4 2 29 3 2" xfId="27395"/>
    <cellStyle name="Normal 23 2 4 2 29 3 2 2" xfId="53644"/>
    <cellStyle name="Normal 23 2 4 2 29 3 3" xfId="42581"/>
    <cellStyle name="Normal 23 2 4 2 29 4" xfId="20067"/>
    <cellStyle name="Normal 23 2 4 2 29 4 2" xfId="46317"/>
    <cellStyle name="Normal 23 2 4 2 29 5" xfId="8952"/>
    <cellStyle name="Normal 23 2 4 2 29 5 2" xfId="35254"/>
    <cellStyle name="Normal 23 2 4 2 29 6" xfId="29028"/>
    <cellStyle name="Normal 23 2 4 2 3" xfId="1595"/>
    <cellStyle name="Normal 23 2 4 2 3 2" xfId="9638"/>
    <cellStyle name="Normal 23 2 4 2 3 2 2" xfId="20702"/>
    <cellStyle name="Normal 23 2 4 2 3 2 2 2" xfId="46951"/>
    <cellStyle name="Normal 23 2 4 2 3 2 3" xfId="35888"/>
    <cellStyle name="Normal 23 2 4 2 3 3" xfId="13241"/>
    <cellStyle name="Normal 23 2 4 2 3 3 2" xfId="24305"/>
    <cellStyle name="Normal 23 2 4 2 3 3 2 2" xfId="50554"/>
    <cellStyle name="Normal 23 2 4 2 3 3 3" xfId="39491"/>
    <cellStyle name="Normal 23 2 4 2 3 4" xfId="16977"/>
    <cellStyle name="Normal 23 2 4 2 3 4 2" xfId="43227"/>
    <cellStyle name="Normal 23 2 4 2 3 5" xfId="5836"/>
    <cellStyle name="Normal 23 2 4 2 3 5 2" xfId="32164"/>
    <cellStyle name="Normal 23 2 4 2 3 6" xfId="29029"/>
    <cellStyle name="Normal 23 2 4 2 30" xfId="1596"/>
    <cellStyle name="Normal 23 2 4 2 30 2" xfId="9366"/>
    <cellStyle name="Normal 23 2 4 2 30 2 2" xfId="20430"/>
    <cellStyle name="Normal 23 2 4 2 30 2 2 2" xfId="46679"/>
    <cellStyle name="Normal 23 2 4 2 30 2 3" xfId="35616"/>
    <cellStyle name="Normal 23 2 4 2 30 3" xfId="12969"/>
    <cellStyle name="Normal 23 2 4 2 30 3 2" xfId="24033"/>
    <cellStyle name="Normal 23 2 4 2 30 3 2 2" xfId="50282"/>
    <cellStyle name="Normal 23 2 4 2 30 3 3" xfId="39219"/>
    <cellStyle name="Normal 23 2 4 2 30 4" xfId="16705"/>
    <cellStyle name="Normal 23 2 4 2 30 4 2" xfId="42955"/>
    <cellStyle name="Normal 23 2 4 2 30 5" xfId="5561"/>
    <cellStyle name="Normal 23 2 4 2 30 5 2" xfId="31892"/>
    <cellStyle name="Normal 23 2 4 2 30 6" xfId="29030"/>
    <cellStyle name="Normal 23 2 4 2 31" xfId="1597"/>
    <cellStyle name="Normal 23 2 4 2 31 2" xfId="20310"/>
    <cellStyle name="Normal 23 2 4 2 31 2 2" xfId="46559"/>
    <cellStyle name="Normal 23 2 4 2 31 3" xfId="9246"/>
    <cellStyle name="Normal 23 2 4 2 31 3 2" xfId="35496"/>
    <cellStyle name="Normal 23 2 4 2 31 4" xfId="29031"/>
    <cellStyle name="Normal 23 2 4 2 32" xfId="1598"/>
    <cellStyle name="Normal 23 2 4 2 32 2" xfId="23913"/>
    <cellStyle name="Normal 23 2 4 2 32 2 2" xfId="50162"/>
    <cellStyle name="Normal 23 2 4 2 32 3" xfId="12849"/>
    <cellStyle name="Normal 23 2 4 2 32 3 2" xfId="39099"/>
    <cellStyle name="Normal 23 2 4 2 32 4" xfId="29032"/>
    <cellStyle name="Normal 23 2 4 2 33" xfId="1599"/>
    <cellStyle name="Normal 23 2 4 2 33 2" xfId="16585"/>
    <cellStyle name="Normal 23 2 4 2 33 2 2" xfId="42835"/>
    <cellStyle name="Normal 23 2 4 2 33 3" xfId="29033"/>
    <cellStyle name="Normal 23 2 4 2 34" xfId="1600"/>
    <cellStyle name="Normal 23 2 4 2 34 2" xfId="29034"/>
    <cellStyle name="Normal 23 2 4 2 35" xfId="1601"/>
    <cellStyle name="Normal 23 2 4 2 35 2" xfId="29035"/>
    <cellStyle name="Normal 23 2 4 2 36" xfId="1602"/>
    <cellStyle name="Normal 23 2 4 2 36 2" xfId="29036"/>
    <cellStyle name="Normal 23 2 4 2 37" xfId="1603"/>
    <cellStyle name="Normal 23 2 4 2 37 2" xfId="29037"/>
    <cellStyle name="Normal 23 2 4 2 38" xfId="1604"/>
    <cellStyle name="Normal 23 2 4 2 38 2" xfId="29038"/>
    <cellStyle name="Normal 23 2 4 2 39" xfId="1605"/>
    <cellStyle name="Normal 23 2 4 2 39 2" xfId="29039"/>
    <cellStyle name="Normal 23 2 4 2 4" xfId="1606"/>
    <cellStyle name="Normal 23 2 4 2 4 2" xfId="9754"/>
    <cellStyle name="Normal 23 2 4 2 4 2 2" xfId="20818"/>
    <cellStyle name="Normal 23 2 4 2 4 2 2 2" xfId="47067"/>
    <cellStyle name="Normal 23 2 4 2 4 2 3" xfId="36004"/>
    <cellStyle name="Normal 23 2 4 2 4 3" xfId="13357"/>
    <cellStyle name="Normal 23 2 4 2 4 3 2" xfId="24421"/>
    <cellStyle name="Normal 23 2 4 2 4 3 2 2" xfId="50670"/>
    <cellStyle name="Normal 23 2 4 2 4 3 3" xfId="39607"/>
    <cellStyle name="Normal 23 2 4 2 4 4" xfId="17093"/>
    <cellStyle name="Normal 23 2 4 2 4 4 2" xfId="43343"/>
    <cellStyle name="Normal 23 2 4 2 4 5" xfId="5953"/>
    <cellStyle name="Normal 23 2 4 2 4 5 2" xfId="32280"/>
    <cellStyle name="Normal 23 2 4 2 4 6" xfId="29040"/>
    <cellStyle name="Normal 23 2 4 2 40" xfId="1607"/>
    <cellStyle name="Normal 23 2 4 2 40 2" xfId="29041"/>
    <cellStyle name="Normal 23 2 4 2 41" xfId="1572"/>
    <cellStyle name="Normal 23 2 4 2 41 2" xfId="29006"/>
    <cellStyle name="Normal 23 2 4 2 42" xfId="5440"/>
    <cellStyle name="Normal 23 2 4 2 42 2" xfId="31772"/>
    <cellStyle name="Normal 23 2 4 2 43" xfId="27622"/>
    <cellStyle name="Normal 23 2 4 2 5" xfId="1608"/>
    <cellStyle name="Normal 23 2 4 2 5 2" xfId="9869"/>
    <cellStyle name="Normal 23 2 4 2 5 2 2" xfId="20933"/>
    <cellStyle name="Normal 23 2 4 2 5 2 2 2" xfId="47182"/>
    <cellStyle name="Normal 23 2 4 2 5 2 3" xfId="36119"/>
    <cellStyle name="Normal 23 2 4 2 5 3" xfId="13472"/>
    <cellStyle name="Normal 23 2 4 2 5 3 2" xfId="24536"/>
    <cellStyle name="Normal 23 2 4 2 5 3 2 2" xfId="50785"/>
    <cellStyle name="Normal 23 2 4 2 5 3 3" xfId="39722"/>
    <cellStyle name="Normal 23 2 4 2 5 4" xfId="17208"/>
    <cellStyle name="Normal 23 2 4 2 5 4 2" xfId="43458"/>
    <cellStyle name="Normal 23 2 4 2 5 5" xfId="6069"/>
    <cellStyle name="Normal 23 2 4 2 5 5 2" xfId="32395"/>
    <cellStyle name="Normal 23 2 4 2 5 6" xfId="29042"/>
    <cellStyle name="Normal 23 2 4 2 6" xfId="1609"/>
    <cellStyle name="Normal 23 2 4 2 6 2" xfId="9984"/>
    <cellStyle name="Normal 23 2 4 2 6 2 2" xfId="21048"/>
    <cellStyle name="Normal 23 2 4 2 6 2 2 2" xfId="47297"/>
    <cellStyle name="Normal 23 2 4 2 6 2 3" xfId="36234"/>
    <cellStyle name="Normal 23 2 4 2 6 3" xfId="13587"/>
    <cellStyle name="Normal 23 2 4 2 6 3 2" xfId="24651"/>
    <cellStyle name="Normal 23 2 4 2 6 3 2 2" xfId="50900"/>
    <cellStyle name="Normal 23 2 4 2 6 3 3" xfId="39837"/>
    <cellStyle name="Normal 23 2 4 2 6 4" xfId="17323"/>
    <cellStyle name="Normal 23 2 4 2 6 4 2" xfId="43573"/>
    <cellStyle name="Normal 23 2 4 2 6 5" xfId="6185"/>
    <cellStyle name="Normal 23 2 4 2 6 5 2" xfId="32510"/>
    <cellStyle name="Normal 23 2 4 2 6 6" xfId="29043"/>
    <cellStyle name="Normal 23 2 4 2 7" xfId="1610"/>
    <cellStyle name="Normal 23 2 4 2 7 2" xfId="10098"/>
    <cellStyle name="Normal 23 2 4 2 7 2 2" xfId="21162"/>
    <cellStyle name="Normal 23 2 4 2 7 2 2 2" xfId="47411"/>
    <cellStyle name="Normal 23 2 4 2 7 2 3" xfId="36348"/>
    <cellStyle name="Normal 23 2 4 2 7 3" xfId="13701"/>
    <cellStyle name="Normal 23 2 4 2 7 3 2" xfId="24765"/>
    <cellStyle name="Normal 23 2 4 2 7 3 2 2" xfId="51014"/>
    <cellStyle name="Normal 23 2 4 2 7 3 3" xfId="39951"/>
    <cellStyle name="Normal 23 2 4 2 7 4" xfId="17437"/>
    <cellStyle name="Normal 23 2 4 2 7 4 2" xfId="43687"/>
    <cellStyle name="Normal 23 2 4 2 7 5" xfId="6300"/>
    <cellStyle name="Normal 23 2 4 2 7 5 2" xfId="32624"/>
    <cellStyle name="Normal 23 2 4 2 7 6" xfId="29044"/>
    <cellStyle name="Normal 23 2 4 2 8" xfId="1611"/>
    <cellStyle name="Normal 23 2 4 2 8 2" xfId="10212"/>
    <cellStyle name="Normal 23 2 4 2 8 2 2" xfId="21276"/>
    <cellStyle name="Normal 23 2 4 2 8 2 2 2" xfId="47525"/>
    <cellStyle name="Normal 23 2 4 2 8 2 3" xfId="36462"/>
    <cellStyle name="Normal 23 2 4 2 8 3" xfId="13815"/>
    <cellStyle name="Normal 23 2 4 2 8 3 2" xfId="24879"/>
    <cellStyle name="Normal 23 2 4 2 8 3 2 2" xfId="51128"/>
    <cellStyle name="Normal 23 2 4 2 8 3 3" xfId="40065"/>
    <cellStyle name="Normal 23 2 4 2 8 4" xfId="17551"/>
    <cellStyle name="Normal 23 2 4 2 8 4 2" xfId="43801"/>
    <cellStyle name="Normal 23 2 4 2 8 5" xfId="6415"/>
    <cellStyle name="Normal 23 2 4 2 8 5 2" xfId="32738"/>
    <cellStyle name="Normal 23 2 4 2 8 6" xfId="29045"/>
    <cellStyle name="Normal 23 2 4 2 9" xfId="1612"/>
    <cellStyle name="Normal 23 2 4 2 9 2" xfId="10326"/>
    <cellStyle name="Normal 23 2 4 2 9 2 2" xfId="21390"/>
    <cellStyle name="Normal 23 2 4 2 9 2 2 2" xfId="47639"/>
    <cellStyle name="Normal 23 2 4 2 9 2 3" xfId="36576"/>
    <cellStyle name="Normal 23 2 4 2 9 3" xfId="13929"/>
    <cellStyle name="Normal 23 2 4 2 9 3 2" xfId="24993"/>
    <cellStyle name="Normal 23 2 4 2 9 3 2 2" xfId="51242"/>
    <cellStyle name="Normal 23 2 4 2 9 3 3" xfId="40179"/>
    <cellStyle name="Normal 23 2 4 2 9 4" xfId="17665"/>
    <cellStyle name="Normal 23 2 4 2 9 4 2" xfId="43915"/>
    <cellStyle name="Normal 23 2 4 2 9 5" xfId="6530"/>
    <cellStyle name="Normal 23 2 4 2 9 5 2" xfId="32852"/>
    <cellStyle name="Normal 23 2 4 2 9 6" xfId="29046"/>
    <cellStyle name="Normal 23 2 4 20" xfId="1613"/>
    <cellStyle name="Normal 23 2 4 20 2" xfId="11524"/>
    <cellStyle name="Normal 23 2 4 20 2 2" xfId="22588"/>
    <cellStyle name="Normal 23 2 4 20 2 2 2" xfId="48837"/>
    <cellStyle name="Normal 23 2 4 20 2 3" xfId="37774"/>
    <cellStyle name="Normal 23 2 4 20 3" xfId="15127"/>
    <cellStyle name="Normal 23 2 4 20 3 2" xfId="26191"/>
    <cellStyle name="Normal 23 2 4 20 3 2 2" xfId="52440"/>
    <cellStyle name="Normal 23 2 4 20 3 3" xfId="41377"/>
    <cellStyle name="Normal 23 2 4 20 4" xfId="18863"/>
    <cellStyle name="Normal 23 2 4 20 4 2" xfId="45113"/>
    <cellStyle name="Normal 23 2 4 20 5" xfId="7738"/>
    <cellStyle name="Normal 23 2 4 20 5 2" xfId="34050"/>
    <cellStyle name="Normal 23 2 4 20 6" xfId="29047"/>
    <cellStyle name="Normal 23 2 4 21" xfId="1614"/>
    <cellStyle name="Normal 23 2 4 21 2" xfId="11638"/>
    <cellStyle name="Normal 23 2 4 21 2 2" xfId="22702"/>
    <cellStyle name="Normal 23 2 4 21 2 2 2" xfId="48951"/>
    <cellStyle name="Normal 23 2 4 21 2 3" xfId="37888"/>
    <cellStyle name="Normal 23 2 4 21 3" xfId="15241"/>
    <cellStyle name="Normal 23 2 4 21 3 2" xfId="26305"/>
    <cellStyle name="Normal 23 2 4 21 3 2 2" xfId="52554"/>
    <cellStyle name="Normal 23 2 4 21 3 3" xfId="41491"/>
    <cellStyle name="Normal 23 2 4 21 4" xfId="18977"/>
    <cellStyle name="Normal 23 2 4 21 4 2" xfId="45227"/>
    <cellStyle name="Normal 23 2 4 21 5" xfId="7853"/>
    <cellStyle name="Normal 23 2 4 21 5 2" xfId="34164"/>
    <cellStyle name="Normal 23 2 4 21 6" xfId="29048"/>
    <cellStyle name="Normal 23 2 4 22" xfId="1615"/>
    <cellStyle name="Normal 23 2 4 22 2" xfId="11752"/>
    <cellStyle name="Normal 23 2 4 22 2 2" xfId="22816"/>
    <cellStyle name="Normal 23 2 4 22 2 2 2" xfId="49065"/>
    <cellStyle name="Normal 23 2 4 22 2 3" xfId="38002"/>
    <cellStyle name="Normal 23 2 4 22 3" xfId="15355"/>
    <cellStyle name="Normal 23 2 4 22 3 2" xfId="26419"/>
    <cellStyle name="Normal 23 2 4 22 3 2 2" xfId="52668"/>
    <cellStyle name="Normal 23 2 4 22 3 3" xfId="41605"/>
    <cellStyle name="Normal 23 2 4 22 4" xfId="19091"/>
    <cellStyle name="Normal 23 2 4 22 4 2" xfId="45341"/>
    <cellStyle name="Normal 23 2 4 22 5" xfId="7968"/>
    <cellStyle name="Normal 23 2 4 22 5 2" xfId="34278"/>
    <cellStyle name="Normal 23 2 4 22 6" xfId="29049"/>
    <cellStyle name="Normal 23 2 4 23" xfId="1616"/>
    <cellStyle name="Normal 23 2 4 23 2" xfId="11866"/>
    <cellStyle name="Normal 23 2 4 23 2 2" xfId="22930"/>
    <cellStyle name="Normal 23 2 4 23 2 2 2" xfId="49179"/>
    <cellStyle name="Normal 23 2 4 23 2 3" xfId="38116"/>
    <cellStyle name="Normal 23 2 4 23 3" xfId="15469"/>
    <cellStyle name="Normal 23 2 4 23 3 2" xfId="26533"/>
    <cellStyle name="Normal 23 2 4 23 3 2 2" xfId="52782"/>
    <cellStyle name="Normal 23 2 4 23 3 3" xfId="41719"/>
    <cellStyle name="Normal 23 2 4 23 4" xfId="19205"/>
    <cellStyle name="Normal 23 2 4 23 4 2" xfId="45455"/>
    <cellStyle name="Normal 23 2 4 23 5" xfId="8083"/>
    <cellStyle name="Normal 23 2 4 23 5 2" xfId="34392"/>
    <cellStyle name="Normal 23 2 4 23 6" xfId="29050"/>
    <cellStyle name="Normal 23 2 4 24" xfId="1617"/>
    <cellStyle name="Normal 23 2 4 24 2" xfId="11980"/>
    <cellStyle name="Normal 23 2 4 24 2 2" xfId="23044"/>
    <cellStyle name="Normal 23 2 4 24 2 2 2" xfId="49293"/>
    <cellStyle name="Normal 23 2 4 24 2 3" xfId="38230"/>
    <cellStyle name="Normal 23 2 4 24 3" xfId="15583"/>
    <cellStyle name="Normal 23 2 4 24 3 2" xfId="26647"/>
    <cellStyle name="Normal 23 2 4 24 3 2 2" xfId="52896"/>
    <cellStyle name="Normal 23 2 4 24 3 3" xfId="41833"/>
    <cellStyle name="Normal 23 2 4 24 4" xfId="19319"/>
    <cellStyle name="Normal 23 2 4 24 4 2" xfId="45569"/>
    <cellStyle name="Normal 23 2 4 24 5" xfId="8198"/>
    <cellStyle name="Normal 23 2 4 24 5 2" xfId="34506"/>
    <cellStyle name="Normal 23 2 4 24 6" xfId="29051"/>
    <cellStyle name="Normal 23 2 4 25" xfId="1618"/>
    <cellStyle name="Normal 23 2 4 25 2" xfId="12094"/>
    <cellStyle name="Normal 23 2 4 25 2 2" xfId="23158"/>
    <cellStyle name="Normal 23 2 4 25 2 2 2" xfId="49407"/>
    <cellStyle name="Normal 23 2 4 25 2 3" xfId="38344"/>
    <cellStyle name="Normal 23 2 4 25 3" xfId="15697"/>
    <cellStyle name="Normal 23 2 4 25 3 2" xfId="26761"/>
    <cellStyle name="Normal 23 2 4 25 3 2 2" xfId="53010"/>
    <cellStyle name="Normal 23 2 4 25 3 3" xfId="41947"/>
    <cellStyle name="Normal 23 2 4 25 4" xfId="19433"/>
    <cellStyle name="Normal 23 2 4 25 4 2" xfId="45683"/>
    <cellStyle name="Normal 23 2 4 25 5" xfId="8313"/>
    <cellStyle name="Normal 23 2 4 25 5 2" xfId="34620"/>
    <cellStyle name="Normal 23 2 4 25 6" xfId="29052"/>
    <cellStyle name="Normal 23 2 4 26" xfId="1619"/>
    <cellStyle name="Normal 23 2 4 26 2" xfId="12211"/>
    <cellStyle name="Normal 23 2 4 26 2 2" xfId="23275"/>
    <cellStyle name="Normal 23 2 4 26 2 2 2" xfId="49524"/>
    <cellStyle name="Normal 23 2 4 26 2 3" xfId="38461"/>
    <cellStyle name="Normal 23 2 4 26 3" xfId="15814"/>
    <cellStyle name="Normal 23 2 4 26 3 2" xfId="26878"/>
    <cellStyle name="Normal 23 2 4 26 3 2 2" xfId="53127"/>
    <cellStyle name="Normal 23 2 4 26 3 3" xfId="42064"/>
    <cellStyle name="Normal 23 2 4 26 4" xfId="19550"/>
    <cellStyle name="Normal 23 2 4 26 4 2" xfId="45800"/>
    <cellStyle name="Normal 23 2 4 26 5" xfId="8431"/>
    <cellStyle name="Normal 23 2 4 26 5 2" xfId="34737"/>
    <cellStyle name="Normal 23 2 4 26 6" xfId="29053"/>
    <cellStyle name="Normal 23 2 4 27" xfId="1620"/>
    <cellStyle name="Normal 23 2 4 27 2" xfId="12330"/>
    <cellStyle name="Normal 23 2 4 27 2 2" xfId="23394"/>
    <cellStyle name="Normal 23 2 4 27 2 2 2" xfId="49643"/>
    <cellStyle name="Normal 23 2 4 27 2 3" xfId="38580"/>
    <cellStyle name="Normal 23 2 4 27 3" xfId="15933"/>
    <cellStyle name="Normal 23 2 4 27 3 2" xfId="26997"/>
    <cellStyle name="Normal 23 2 4 27 3 2 2" xfId="53246"/>
    <cellStyle name="Normal 23 2 4 27 3 3" xfId="42183"/>
    <cellStyle name="Normal 23 2 4 27 4" xfId="19669"/>
    <cellStyle name="Normal 23 2 4 27 4 2" xfId="45919"/>
    <cellStyle name="Normal 23 2 4 27 5" xfId="8551"/>
    <cellStyle name="Normal 23 2 4 27 5 2" xfId="34856"/>
    <cellStyle name="Normal 23 2 4 27 6" xfId="29054"/>
    <cellStyle name="Normal 23 2 4 28" xfId="1621"/>
    <cellStyle name="Normal 23 2 4 28 2" xfId="12461"/>
    <cellStyle name="Normal 23 2 4 28 2 2" xfId="23525"/>
    <cellStyle name="Normal 23 2 4 28 2 2 2" xfId="49774"/>
    <cellStyle name="Normal 23 2 4 28 2 3" xfId="38711"/>
    <cellStyle name="Normal 23 2 4 28 3" xfId="16064"/>
    <cellStyle name="Normal 23 2 4 28 3 2" xfId="27128"/>
    <cellStyle name="Normal 23 2 4 28 3 2 2" xfId="53377"/>
    <cellStyle name="Normal 23 2 4 28 3 3" xfId="42314"/>
    <cellStyle name="Normal 23 2 4 28 4" xfId="19800"/>
    <cellStyle name="Normal 23 2 4 28 4 2" xfId="46050"/>
    <cellStyle name="Normal 23 2 4 28 5" xfId="8683"/>
    <cellStyle name="Normal 23 2 4 28 5 2" xfId="34987"/>
    <cellStyle name="Normal 23 2 4 28 6" xfId="29055"/>
    <cellStyle name="Normal 23 2 4 29" xfId="1622"/>
    <cellStyle name="Normal 23 2 4 29 2" xfId="12576"/>
    <cellStyle name="Normal 23 2 4 29 2 2" xfId="23640"/>
    <cellStyle name="Normal 23 2 4 29 2 2 2" xfId="49889"/>
    <cellStyle name="Normal 23 2 4 29 2 3" xfId="38826"/>
    <cellStyle name="Normal 23 2 4 29 3" xfId="16179"/>
    <cellStyle name="Normal 23 2 4 29 3 2" xfId="27243"/>
    <cellStyle name="Normal 23 2 4 29 3 2 2" xfId="53492"/>
    <cellStyle name="Normal 23 2 4 29 3 3" xfId="42429"/>
    <cellStyle name="Normal 23 2 4 29 4" xfId="19915"/>
    <cellStyle name="Normal 23 2 4 29 4 2" xfId="46165"/>
    <cellStyle name="Normal 23 2 4 29 5" xfId="8799"/>
    <cellStyle name="Normal 23 2 4 29 5 2" xfId="35102"/>
    <cellStyle name="Normal 23 2 4 29 6" xfId="29056"/>
    <cellStyle name="Normal 23 2 4 3" xfId="130"/>
    <cellStyle name="Normal 23 2 4 3 2" xfId="1624"/>
    <cellStyle name="Normal 23 2 4 3 2 2" xfId="16404"/>
    <cellStyle name="Normal 23 2 4 3 2 2 2" xfId="27468"/>
    <cellStyle name="Normal 23 2 4 3 2 2 2 2" xfId="53717"/>
    <cellStyle name="Normal 23 2 4 3 2 2 3" xfId="42654"/>
    <cellStyle name="Normal 23 2 4 3 2 3" xfId="20140"/>
    <cellStyle name="Normal 23 2 4 3 2 3 2" xfId="46390"/>
    <cellStyle name="Normal 23 2 4 3 2 4" xfId="9068"/>
    <cellStyle name="Normal 23 2 4 3 2 4 2" xfId="35327"/>
    <cellStyle name="Normal 23 2 4 3 2 5" xfId="29058"/>
    <cellStyle name="Normal 23 2 4 3 3" xfId="1623"/>
    <cellStyle name="Normal 23 2 4 3 3 2" xfId="20512"/>
    <cellStyle name="Normal 23 2 4 3 3 2 2" xfId="46761"/>
    <cellStyle name="Normal 23 2 4 3 3 3" xfId="9448"/>
    <cellStyle name="Normal 23 2 4 3 3 3 2" xfId="35698"/>
    <cellStyle name="Normal 23 2 4 3 3 4" xfId="29057"/>
    <cellStyle name="Normal 23 2 4 3 4" xfId="13051"/>
    <cellStyle name="Normal 23 2 4 3 4 2" xfId="24115"/>
    <cellStyle name="Normal 23 2 4 3 4 2 2" xfId="50364"/>
    <cellStyle name="Normal 23 2 4 3 4 3" xfId="39301"/>
    <cellStyle name="Normal 23 2 4 3 5" xfId="16787"/>
    <cellStyle name="Normal 23 2 4 3 5 2" xfId="43037"/>
    <cellStyle name="Normal 23 2 4 3 6" xfId="5644"/>
    <cellStyle name="Normal 23 2 4 3 6 2" xfId="31974"/>
    <cellStyle name="Normal 23 2 4 3 7" xfId="27624"/>
    <cellStyle name="Normal 23 2 4 30" xfId="1625"/>
    <cellStyle name="Normal 23 2 4 30 2" xfId="12690"/>
    <cellStyle name="Normal 23 2 4 30 2 2" xfId="23754"/>
    <cellStyle name="Normal 23 2 4 30 2 2 2" xfId="50003"/>
    <cellStyle name="Normal 23 2 4 30 2 3" xfId="38940"/>
    <cellStyle name="Normal 23 2 4 30 3" xfId="16293"/>
    <cellStyle name="Normal 23 2 4 30 3 2" xfId="27357"/>
    <cellStyle name="Normal 23 2 4 30 3 2 2" xfId="53606"/>
    <cellStyle name="Normal 23 2 4 30 3 3" xfId="42543"/>
    <cellStyle name="Normal 23 2 4 30 4" xfId="20029"/>
    <cellStyle name="Normal 23 2 4 30 4 2" xfId="46279"/>
    <cellStyle name="Normal 23 2 4 30 5" xfId="8914"/>
    <cellStyle name="Normal 23 2 4 30 5 2" xfId="35216"/>
    <cellStyle name="Normal 23 2 4 30 6" xfId="29059"/>
    <cellStyle name="Normal 23 2 4 31" xfId="1626"/>
    <cellStyle name="Normal 23 2 4 31 2" xfId="9328"/>
    <cellStyle name="Normal 23 2 4 31 2 2" xfId="20392"/>
    <cellStyle name="Normal 23 2 4 31 2 2 2" xfId="46641"/>
    <cellStyle name="Normal 23 2 4 31 2 3" xfId="35578"/>
    <cellStyle name="Normal 23 2 4 31 3" xfId="12931"/>
    <cellStyle name="Normal 23 2 4 31 3 2" xfId="23995"/>
    <cellStyle name="Normal 23 2 4 31 3 2 2" xfId="50244"/>
    <cellStyle name="Normal 23 2 4 31 3 3" xfId="39181"/>
    <cellStyle name="Normal 23 2 4 31 4" xfId="16667"/>
    <cellStyle name="Normal 23 2 4 31 4 2" xfId="42917"/>
    <cellStyle name="Normal 23 2 4 31 5" xfId="5523"/>
    <cellStyle name="Normal 23 2 4 31 5 2" xfId="31854"/>
    <cellStyle name="Normal 23 2 4 31 6" xfId="29060"/>
    <cellStyle name="Normal 23 2 4 32" xfId="1627"/>
    <cellStyle name="Normal 23 2 4 32 2" xfId="20272"/>
    <cellStyle name="Normal 23 2 4 32 2 2" xfId="46521"/>
    <cellStyle name="Normal 23 2 4 32 3" xfId="9208"/>
    <cellStyle name="Normal 23 2 4 32 3 2" xfId="35458"/>
    <cellStyle name="Normal 23 2 4 32 4" xfId="29061"/>
    <cellStyle name="Normal 23 2 4 33" xfId="1628"/>
    <cellStyle name="Normal 23 2 4 33 2" xfId="23875"/>
    <cellStyle name="Normal 23 2 4 33 2 2" xfId="50124"/>
    <cellStyle name="Normal 23 2 4 33 3" xfId="12811"/>
    <cellStyle name="Normal 23 2 4 33 3 2" xfId="39061"/>
    <cellStyle name="Normal 23 2 4 33 4" xfId="29062"/>
    <cellStyle name="Normal 23 2 4 34" xfId="1629"/>
    <cellStyle name="Normal 23 2 4 34 2" xfId="16547"/>
    <cellStyle name="Normal 23 2 4 34 2 2" xfId="42797"/>
    <cellStyle name="Normal 23 2 4 34 3" xfId="29063"/>
    <cellStyle name="Normal 23 2 4 35" xfId="1630"/>
    <cellStyle name="Normal 23 2 4 35 2" xfId="29064"/>
    <cellStyle name="Normal 23 2 4 36" xfId="1631"/>
    <cellStyle name="Normal 23 2 4 36 2" xfId="29065"/>
    <cellStyle name="Normal 23 2 4 37" xfId="1632"/>
    <cellStyle name="Normal 23 2 4 37 2" xfId="29066"/>
    <cellStyle name="Normal 23 2 4 38" xfId="1633"/>
    <cellStyle name="Normal 23 2 4 38 2" xfId="29067"/>
    <cellStyle name="Normal 23 2 4 39" xfId="1634"/>
    <cellStyle name="Normal 23 2 4 39 2" xfId="29068"/>
    <cellStyle name="Normal 23 2 4 4" xfId="1635"/>
    <cellStyle name="Normal 23 2 4 4 2" xfId="9600"/>
    <cellStyle name="Normal 23 2 4 4 2 2" xfId="20664"/>
    <cellStyle name="Normal 23 2 4 4 2 2 2" xfId="46913"/>
    <cellStyle name="Normal 23 2 4 4 2 3" xfId="35850"/>
    <cellStyle name="Normal 23 2 4 4 3" xfId="13203"/>
    <cellStyle name="Normal 23 2 4 4 3 2" xfId="24267"/>
    <cellStyle name="Normal 23 2 4 4 3 2 2" xfId="50516"/>
    <cellStyle name="Normal 23 2 4 4 3 3" xfId="39453"/>
    <cellStyle name="Normal 23 2 4 4 4" xfId="16939"/>
    <cellStyle name="Normal 23 2 4 4 4 2" xfId="43189"/>
    <cellStyle name="Normal 23 2 4 4 5" xfId="5798"/>
    <cellStyle name="Normal 23 2 4 4 5 2" xfId="32126"/>
    <cellStyle name="Normal 23 2 4 4 6" xfId="29069"/>
    <cellStyle name="Normal 23 2 4 40" xfId="1636"/>
    <cellStyle name="Normal 23 2 4 40 2" xfId="29070"/>
    <cellStyle name="Normal 23 2 4 41" xfId="1637"/>
    <cellStyle name="Normal 23 2 4 41 2" xfId="29071"/>
    <cellStyle name="Normal 23 2 4 42" xfId="1561"/>
    <cellStyle name="Normal 23 2 4 42 2" xfId="28995"/>
    <cellStyle name="Normal 23 2 4 43" xfId="5402"/>
    <cellStyle name="Normal 23 2 4 43 2" xfId="31734"/>
    <cellStyle name="Normal 23 2 4 44" xfId="27621"/>
    <cellStyle name="Normal 23 2 4 5" xfId="1638"/>
    <cellStyle name="Normal 23 2 4 5 2" xfId="9716"/>
    <cellStyle name="Normal 23 2 4 5 2 2" xfId="20780"/>
    <cellStyle name="Normal 23 2 4 5 2 2 2" xfId="47029"/>
    <cellStyle name="Normal 23 2 4 5 2 3" xfId="35966"/>
    <cellStyle name="Normal 23 2 4 5 3" xfId="13319"/>
    <cellStyle name="Normal 23 2 4 5 3 2" xfId="24383"/>
    <cellStyle name="Normal 23 2 4 5 3 2 2" xfId="50632"/>
    <cellStyle name="Normal 23 2 4 5 3 3" xfId="39569"/>
    <cellStyle name="Normal 23 2 4 5 4" xfId="17055"/>
    <cellStyle name="Normal 23 2 4 5 4 2" xfId="43305"/>
    <cellStyle name="Normal 23 2 4 5 5" xfId="5915"/>
    <cellStyle name="Normal 23 2 4 5 5 2" xfId="32242"/>
    <cellStyle name="Normal 23 2 4 5 6" xfId="29072"/>
    <cellStyle name="Normal 23 2 4 6" xfId="1639"/>
    <cellStyle name="Normal 23 2 4 6 2" xfId="9831"/>
    <cellStyle name="Normal 23 2 4 6 2 2" xfId="20895"/>
    <cellStyle name="Normal 23 2 4 6 2 2 2" xfId="47144"/>
    <cellStyle name="Normal 23 2 4 6 2 3" xfId="36081"/>
    <cellStyle name="Normal 23 2 4 6 3" xfId="13434"/>
    <cellStyle name="Normal 23 2 4 6 3 2" xfId="24498"/>
    <cellStyle name="Normal 23 2 4 6 3 2 2" xfId="50747"/>
    <cellStyle name="Normal 23 2 4 6 3 3" xfId="39684"/>
    <cellStyle name="Normal 23 2 4 6 4" xfId="17170"/>
    <cellStyle name="Normal 23 2 4 6 4 2" xfId="43420"/>
    <cellStyle name="Normal 23 2 4 6 5" xfId="6031"/>
    <cellStyle name="Normal 23 2 4 6 5 2" xfId="32357"/>
    <cellStyle name="Normal 23 2 4 6 6" xfId="29073"/>
    <cellStyle name="Normal 23 2 4 7" xfId="1640"/>
    <cellStyle name="Normal 23 2 4 7 2" xfId="9946"/>
    <cellStyle name="Normal 23 2 4 7 2 2" xfId="21010"/>
    <cellStyle name="Normal 23 2 4 7 2 2 2" xfId="47259"/>
    <cellStyle name="Normal 23 2 4 7 2 3" xfId="36196"/>
    <cellStyle name="Normal 23 2 4 7 3" xfId="13549"/>
    <cellStyle name="Normal 23 2 4 7 3 2" xfId="24613"/>
    <cellStyle name="Normal 23 2 4 7 3 2 2" xfId="50862"/>
    <cellStyle name="Normal 23 2 4 7 3 3" xfId="39799"/>
    <cellStyle name="Normal 23 2 4 7 4" xfId="17285"/>
    <cellStyle name="Normal 23 2 4 7 4 2" xfId="43535"/>
    <cellStyle name="Normal 23 2 4 7 5" xfId="6147"/>
    <cellStyle name="Normal 23 2 4 7 5 2" xfId="32472"/>
    <cellStyle name="Normal 23 2 4 7 6" xfId="29074"/>
    <cellStyle name="Normal 23 2 4 8" xfId="1641"/>
    <cellStyle name="Normal 23 2 4 8 2" xfId="10060"/>
    <cellStyle name="Normal 23 2 4 8 2 2" xfId="21124"/>
    <cellStyle name="Normal 23 2 4 8 2 2 2" xfId="47373"/>
    <cellStyle name="Normal 23 2 4 8 2 3" xfId="36310"/>
    <cellStyle name="Normal 23 2 4 8 3" xfId="13663"/>
    <cellStyle name="Normal 23 2 4 8 3 2" xfId="24727"/>
    <cellStyle name="Normal 23 2 4 8 3 2 2" xfId="50976"/>
    <cellStyle name="Normal 23 2 4 8 3 3" xfId="39913"/>
    <cellStyle name="Normal 23 2 4 8 4" xfId="17399"/>
    <cellStyle name="Normal 23 2 4 8 4 2" xfId="43649"/>
    <cellStyle name="Normal 23 2 4 8 5" xfId="6262"/>
    <cellStyle name="Normal 23 2 4 8 5 2" xfId="32586"/>
    <cellStyle name="Normal 23 2 4 8 6" xfId="29075"/>
    <cellStyle name="Normal 23 2 4 9" xfId="1642"/>
    <cellStyle name="Normal 23 2 4 9 2" xfId="10174"/>
    <cellStyle name="Normal 23 2 4 9 2 2" xfId="21238"/>
    <cellStyle name="Normal 23 2 4 9 2 2 2" xfId="47487"/>
    <cellStyle name="Normal 23 2 4 9 2 3" xfId="36424"/>
    <cellStyle name="Normal 23 2 4 9 3" xfId="13777"/>
    <cellStyle name="Normal 23 2 4 9 3 2" xfId="24841"/>
    <cellStyle name="Normal 23 2 4 9 3 2 2" xfId="51090"/>
    <cellStyle name="Normal 23 2 4 9 3 3" xfId="40027"/>
    <cellStyle name="Normal 23 2 4 9 4" xfId="17513"/>
    <cellStyle name="Normal 23 2 4 9 4 2" xfId="43763"/>
    <cellStyle name="Normal 23 2 4 9 5" xfId="6377"/>
    <cellStyle name="Normal 23 2 4 9 5 2" xfId="32700"/>
    <cellStyle name="Normal 23 2 4 9 6" xfId="29076"/>
    <cellStyle name="Normal 23 2 40" xfId="1643"/>
    <cellStyle name="Normal 23 2 40 2" xfId="16515"/>
    <cellStyle name="Normal 23 2 40 2 2" xfId="42765"/>
    <cellStyle name="Normal 23 2 40 3" xfId="29077"/>
    <cellStyle name="Normal 23 2 41" xfId="1644"/>
    <cellStyle name="Normal 23 2 41 2" xfId="29078"/>
    <cellStyle name="Normal 23 2 42" xfId="1645"/>
    <cellStyle name="Normal 23 2 42 2" xfId="29079"/>
    <cellStyle name="Normal 23 2 43" xfId="1646"/>
    <cellStyle name="Normal 23 2 43 2" xfId="29080"/>
    <cellStyle name="Normal 23 2 44" xfId="1647"/>
    <cellStyle name="Normal 23 2 44 2" xfId="29081"/>
    <cellStyle name="Normal 23 2 45" xfId="1648"/>
    <cellStyle name="Normal 23 2 45 2" xfId="29082"/>
    <cellStyle name="Normal 23 2 46" xfId="1649"/>
    <cellStyle name="Normal 23 2 46 2" xfId="29083"/>
    <cellStyle name="Normal 23 2 47" xfId="1366"/>
    <cellStyle name="Normal 23 2 47 2" xfId="28800"/>
    <cellStyle name="Normal 23 2 48" xfId="5369"/>
    <cellStyle name="Normal 23 2 48 2" xfId="31702"/>
    <cellStyle name="Normal 23 2 49" xfId="27612"/>
    <cellStyle name="Normal 23 2 5" xfId="131"/>
    <cellStyle name="Normal 23 2 5 10" xfId="1651"/>
    <cellStyle name="Normal 23 2 5 10 2" xfId="10296"/>
    <cellStyle name="Normal 23 2 5 10 2 2" xfId="21360"/>
    <cellStyle name="Normal 23 2 5 10 2 2 2" xfId="47609"/>
    <cellStyle name="Normal 23 2 5 10 2 3" xfId="36546"/>
    <cellStyle name="Normal 23 2 5 10 3" xfId="13899"/>
    <cellStyle name="Normal 23 2 5 10 3 2" xfId="24963"/>
    <cellStyle name="Normal 23 2 5 10 3 2 2" xfId="51212"/>
    <cellStyle name="Normal 23 2 5 10 3 3" xfId="40149"/>
    <cellStyle name="Normal 23 2 5 10 4" xfId="17635"/>
    <cellStyle name="Normal 23 2 5 10 4 2" xfId="43885"/>
    <cellStyle name="Normal 23 2 5 10 5" xfId="6500"/>
    <cellStyle name="Normal 23 2 5 10 5 2" xfId="32822"/>
    <cellStyle name="Normal 23 2 5 10 6" xfId="29085"/>
    <cellStyle name="Normal 23 2 5 11" xfId="1652"/>
    <cellStyle name="Normal 23 2 5 11 2" xfId="10423"/>
    <cellStyle name="Normal 23 2 5 11 2 2" xfId="21487"/>
    <cellStyle name="Normal 23 2 5 11 2 2 2" xfId="47736"/>
    <cellStyle name="Normal 23 2 5 11 2 3" xfId="36673"/>
    <cellStyle name="Normal 23 2 5 11 3" xfId="14026"/>
    <cellStyle name="Normal 23 2 5 11 3 2" xfId="25090"/>
    <cellStyle name="Normal 23 2 5 11 3 2 2" xfId="51339"/>
    <cellStyle name="Normal 23 2 5 11 3 3" xfId="40276"/>
    <cellStyle name="Normal 23 2 5 11 4" xfId="17762"/>
    <cellStyle name="Normal 23 2 5 11 4 2" xfId="44012"/>
    <cellStyle name="Normal 23 2 5 11 5" xfId="6628"/>
    <cellStyle name="Normal 23 2 5 11 5 2" xfId="32949"/>
    <cellStyle name="Normal 23 2 5 11 6" xfId="29086"/>
    <cellStyle name="Normal 23 2 5 12" xfId="1653"/>
    <cellStyle name="Normal 23 2 5 12 2" xfId="10538"/>
    <cellStyle name="Normal 23 2 5 12 2 2" xfId="21602"/>
    <cellStyle name="Normal 23 2 5 12 2 2 2" xfId="47851"/>
    <cellStyle name="Normal 23 2 5 12 2 3" xfId="36788"/>
    <cellStyle name="Normal 23 2 5 12 3" xfId="14141"/>
    <cellStyle name="Normal 23 2 5 12 3 2" xfId="25205"/>
    <cellStyle name="Normal 23 2 5 12 3 2 2" xfId="51454"/>
    <cellStyle name="Normal 23 2 5 12 3 3" xfId="40391"/>
    <cellStyle name="Normal 23 2 5 12 4" xfId="17877"/>
    <cellStyle name="Normal 23 2 5 12 4 2" xfId="44127"/>
    <cellStyle name="Normal 23 2 5 12 5" xfId="6744"/>
    <cellStyle name="Normal 23 2 5 12 5 2" xfId="33064"/>
    <cellStyle name="Normal 23 2 5 12 6" xfId="29087"/>
    <cellStyle name="Normal 23 2 5 13" xfId="1654"/>
    <cellStyle name="Normal 23 2 5 13 2" xfId="10711"/>
    <cellStyle name="Normal 23 2 5 13 2 2" xfId="21775"/>
    <cellStyle name="Normal 23 2 5 13 2 2 2" xfId="48024"/>
    <cellStyle name="Normal 23 2 5 13 2 3" xfId="36961"/>
    <cellStyle name="Normal 23 2 5 13 3" xfId="14314"/>
    <cellStyle name="Normal 23 2 5 13 3 2" xfId="25378"/>
    <cellStyle name="Normal 23 2 5 13 3 2 2" xfId="51627"/>
    <cellStyle name="Normal 23 2 5 13 3 3" xfId="40564"/>
    <cellStyle name="Normal 23 2 5 13 4" xfId="18050"/>
    <cellStyle name="Normal 23 2 5 13 4 2" xfId="44300"/>
    <cellStyle name="Normal 23 2 5 13 5" xfId="6918"/>
    <cellStyle name="Normal 23 2 5 13 5 2" xfId="33237"/>
    <cellStyle name="Normal 23 2 5 13 6" xfId="29088"/>
    <cellStyle name="Normal 23 2 5 14" xfId="1655"/>
    <cellStyle name="Normal 23 2 5 14 2" xfId="10828"/>
    <cellStyle name="Normal 23 2 5 14 2 2" xfId="21892"/>
    <cellStyle name="Normal 23 2 5 14 2 2 2" xfId="48141"/>
    <cellStyle name="Normal 23 2 5 14 2 3" xfId="37078"/>
    <cellStyle name="Normal 23 2 5 14 3" xfId="14431"/>
    <cellStyle name="Normal 23 2 5 14 3 2" xfId="25495"/>
    <cellStyle name="Normal 23 2 5 14 3 2 2" xfId="51744"/>
    <cellStyle name="Normal 23 2 5 14 3 3" xfId="40681"/>
    <cellStyle name="Normal 23 2 5 14 4" xfId="18167"/>
    <cellStyle name="Normal 23 2 5 14 4 2" xfId="44417"/>
    <cellStyle name="Normal 23 2 5 14 5" xfId="7036"/>
    <cellStyle name="Normal 23 2 5 14 5 2" xfId="33354"/>
    <cellStyle name="Normal 23 2 5 14 6" xfId="29089"/>
    <cellStyle name="Normal 23 2 5 15" xfId="1656"/>
    <cellStyle name="Normal 23 2 5 15 2" xfId="10944"/>
    <cellStyle name="Normal 23 2 5 15 2 2" xfId="22008"/>
    <cellStyle name="Normal 23 2 5 15 2 2 2" xfId="48257"/>
    <cellStyle name="Normal 23 2 5 15 2 3" xfId="37194"/>
    <cellStyle name="Normal 23 2 5 15 3" xfId="14547"/>
    <cellStyle name="Normal 23 2 5 15 3 2" xfId="25611"/>
    <cellStyle name="Normal 23 2 5 15 3 2 2" xfId="51860"/>
    <cellStyle name="Normal 23 2 5 15 3 3" xfId="40797"/>
    <cellStyle name="Normal 23 2 5 15 4" xfId="18283"/>
    <cellStyle name="Normal 23 2 5 15 4 2" xfId="44533"/>
    <cellStyle name="Normal 23 2 5 15 5" xfId="7153"/>
    <cellStyle name="Normal 23 2 5 15 5 2" xfId="33470"/>
    <cellStyle name="Normal 23 2 5 15 6" xfId="29090"/>
    <cellStyle name="Normal 23 2 5 16" xfId="1657"/>
    <cellStyle name="Normal 23 2 5 16 2" xfId="11062"/>
    <cellStyle name="Normal 23 2 5 16 2 2" xfId="22126"/>
    <cellStyle name="Normal 23 2 5 16 2 2 2" xfId="48375"/>
    <cellStyle name="Normal 23 2 5 16 2 3" xfId="37312"/>
    <cellStyle name="Normal 23 2 5 16 3" xfId="14665"/>
    <cellStyle name="Normal 23 2 5 16 3 2" xfId="25729"/>
    <cellStyle name="Normal 23 2 5 16 3 2 2" xfId="51978"/>
    <cellStyle name="Normal 23 2 5 16 3 3" xfId="40915"/>
    <cellStyle name="Normal 23 2 5 16 4" xfId="18401"/>
    <cellStyle name="Normal 23 2 5 16 4 2" xfId="44651"/>
    <cellStyle name="Normal 23 2 5 16 5" xfId="7272"/>
    <cellStyle name="Normal 23 2 5 16 5 2" xfId="33588"/>
    <cellStyle name="Normal 23 2 5 16 6" xfId="29091"/>
    <cellStyle name="Normal 23 2 5 17" xfId="1658"/>
    <cellStyle name="Normal 23 2 5 17 2" xfId="11180"/>
    <cellStyle name="Normal 23 2 5 17 2 2" xfId="22244"/>
    <cellStyle name="Normal 23 2 5 17 2 2 2" xfId="48493"/>
    <cellStyle name="Normal 23 2 5 17 2 3" xfId="37430"/>
    <cellStyle name="Normal 23 2 5 17 3" xfId="14783"/>
    <cellStyle name="Normal 23 2 5 17 3 2" xfId="25847"/>
    <cellStyle name="Normal 23 2 5 17 3 2 2" xfId="52096"/>
    <cellStyle name="Normal 23 2 5 17 3 3" xfId="41033"/>
    <cellStyle name="Normal 23 2 5 17 4" xfId="18519"/>
    <cellStyle name="Normal 23 2 5 17 4 2" xfId="44769"/>
    <cellStyle name="Normal 23 2 5 17 5" xfId="7391"/>
    <cellStyle name="Normal 23 2 5 17 5 2" xfId="33706"/>
    <cellStyle name="Normal 23 2 5 17 6" xfId="29092"/>
    <cellStyle name="Normal 23 2 5 18" xfId="1659"/>
    <cellStyle name="Normal 23 2 5 18 2" xfId="11296"/>
    <cellStyle name="Normal 23 2 5 18 2 2" xfId="22360"/>
    <cellStyle name="Normal 23 2 5 18 2 2 2" xfId="48609"/>
    <cellStyle name="Normal 23 2 5 18 2 3" xfId="37546"/>
    <cellStyle name="Normal 23 2 5 18 3" xfId="14899"/>
    <cellStyle name="Normal 23 2 5 18 3 2" xfId="25963"/>
    <cellStyle name="Normal 23 2 5 18 3 2 2" xfId="52212"/>
    <cellStyle name="Normal 23 2 5 18 3 3" xfId="41149"/>
    <cellStyle name="Normal 23 2 5 18 4" xfId="18635"/>
    <cellStyle name="Normal 23 2 5 18 4 2" xfId="44885"/>
    <cellStyle name="Normal 23 2 5 18 5" xfId="7508"/>
    <cellStyle name="Normal 23 2 5 18 5 2" xfId="33822"/>
    <cellStyle name="Normal 23 2 5 18 6" xfId="29093"/>
    <cellStyle name="Normal 23 2 5 19" xfId="1660"/>
    <cellStyle name="Normal 23 2 5 19 2" xfId="11413"/>
    <cellStyle name="Normal 23 2 5 19 2 2" xfId="22477"/>
    <cellStyle name="Normal 23 2 5 19 2 2 2" xfId="48726"/>
    <cellStyle name="Normal 23 2 5 19 2 3" xfId="37663"/>
    <cellStyle name="Normal 23 2 5 19 3" xfId="15016"/>
    <cellStyle name="Normal 23 2 5 19 3 2" xfId="26080"/>
    <cellStyle name="Normal 23 2 5 19 3 2 2" xfId="52329"/>
    <cellStyle name="Normal 23 2 5 19 3 3" xfId="41266"/>
    <cellStyle name="Normal 23 2 5 19 4" xfId="18752"/>
    <cellStyle name="Normal 23 2 5 19 4 2" xfId="45002"/>
    <cellStyle name="Normal 23 2 5 19 5" xfId="7626"/>
    <cellStyle name="Normal 23 2 5 19 5 2" xfId="33939"/>
    <cellStyle name="Normal 23 2 5 19 6" xfId="29094"/>
    <cellStyle name="Normal 23 2 5 2" xfId="132"/>
    <cellStyle name="Normal 23 2 5 2 10" xfId="1662"/>
    <cellStyle name="Normal 23 2 5 2 10 2" xfId="10454"/>
    <cellStyle name="Normal 23 2 5 2 10 2 2" xfId="21518"/>
    <cellStyle name="Normal 23 2 5 2 10 2 2 2" xfId="47767"/>
    <cellStyle name="Normal 23 2 5 2 10 2 3" xfId="36704"/>
    <cellStyle name="Normal 23 2 5 2 10 3" xfId="14057"/>
    <cellStyle name="Normal 23 2 5 2 10 3 2" xfId="25121"/>
    <cellStyle name="Normal 23 2 5 2 10 3 2 2" xfId="51370"/>
    <cellStyle name="Normal 23 2 5 2 10 3 3" xfId="40307"/>
    <cellStyle name="Normal 23 2 5 2 10 4" xfId="17793"/>
    <cellStyle name="Normal 23 2 5 2 10 4 2" xfId="44043"/>
    <cellStyle name="Normal 23 2 5 2 10 5" xfId="6659"/>
    <cellStyle name="Normal 23 2 5 2 10 5 2" xfId="32980"/>
    <cellStyle name="Normal 23 2 5 2 10 6" xfId="29096"/>
    <cellStyle name="Normal 23 2 5 2 11" xfId="1663"/>
    <cellStyle name="Normal 23 2 5 2 11 2" xfId="10569"/>
    <cellStyle name="Normal 23 2 5 2 11 2 2" xfId="21633"/>
    <cellStyle name="Normal 23 2 5 2 11 2 2 2" xfId="47882"/>
    <cellStyle name="Normal 23 2 5 2 11 2 3" xfId="36819"/>
    <cellStyle name="Normal 23 2 5 2 11 3" xfId="14172"/>
    <cellStyle name="Normal 23 2 5 2 11 3 2" xfId="25236"/>
    <cellStyle name="Normal 23 2 5 2 11 3 2 2" xfId="51485"/>
    <cellStyle name="Normal 23 2 5 2 11 3 3" xfId="40422"/>
    <cellStyle name="Normal 23 2 5 2 11 4" xfId="17908"/>
    <cellStyle name="Normal 23 2 5 2 11 4 2" xfId="44158"/>
    <cellStyle name="Normal 23 2 5 2 11 5" xfId="6775"/>
    <cellStyle name="Normal 23 2 5 2 11 5 2" xfId="33095"/>
    <cellStyle name="Normal 23 2 5 2 11 6" xfId="29097"/>
    <cellStyle name="Normal 23 2 5 2 12" xfId="1664"/>
    <cellStyle name="Normal 23 2 5 2 12 2" xfId="10742"/>
    <cellStyle name="Normal 23 2 5 2 12 2 2" xfId="21806"/>
    <cellStyle name="Normal 23 2 5 2 12 2 2 2" xfId="48055"/>
    <cellStyle name="Normal 23 2 5 2 12 2 3" xfId="36992"/>
    <cellStyle name="Normal 23 2 5 2 12 3" xfId="14345"/>
    <cellStyle name="Normal 23 2 5 2 12 3 2" xfId="25409"/>
    <cellStyle name="Normal 23 2 5 2 12 3 2 2" xfId="51658"/>
    <cellStyle name="Normal 23 2 5 2 12 3 3" xfId="40595"/>
    <cellStyle name="Normal 23 2 5 2 12 4" xfId="18081"/>
    <cellStyle name="Normal 23 2 5 2 12 4 2" xfId="44331"/>
    <cellStyle name="Normal 23 2 5 2 12 5" xfId="6949"/>
    <cellStyle name="Normal 23 2 5 2 12 5 2" xfId="33268"/>
    <cellStyle name="Normal 23 2 5 2 12 6" xfId="29098"/>
    <cellStyle name="Normal 23 2 5 2 13" xfId="1665"/>
    <cellStyle name="Normal 23 2 5 2 13 2" xfId="10859"/>
    <cellStyle name="Normal 23 2 5 2 13 2 2" xfId="21923"/>
    <cellStyle name="Normal 23 2 5 2 13 2 2 2" xfId="48172"/>
    <cellStyle name="Normal 23 2 5 2 13 2 3" xfId="37109"/>
    <cellStyle name="Normal 23 2 5 2 13 3" xfId="14462"/>
    <cellStyle name="Normal 23 2 5 2 13 3 2" xfId="25526"/>
    <cellStyle name="Normal 23 2 5 2 13 3 2 2" xfId="51775"/>
    <cellStyle name="Normal 23 2 5 2 13 3 3" xfId="40712"/>
    <cellStyle name="Normal 23 2 5 2 13 4" xfId="18198"/>
    <cellStyle name="Normal 23 2 5 2 13 4 2" xfId="44448"/>
    <cellStyle name="Normal 23 2 5 2 13 5" xfId="7067"/>
    <cellStyle name="Normal 23 2 5 2 13 5 2" xfId="33385"/>
    <cellStyle name="Normal 23 2 5 2 13 6" xfId="29099"/>
    <cellStyle name="Normal 23 2 5 2 14" xfId="1666"/>
    <cellStyle name="Normal 23 2 5 2 14 2" xfId="10975"/>
    <cellStyle name="Normal 23 2 5 2 14 2 2" xfId="22039"/>
    <cellStyle name="Normal 23 2 5 2 14 2 2 2" xfId="48288"/>
    <cellStyle name="Normal 23 2 5 2 14 2 3" xfId="37225"/>
    <cellStyle name="Normal 23 2 5 2 14 3" xfId="14578"/>
    <cellStyle name="Normal 23 2 5 2 14 3 2" xfId="25642"/>
    <cellStyle name="Normal 23 2 5 2 14 3 2 2" xfId="51891"/>
    <cellStyle name="Normal 23 2 5 2 14 3 3" xfId="40828"/>
    <cellStyle name="Normal 23 2 5 2 14 4" xfId="18314"/>
    <cellStyle name="Normal 23 2 5 2 14 4 2" xfId="44564"/>
    <cellStyle name="Normal 23 2 5 2 14 5" xfId="7184"/>
    <cellStyle name="Normal 23 2 5 2 14 5 2" xfId="33501"/>
    <cellStyle name="Normal 23 2 5 2 14 6" xfId="29100"/>
    <cellStyle name="Normal 23 2 5 2 15" xfId="1667"/>
    <cellStyle name="Normal 23 2 5 2 15 2" xfId="11093"/>
    <cellStyle name="Normal 23 2 5 2 15 2 2" xfId="22157"/>
    <cellStyle name="Normal 23 2 5 2 15 2 2 2" xfId="48406"/>
    <cellStyle name="Normal 23 2 5 2 15 2 3" xfId="37343"/>
    <cellStyle name="Normal 23 2 5 2 15 3" xfId="14696"/>
    <cellStyle name="Normal 23 2 5 2 15 3 2" xfId="25760"/>
    <cellStyle name="Normal 23 2 5 2 15 3 2 2" xfId="52009"/>
    <cellStyle name="Normal 23 2 5 2 15 3 3" xfId="40946"/>
    <cellStyle name="Normal 23 2 5 2 15 4" xfId="18432"/>
    <cellStyle name="Normal 23 2 5 2 15 4 2" xfId="44682"/>
    <cellStyle name="Normal 23 2 5 2 15 5" xfId="7303"/>
    <cellStyle name="Normal 23 2 5 2 15 5 2" xfId="33619"/>
    <cellStyle name="Normal 23 2 5 2 15 6" xfId="29101"/>
    <cellStyle name="Normal 23 2 5 2 16" xfId="1668"/>
    <cellStyle name="Normal 23 2 5 2 16 2" xfId="11211"/>
    <cellStyle name="Normal 23 2 5 2 16 2 2" xfId="22275"/>
    <cellStyle name="Normal 23 2 5 2 16 2 2 2" xfId="48524"/>
    <cellStyle name="Normal 23 2 5 2 16 2 3" xfId="37461"/>
    <cellStyle name="Normal 23 2 5 2 16 3" xfId="14814"/>
    <cellStyle name="Normal 23 2 5 2 16 3 2" xfId="25878"/>
    <cellStyle name="Normal 23 2 5 2 16 3 2 2" xfId="52127"/>
    <cellStyle name="Normal 23 2 5 2 16 3 3" xfId="41064"/>
    <cellStyle name="Normal 23 2 5 2 16 4" xfId="18550"/>
    <cellStyle name="Normal 23 2 5 2 16 4 2" xfId="44800"/>
    <cellStyle name="Normal 23 2 5 2 16 5" xfId="7422"/>
    <cellStyle name="Normal 23 2 5 2 16 5 2" xfId="33737"/>
    <cellStyle name="Normal 23 2 5 2 16 6" xfId="29102"/>
    <cellStyle name="Normal 23 2 5 2 17" xfId="1669"/>
    <cellStyle name="Normal 23 2 5 2 17 2" xfId="11327"/>
    <cellStyle name="Normal 23 2 5 2 17 2 2" xfId="22391"/>
    <cellStyle name="Normal 23 2 5 2 17 2 2 2" xfId="48640"/>
    <cellStyle name="Normal 23 2 5 2 17 2 3" xfId="37577"/>
    <cellStyle name="Normal 23 2 5 2 17 3" xfId="14930"/>
    <cellStyle name="Normal 23 2 5 2 17 3 2" xfId="25994"/>
    <cellStyle name="Normal 23 2 5 2 17 3 2 2" xfId="52243"/>
    <cellStyle name="Normal 23 2 5 2 17 3 3" xfId="41180"/>
    <cellStyle name="Normal 23 2 5 2 17 4" xfId="18666"/>
    <cellStyle name="Normal 23 2 5 2 17 4 2" xfId="44916"/>
    <cellStyle name="Normal 23 2 5 2 17 5" xfId="7539"/>
    <cellStyle name="Normal 23 2 5 2 17 5 2" xfId="33853"/>
    <cellStyle name="Normal 23 2 5 2 17 6" xfId="29103"/>
    <cellStyle name="Normal 23 2 5 2 18" xfId="1670"/>
    <cellStyle name="Normal 23 2 5 2 18 2" xfId="11444"/>
    <cellStyle name="Normal 23 2 5 2 18 2 2" xfId="22508"/>
    <cellStyle name="Normal 23 2 5 2 18 2 2 2" xfId="48757"/>
    <cellStyle name="Normal 23 2 5 2 18 2 3" xfId="37694"/>
    <cellStyle name="Normal 23 2 5 2 18 3" xfId="15047"/>
    <cellStyle name="Normal 23 2 5 2 18 3 2" xfId="26111"/>
    <cellStyle name="Normal 23 2 5 2 18 3 2 2" xfId="52360"/>
    <cellStyle name="Normal 23 2 5 2 18 3 3" xfId="41297"/>
    <cellStyle name="Normal 23 2 5 2 18 4" xfId="18783"/>
    <cellStyle name="Normal 23 2 5 2 18 4 2" xfId="45033"/>
    <cellStyle name="Normal 23 2 5 2 18 5" xfId="7657"/>
    <cellStyle name="Normal 23 2 5 2 18 5 2" xfId="33970"/>
    <cellStyle name="Normal 23 2 5 2 18 6" xfId="29104"/>
    <cellStyle name="Normal 23 2 5 2 19" xfId="1671"/>
    <cellStyle name="Normal 23 2 5 2 19 2" xfId="11563"/>
    <cellStyle name="Normal 23 2 5 2 19 2 2" xfId="22627"/>
    <cellStyle name="Normal 23 2 5 2 19 2 2 2" xfId="48876"/>
    <cellStyle name="Normal 23 2 5 2 19 2 3" xfId="37813"/>
    <cellStyle name="Normal 23 2 5 2 19 3" xfId="15166"/>
    <cellStyle name="Normal 23 2 5 2 19 3 2" xfId="26230"/>
    <cellStyle name="Normal 23 2 5 2 19 3 2 2" xfId="52479"/>
    <cellStyle name="Normal 23 2 5 2 19 3 3" xfId="41416"/>
    <cellStyle name="Normal 23 2 5 2 19 4" xfId="18902"/>
    <cellStyle name="Normal 23 2 5 2 19 4 2" xfId="45152"/>
    <cellStyle name="Normal 23 2 5 2 19 5" xfId="7777"/>
    <cellStyle name="Normal 23 2 5 2 19 5 2" xfId="34089"/>
    <cellStyle name="Normal 23 2 5 2 19 6" xfId="29105"/>
    <cellStyle name="Normal 23 2 5 2 2" xfId="133"/>
    <cellStyle name="Normal 23 2 5 2 2 2" xfId="1673"/>
    <cellStyle name="Normal 23 2 5 2 2 2 2" xfId="16405"/>
    <cellStyle name="Normal 23 2 5 2 2 2 2 2" xfId="27469"/>
    <cellStyle name="Normal 23 2 5 2 2 2 2 2 2" xfId="53718"/>
    <cellStyle name="Normal 23 2 5 2 2 2 2 3" xfId="42655"/>
    <cellStyle name="Normal 23 2 5 2 2 2 3" xfId="20141"/>
    <cellStyle name="Normal 23 2 5 2 2 2 3 2" xfId="46391"/>
    <cellStyle name="Normal 23 2 5 2 2 2 4" xfId="9069"/>
    <cellStyle name="Normal 23 2 5 2 2 2 4 2" xfId="35328"/>
    <cellStyle name="Normal 23 2 5 2 2 2 5" xfId="29107"/>
    <cellStyle name="Normal 23 2 5 2 2 3" xfId="1672"/>
    <cellStyle name="Normal 23 2 5 2 2 3 2" xfId="20580"/>
    <cellStyle name="Normal 23 2 5 2 2 3 2 2" xfId="46829"/>
    <cellStyle name="Normal 23 2 5 2 2 3 3" xfId="9516"/>
    <cellStyle name="Normal 23 2 5 2 2 3 3 2" xfId="35766"/>
    <cellStyle name="Normal 23 2 5 2 2 3 4" xfId="29106"/>
    <cellStyle name="Normal 23 2 5 2 2 4" xfId="13119"/>
    <cellStyle name="Normal 23 2 5 2 2 4 2" xfId="24183"/>
    <cellStyle name="Normal 23 2 5 2 2 4 2 2" xfId="50432"/>
    <cellStyle name="Normal 23 2 5 2 2 4 3" xfId="39369"/>
    <cellStyle name="Normal 23 2 5 2 2 5" xfId="16855"/>
    <cellStyle name="Normal 23 2 5 2 2 5 2" xfId="43105"/>
    <cellStyle name="Normal 23 2 5 2 2 6" xfId="5713"/>
    <cellStyle name="Normal 23 2 5 2 2 6 2" xfId="32042"/>
    <cellStyle name="Normal 23 2 5 2 2 7" xfId="27627"/>
    <cellStyle name="Normal 23 2 5 2 20" xfId="1674"/>
    <cellStyle name="Normal 23 2 5 2 20 2" xfId="11677"/>
    <cellStyle name="Normal 23 2 5 2 20 2 2" xfId="22741"/>
    <cellStyle name="Normal 23 2 5 2 20 2 2 2" xfId="48990"/>
    <cellStyle name="Normal 23 2 5 2 20 2 3" xfId="37927"/>
    <cellStyle name="Normal 23 2 5 2 20 3" xfId="15280"/>
    <cellStyle name="Normal 23 2 5 2 20 3 2" xfId="26344"/>
    <cellStyle name="Normal 23 2 5 2 20 3 2 2" xfId="52593"/>
    <cellStyle name="Normal 23 2 5 2 20 3 3" xfId="41530"/>
    <cellStyle name="Normal 23 2 5 2 20 4" xfId="19016"/>
    <cellStyle name="Normal 23 2 5 2 20 4 2" xfId="45266"/>
    <cellStyle name="Normal 23 2 5 2 20 5" xfId="7892"/>
    <cellStyle name="Normal 23 2 5 2 20 5 2" xfId="34203"/>
    <cellStyle name="Normal 23 2 5 2 20 6" xfId="29108"/>
    <cellStyle name="Normal 23 2 5 2 21" xfId="1675"/>
    <cellStyle name="Normal 23 2 5 2 21 2" xfId="11791"/>
    <cellStyle name="Normal 23 2 5 2 21 2 2" xfId="22855"/>
    <cellStyle name="Normal 23 2 5 2 21 2 2 2" xfId="49104"/>
    <cellStyle name="Normal 23 2 5 2 21 2 3" xfId="38041"/>
    <cellStyle name="Normal 23 2 5 2 21 3" xfId="15394"/>
    <cellStyle name="Normal 23 2 5 2 21 3 2" xfId="26458"/>
    <cellStyle name="Normal 23 2 5 2 21 3 2 2" xfId="52707"/>
    <cellStyle name="Normal 23 2 5 2 21 3 3" xfId="41644"/>
    <cellStyle name="Normal 23 2 5 2 21 4" xfId="19130"/>
    <cellStyle name="Normal 23 2 5 2 21 4 2" xfId="45380"/>
    <cellStyle name="Normal 23 2 5 2 21 5" xfId="8007"/>
    <cellStyle name="Normal 23 2 5 2 21 5 2" xfId="34317"/>
    <cellStyle name="Normal 23 2 5 2 21 6" xfId="29109"/>
    <cellStyle name="Normal 23 2 5 2 22" xfId="1676"/>
    <cellStyle name="Normal 23 2 5 2 22 2" xfId="11905"/>
    <cellStyle name="Normal 23 2 5 2 22 2 2" xfId="22969"/>
    <cellStyle name="Normal 23 2 5 2 22 2 2 2" xfId="49218"/>
    <cellStyle name="Normal 23 2 5 2 22 2 3" xfId="38155"/>
    <cellStyle name="Normal 23 2 5 2 22 3" xfId="15508"/>
    <cellStyle name="Normal 23 2 5 2 22 3 2" xfId="26572"/>
    <cellStyle name="Normal 23 2 5 2 22 3 2 2" xfId="52821"/>
    <cellStyle name="Normal 23 2 5 2 22 3 3" xfId="41758"/>
    <cellStyle name="Normal 23 2 5 2 22 4" xfId="19244"/>
    <cellStyle name="Normal 23 2 5 2 22 4 2" xfId="45494"/>
    <cellStyle name="Normal 23 2 5 2 22 5" xfId="8122"/>
    <cellStyle name="Normal 23 2 5 2 22 5 2" xfId="34431"/>
    <cellStyle name="Normal 23 2 5 2 22 6" xfId="29110"/>
    <cellStyle name="Normal 23 2 5 2 23" xfId="1677"/>
    <cellStyle name="Normal 23 2 5 2 23 2" xfId="12019"/>
    <cellStyle name="Normal 23 2 5 2 23 2 2" xfId="23083"/>
    <cellStyle name="Normal 23 2 5 2 23 2 2 2" xfId="49332"/>
    <cellStyle name="Normal 23 2 5 2 23 2 3" xfId="38269"/>
    <cellStyle name="Normal 23 2 5 2 23 3" xfId="15622"/>
    <cellStyle name="Normal 23 2 5 2 23 3 2" xfId="26686"/>
    <cellStyle name="Normal 23 2 5 2 23 3 2 2" xfId="52935"/>
    <cellStyle name="Normal 23 2 5 2 23 3 3" xfId="41872"/>
    <cellStyle name="Normal 23 2 5 2 23 4" xfId="19358"/>
    <cellStyle name="Normal 23 2 5 2 23 4 2" xfId="45608"/>
    <cellStyle name="Normal 23 2 5 2 23 5" xfId="8237"/>
    <cellStyle name="Normal 23 2 5 2 23 5 2" xfId="34545"/>
    <cellStyle name="Normal 23 2 5 2 23 6" xfId="29111"/>
    <cellStyle name="Normal 23 2 5 2 24" xfId="1678"/>
    <cellStyle name="Normal 23 2 5 2 24 2" xfId="12133"/>
    <cellStyle name="Normal 23 2 5 2 24 2 2" xfId="23197"/>
    <cellStyle name="Normal 23 2 5 2 24 2 2 2" xfId="49446"/>
    <cellStyle name="Normal 23 2 5 2 24 2 3" xfId="38383"/>
    <cellStyle name="Normal 23 2 5 2 24 3" xfId="15736"/>
    <cellStyle name="Normal 23 2 5 2 24 3 2" xfId="26800"/>
    <cellStyle name="Normal 23 2 5 2 24 3 2 2" xfId="53049"/>
    <cellStyle name="Normal 23 2 5 2 24 3 3" xfId="41986"/>
    <cellStyle name="Normal 23 2 5 2 24 4" xfId="19472"/>
    <cellStyle name="Normal 23 2 5 2 24 4 2" xfId="45722"/>
    <cellStyle name="Normal 23 2 5 2 24 5" xfId="8352"/>
    <cellStyle name="Normal 23 2 5 2 24 5 2" xfId="34659"/>
    <cellStyle name="Normal 23 2 5 2 24 6" xfId="29112"/>
    <cellStyle name="Normal 23 2 5 2 25" xfId="1679"/>
    <cellStyle name="Normal 23 2 5 2 25 2" xfId="12250"/>
    <cellStyle name="Normal 23 2 5 2 25 2 2" xfId="23314"/>
    <cellStyle name="Normal 23 2 5 2 25 2 2 2" xfId="49563"/>
    <cellStyle name="Normal 23 2 5 2 25 2 3" xfId="38500"/>
    <cellStyle name="Normal 23 2 5 2 25 3" xfId="15853"/>
    <cellStyle name="Normal 23 2 5 2 25 3 2" xfId="26917"/>
    <cellStyle name="Normal 23 2 5 2 25 3 2 2" xfId="53166"/>
    <cellStyle name="Normal 23 2 5 2 25 3 3" xfId="42103"/>
    <cellStyle name="Normal 23 2 5 2 25 4" xfId="19589"/>
    <cellStyle name="Normal 23 2 5 2 25 4 2" xfId="45839"/>
    <cellStyle name="Normal 23 2 5 2 25 5" xfId="8470"/>
    <cellStyle name="Normal 23 2 5 2 25 5 2" xfId="34776"/>
    <cellStyle name="Normal 23 2 5 2 25 6" xfId="29113"/>
    <cellStyle name="Normal 23 2 5 2 26" xfId="1680"/>
    <cellStyle name="Normal 23 2 5 2 26 2" xfId="12369"/>
    <cellStyle name="Normal 23 2 5 2 26 2 2" xfId="23433"/>
    <cellStyle name="Normal 23 2 5 2 26 2 2 2" xfId="49682"/>
    <cellStyle name="Normal 23 2 5 2 26 2 3" xfId="38619"/>
    <cellStyle name="Normal 23 2 5 2 26 3" xfId="15972"/>
    <cellStyle name="Normal 23 2 5 2 26 3 2" xfId="27036"/>
    <cellStyle name="Normal 23 2 5 2 26 3 2 2" xfId="53285"/>
    <cellStyle name="Normal 23 2 5 2 26 3 3" xfId="42222"/>
    <cellStyle name="Normal 23 2 5 2 26 4" xfId="19708"/>
    <cellStyle name="Normal 23 2 5 2 26 4 2" xfId="45958"/>
    <cellStyle name="Normal 23 2 5 2 26 5" xfId="8590"/>
    <cellStyle name="Normal 23 2 5 2 26 5 2" xfId="34895"/>
    <cellStyle name="Normal 23 2 5 2 26 6" xfId="29114"/>
    <cellStyle name="Normal 23 2 5 2 27" xfId="1681"/>
    <cellStyle name="Normal 23 2 5 2 27 2" xfId="12500"/>
    <cellStyle name="Normal 23 2 5 2 27 2 2" xfId="23564"/>
    <cellStyle name="Normal 23 2 5 2 27 2 2 2" xfId="49813"/>
    <cellStyle name="Normal 23 2 5 2 27 2 3" xfId="38750"/>
    <cellStyle name="Normal 23 2 5 2 27 3" xfId="16103"/>
    <cellStyle name="Normal 23 2 5 2 27 3 2" xfId="27167"/>
    <cellStyle name="Normal 23 2 5 2 27 3 2 2" xfId="53416"/>
    <cellStyle name="Normal 23 2 5 2 27 3 3" xfId="42353"/>
    <cellStyle name="Normal 23 2 5 2 27 4" xfId="19839"/>
    <cellStyle name="Normal 23 2 5 2 27 4 2" xfId="46089"/>
    <cellStyle name="Normal 23 2 5 2 27 5" xfId="8722"/>
    <cellStyle name="Normal 23 2 5 2 27 5 2" xfId="35026"/>
    <cellStyle name="Normal 23 2 5 2 27 6" xfId="29115"/>
    <cellStyle name="Normal 23 2 5 2 28" xfId="1682"/>
    <cellStyle name="Normal 23 2 5 2 28 2" xfId="12615"/>
    <cellStyle name="Normal 23 2 5 2 28 2 2" xfId="23679"/>
    <cellStyle name="Normal 23 2 5 2 28 2 2 2" xfId="49928"/>
    <cellStyle name="Normal 23 2 5 2 28 2 3" xfId="38865"/>
    <cellStyle name="Normal 23 2 5 2 28 3" xfId="16218"/>
    <cellStyle name="Normal 23 2 5 2 28 3 2" xfId="27282"/>
    <cellStyle name="Normal 23 2 5 2 28 3 2 2" xfId="53531"/>
    <cellStyle name="Normal 23 2 5 2 28 3 3" xfId="42468"/>
    <cellStyle name="Normal 23 2 5 2 28 4" xfId="19954"/>
    <cellStyle name="Normal 23 2 5 2 28 4 2" xfId="46204"/>
    <cellStyle name="Normal 23 2 5 2 28 5" xfId="8838"/>
    <cellStyle name="Normal 23 2 5 2 28 5 2" xfId="35141"/>
    <cellStyle name="Normal 23 2 5 2 28 6" xfId="29116"/>
    <cellStyle name="Normal 23 2 5 2 29" xfId="1683"/>
    <cellStyle name="Normal 23 2 5 2 29 2" xfId="12729"/>
    <cellStyle name="Normal 23 2 5 2 29 2 2" xfId="23793"/>
    <cellStyle name="Normal 23 2 5 2 29 2 2 2" xfId="50042"/>
    <cellStyle name="Normal 23 2 5 2 29 2 3" xfId="38979"/>
    <cellStyle name="Normal 23 2 5 2 29 3" xfId="16332"/>
    <cellStyle name="Normal 23 2 5 2 29 3 2" xfId="27396"/>
    <cellStyle name="Normal 23 2 5 2 29 3 2 2" xfId="53645"/>
    <cellStyle name="Normal 23 2 5 2 29 3 3" xfId="42582"/>
    <cellStyle name="Normal 23 2 5 2 29 4" xfId="20068"/>
    <cellStyle name="Normal 23 2 5 2 29 4 2" xfId="46318"/>
    <cellStyle name="Normal 23 2 5 2 29 5" xfId="8953"/>
    <cellStyle name="Normal 23 2 5 2 29 5 2" xfId="35255"/>
    <cellStyle name="Normal 23 2 5 2 29 6" xfId="29117"/>
    <cellStyle name="Normal 23 2 5 2 3" xfId="1684"/>
    <cellStyle name="Normal 23 2 5 2 3 2" xfId="9639"/>
    <cellStyle name="Normal 23 2 5 2 3 2 2" xfId="20703"/>
    <cellStyle name="Normal 23 2 5 2 3 2 2 2" xfId="46952"/>
    <cellStyle name="Normal 23 2 5 2 3 2 3" xfId="35889"/>
    <cellStyle name="Normal 23 2 5 2 3 3" xfId="13242"/>
    <cellStyle name="Normal 23 2 5 2 3 3 2" xfId="24306"/>
    <cellStyle name="Normal 23 2 5 2 3 3 2 2" xfId="50555"/>
    <cellStyle name="Normal 23 2 5 2 3 3 3" xfId="39492"/>
    <cellStyle name="Normal 23 2 5 2 3 4" xfId="16978"/>
    <cellStyle name="Normal 23 2 5 2 3 4 2" xfId="43228"/>
    <cellStyle name="Normal 23 2 5 2 3 5" xfId="5837"/>
    <cellStyle name="Normal 23 2 5 2 3 5 2" xfId="32165"/>
    <cellStyle name="Normal 23 2 5 2 3 6" xfId="29118"/>
    <cellStyle name="Normal 23 2 5 2 30" xfId="1685"/>
    <cellStyle name="Normal 23 2 5 2 30 2" xfId="9367"/>
    <cellStyle name="Normal 23 2 5 2 30 2 2" xfId="20431"/>
    <cellStyle name="Normal 23 2 5 2 30 2 2 2" xfId="46680"/>
    <cellStyle name="Normal 23 2 5 2 30 2 3" xfId="35617"/>
    <cellStyle name="Normal 23 2 5 2 30 3" xfId="12970"/>
    <cellStyle name="Normal 23 2 5 2 30 3 2" xfId="24034"/>
    <cellStyle name="Normal 23 2 5 2 30 3 2 2" xfId="50283"/>
    <cellStyle name="Normal 23 2 5 2 30 3 3" xfId="39220"/>
    <cellStyle name="Normal 23 2 5 2 30 4" xfId="16706"/>
    <cellStyle name="Normal 23 2 5 2 30 4 2" xfId="42956"/>
    <cellStyle name="Normal 23 2 5 2 30 5" xfId="5562"/>
    <cellStyle name="Normal 23 2 5 2 30 5 2" xfId="31893"/>
    <cellStyle name="Normal 23 2 5 2 30 6" xfId="29119"/>
    <cellStyle name="Normal 23 2 5 2 31" xfId="1686"/>
    <cellStyle name="Normal 23 2 5 2 31 2" xfId="20311"/>
    <cellStyle name="Normal 23 2 5 2 31 2 2" xfId="46560"/>
    <cellStyle name="Normal 23 2 5 2 31 3" xfId="9247"/>
    <cellStyle name="Normal 23 2 5 2 31 3 2" xfId="35497"/>
    <cellStyle name="Normal 23 2 5 2 31 4" xfId="29120"/>
    <cellStyle name="Normal 23 2 5 2 32" xfId="1687"/>
    <cellStyle name="Normal 23 2 5 2 32 2" xfId="23914"/>
    <cellStyle name="Normal 23 2 5 2 32 2 2" xfId="50163"/>
    <cellStyle name="Normal 23 2 5 2 32 3" xfId="12850"/>
    <cellStyle name="Normal 23 2 5 2 32 3 2" xfId="39100"/>
    <cellStyle name="Normal 23 2 5 2 32 4" xfId="29121"/>
    <cellStyle name="Normal 23 2 5 2 33" xfId="1688"/>
    <cellStyle name="Normal 23 2 5 2 33 2" xfId="16586"/>
    <cellStyle name="Normal 23 2 5 2 33 2 2" xfId="42836"/>
    <cellStyle name="Normal 23 2 5 2 33 3" xfId="29122"/>
    <cellStyle name="Normal 23 2 5 2 34" xfId="1689"/>
    <cellStyle name="Normal 23 2 5 2 34 2" xfId="29123"/>
    <cellStyle name="Normal 23 2 5 2 35" xfId="1690"/>
    <cellStyle name="Normal 23 2 5 2 35 2" xfId="29124"/>
    <cellStyle name="Normal 23 2 5 2 36" xfId="1691"/>
    <cellStyle name="Normal 23 2 5 2 36 2" xfId="29125"/>
    <cellStyle name="Normal 23 2 5 2 37" xfId="1692"/>
    <cellStyle name="Normal 23 2 5 2 37 2" xfId="29126"/>
    <cellStyle name="Normal 23 2 5 2 38" xfId="1693"/>
    <cellStyle name="Normal 23 2 5 2 38 2" xfId="29127"/>
    <cellStyle name="Normal 23 2 5 2 39" xfId="1694"/>
    <cellStyle name="Normal 23 2 5 2 39 2" xfId="29128"/>
    <cellStyle name="Normal 23 2 5 2 4" xfId="1695"/>
    <cellStyle name="Normal 23 2 5 2 4 2" xfId="9755"/>
    <cellStyle name="Normal 23 2 5 2 4 2 2" xfId="20819"/>
    <cellStyle name="Normal 23 2 5 2 4 2 2 2" xfId="47068"/>
    <cellStyle name="Normal 23 2 5 2 4 2 3" xfId="36005"/>
    <cellStyle name="Normal 23 2 5 2 4 3" xfId="13358"/>
    <cellStyle name="Normal 23 2 5 2 4 3 2" xfId="24422"/>
    <cellStyle name="Normal 23 2 5 2 4 3 2 2" xfId="50671"/>
    <cellStyle name="Normal 23 2 5 2 4 3 3" xfId="39608"/>
    <cellStyle name="Normal 23 2 5 2 4 4" xfId="17094"/>
    <cellStyle name="Normal 23 2 5 2 4 4 2" xfId="43344"/>
    <cellStyle name="Normal 23 2 5 2 4 5" xfId="5954"/>
    <cellStyle name="Normal 23 2 5 2 4 5 2" xfId="32281"/>
    <cellStyle name="Normal 23 2 5 2 4 6" xfId="29129"/>
    <cellStyle name="Normal 23 2 5 2 40" xfId="1696"/>
    <cellStyle name="Normal 23 2 5 2 40 2" xfId="29130"/>
    <cellStyle name="Normal 23 2 5 2 41" xfId="1661"/>
    <cellStyle name="Normal 23 2 5 2 41 2" xfId="29095"/>
    <cellStyle name="Normal 23 2 5 2 42" xfId="5441"/>
    <cellStyle name="Normal 23 2 5 2 42 2" xfId="31773"/>
    <cellStyle name="Normal 23 2 5 2 43" xfId="27626"/>
    <cellStyle name="Normal 23 2 5 2 5" xfId="1697"/>
    <cellStyle name="Normal 23 2 5 2 5 2" xfId="9870"/>
    <cellStyle name="Normal 23 2 5 2 5 2 2" xfId="20934"/>
    <cellStyle name="Normal 23 2 5 2 5 2 2 2" xfId="47183"/>
    <cellStyle name="Normal 23 2 5 2 5 2 3" xfId="36120"/>
    <cellStyle name="Normal 23 2 5 2 5 3" xfId="13473"/>
    <cellStyle name="Normal 23 2 5 2 5 3 2" xfId="24537"/>
    <cellStyle name="Normal 23 2 5 2 5 3 2 2" xfId="50786"/>
    <cellStyle name="Normal 23 2 5 2 5 3 3" xfId="39723"/>
    <cellStyle name="Normal 23 2 5 2 5 4" xfId="17209"/>
    <cellStyle name="Normal 23 2 5 2 5 4 2" xfId="43459"/>
    <cellStyle name="Normal 23 2 5 2 5 5" xfId="6070"/>
    <cellStyle name="Normal 23 2 5 2 5 5 2" xfId="32396"/>
    <cellStyle name="Normal 23 2 5 2 5 6" xfId="29131"/>
    <cellStyle name="Normal 23 2 5 2 6" xfId="1698"/>
    <cellStyle name="Normal 23 2 5 2 6 2" xfId="9985"/>
    <cellStyle name="Normal 23 2 5 2 6 2 2" xfId="21049"/>
    <cellStyle name="Normal 23 2 5 2 6 2 2 2" xfId="47298"/>
    <cellStyle name="Normal 23 2 5 2 6 2 3" xfId="36235"/>
    <cellStyle name="Normal 23 2 5 2 6 3" xfId="13588"/>
    <cellStyle name="Normal 23 2 5 2 6 3 2" xfId="24652"/>
    <cellStyle name="Normal 23 2 5 2 6 3 2 2" xfId="50901"/>
    <cellStyle name="Normal 23 2 5 2 6 3 3" xfId="39838"/>
    <cellStyle name="Normal 23 2 5 2 6 4" xfId="17324"/>
    <cellStyle name="Normal 23 2 5 2 6 4 2" xfId="43574"/>
    <cellStyle name="Normal 23 2 5 2 6 5" xfId="6186"/>
    <cellStyle name="Normal 23 2 5 2 6 5 2" xfId="32511"/>
    <cellStyle name="Normal 23 2 5 2 6 6" xfId="29132"/>
    <cellStyle name="Normal 23 2 5 2 7" xfId="1699"/>
    <cellStyle name="Normal 23 2 5 2 7 2" xfId="10099"/>
    <cellStyle name="Normal 23 2 5 2 7 2 2" xfId="21163"/>
    <cellStyle name="Normal 23 2 5 2 7 2 2 2" xfId="47412"/>
    <cellStyle name="Normal 23 2 5 2 7 2 3" xfId="36349"/>
    <cellStyle name="Normal 23 2 5 2 7 3" xfId="13702"/>
    <cellStyle name="Normal 23 2 5 2 7 3 2" xfId="24766"/>
    <cellStyle name="Normal 23 2 5 2 7 3 2 2" xfId="51015"/>
    <cellStyle name="Normal 23 2 5 2 7 3 3" xfId="39952"/>
    <cellStyle name="Normal 23 2 5 2 7 4" xfId="17438"/>
    <cellStyle name="Normal 23 2 5 2 7 4 2" xfId="43688"/>
    <cellStyle name="Normal 23 2 5 2 7 5" xfId="6301"/>
    <cellStyle name="Normal 23 2 5 2 7 5 2" xfId="32625"/>
    <cellStyle name="Normal 23 2 5 2 7 6" xfId="29133"/>
    <cellStyle name="Normal 23 2 5 2 8" xfId="1700"/>
    <cellStyle name="Normal 23 2 5 2 8 2" xfId="10213"/>
    <cellStyle name="Normal 23 2 5 2 8 2 2" xfId="21277"/>
    <cellStyle name="Normal 23 2 5 2 8 2 2 2" xfId="47526"/>
    <cellStyle name="Normal 23 2 5 2 8 2 3" xfId="36463"/>
    <cellStyle name="Normal 23 2 5 2 8 3" xfId="13816"/>
    <cellStyle name="Normal 23 2 5 2 8 3 2" xfId="24880"/>
    <cellStyle name="Normal 23 2 5 2 8 3 2 2" xfId="51129"/>
    <cellStyle name="Normal 23 2 5 2 8 3 3" xfId="40066"/>
    <cellStyle name="Normal 23 2 5 2 8 4" xfId="17552"/>
    <cellStyle name="Normal 23 2 5 2 8 4 2" xfId="43802"/>
    <cellStyle name="Normal 23 2 5 2 8 5" xfId="6416"/>
    <cellStyle name="Normal 23 2 5 2 8 5 2" xfId="32739"/>
    <cellStyle name="Normal 23 2 5 2 8 6" xfId="29134"/>
    <cellStyle name="Normal 23 2 5 2 9" xfId="1701"/>
    <cellStyle name="Normal 23 2 5 2 9 2" xfId="10327"/>
    <cellStyle name="Normal 23 2 5 2 9 2 2" xfId="21391"/>
    <cellStyle name="Normal 23 2 5 2 9 2 2 2" xfId="47640"/>
    <cellStyle name="Normal 23 2 5 2 9 2 3" xfId="36577"/>
    <cellStyle name="Normal 23 2 5 2 9 3" xfId="13930"/>
    <cellStyle name="Normal 23 2 5 2 9 3 2" xfId="24994"/>
    <cellStyle name="Normal 23 2 5 2 9 3 2 2" xfId="51243"/>
    <cellStyle name="Normal 23 2 5 2 9 3 3" xfId="40180"/>
    <cellStyle name="Normal 23 2 5 2 9 4" xfId="17666"/>
    <cellStyle name="Normal 23 2 5 2 9 4 2" xfId="43916"/>
    <cellStyle name="Normal 23 2 5 2 9 5" xfId="6531"/>
    <cellStyle name="Normal 23 2 5 2 9 5 2" xfId="32853"/>
    <cellStyle name="Normal 23 2 5 2 9 6" xfId="29135"/>
    <cellStyle name="Normal 23 2 5 20" xfId="1702"/>
    <cellStyle name="Normal 23 2 5 20 2" xfId="11532"/>
    <cellStyle name="Normal 23 2 5 20 2 2" xfId="22596"/>
    <cellStyle name="Normal 23 2 5 20 2 2 2" xfId="48845"/>
    <cellStyle name="Normal 23 2 5 20 2 3" xfId="37782"/>
    <cellStyle name="Normal 23 2 5 20 3" xfId="15135"/>
    <cellStyle name="Normal 23 2 5 20 3 2" xfId="26199"/>
    <cellStyle name="Normal 23 2 5 20 3 2 2" xfId="52448"/>
    <cellStyle name="Normal 23 2 5 20 3 3" xfId="41385"/>
    <cellStyle name="Normal 23 2 5 20 4" xfId="18871"/>
    <cellStyle name="Normal 23 2 5 20 4 2" xfId="45121"/>
    <cellStyle name="Normal 23 2 5 20 5" xfId="7746"/>
    <cellStyle name="Normal 23 2 5 20 5 2" xfId="34058"/>
    <cellStyle name="Normal 23 2 5 20 6" xfId="29136"/>
    <cellStyle name="Normal 23 2 5 21" xfId="1703"/>
    <cellStyle name="Normal 23 2 5 21 2" xfId="11646"/>
    <cellStyle name="Normal 23 2 5 21 2 2" xfId="22710"/>
    <cellStyle name="Normal 23 2 5 21 2 2 2" xfId="48959"/>
    <cellStyle name="Normal 23 2 5 21 2 3" xfId="37896"/>
    <cellStyle name="Normal 23 2 5 21 3" xfId="15249"/>
    <cellStyle name="Normal 23 2 5 21 3 2" xfId="26313"/>
    <cellStyle name="Normal 23 2 5 21 3 2 2" xfId="52562"/>
    <cellStyle name="Normal 23 2 5 21 3 3" xfId="41499"/>
    <cellStyle name="Normal 23 2 5 21 4" xfId="18985"/>
    <cellStyle name="Normal 23 2 5 21 4 2" xfId="45235"/>
    <cellStyle name="Normal 23 2 5 21 5" xfId="7861"/>
    <cellStyle name="Normal 23 2 5 21 5 2" xfId="34172"/>
    <cellStyle name="Normal 23 2 5 21 6" xfId="29137"/>
    <cellStyle name="Normal 23 2 5 22" xfId="1704"/>
    <cellStyle name="Normal 23 2 5 22 2" xfId="11760"/>
    <cellStyle name="Normal 23 2 5 22 2 2" xfId="22824"/>
    <cellStyle name="Normal 23 2 5 22 2 2 2" xfId="49073"/>
    <cellStyle name="Normal 23 2 5 22 2 3" xfId="38010"/>
    <cellStyle name="Normal 23 2 5 22 3" xfId="15363"/>
    <cellStyle name="Normal 23 2 5 22 3 2" xfId="26427"/>
    <cellStyle name="Normal 23 2 5 22 3 2 2" xfId="52676"/>
    <cellStyle name="Normal 23 2 5 22 3 3" xfId="41613"/>
    <cellStyle name="Normal 23 2 5 22 4" xfId="19099"/>
    <cellStyle name="Normal 23 2 5 22 4 2" xfId="45349"/>
    <cellStyle name="Normal 23 2 5 22 5" xfId="7976"/>
    <cellStyle name="Normal 23 2 5 22 5 2" xfId="34286"/>
    <cellStyle name="Normal 23 2 5 22 6" xfId="29138"/>
    <cellStyle name="Normal 23 2 5 23" xfId="1705"/>
    <cellStyle name="Normal 23 2 5 23 2" xfId="11874"/>
    <cellStyle name="Normal 23 2 5 23 2 2" xfId="22938"/>
    <cellStyle name="Normal 23 2 5 23 2 2 2" xfId="49187"/>
    <cellStyle name="Normal 23 2 5 23 2 3" xfId="38124"/>
    <cellStyle name="Normal 23 2 5 23 3" xfId="15477"/>
    <cellStyle name="Normal 23 2 5 23 3 2" xfId="26541"/>
    <cellStyle name="Normal 23 2 5 23 3 2 2" xfId="52790"/>
    <cellStyle name="Normal 23 2 5 23 3 3" xfId="41727"/>
    <cellStyle name="Normal 23 2 5 23 4" xfId="19213"/>
    <cellStyle name="Normal 23 2 5 23 4 2" xfId="45463"/>
    <cellStyle name="Normal 23 2 5 23 5" xfId="8091"/>
    <cellStyle name="Normal 23 2 5 23 5 2" xfId="34400"/>
    <cellStyle name="Normal 23 2 5 23 6" xfId="29139"/>
    <cellStyle name="Normal 23 2 5 24" xfId="1706"/>
    <cellStyle name="Normal 23 2 5 24 2" xfId="11988"/>
    <cellStyle name="Normal 23 2 5 24 2 2" xfId="23052"/>
    <cellStyle name="Normal 23 2 5 24 2 2 2" xfId="49301"/>
    <cellStyle name="Normal 23 2 5 24 2 3" xfId="38238"/>
    <cellStyle name="Normal 23 2 5 24 3" xfId="15591"/>
    <cellStyle name="Normal 23 2 5 24 3 2" xfId="26655"/>
    <cellStyle name="Normal 23 2 5 24 3 2 2" xfId="52904"/>
    <cellStyle name="Normal 23 2 5 24 3 3" xfId="41841"/>
    <cellStyle name="Normal 23 2 5 24 4" xfId="19327"/>
    <cellStyle name="Normal 23 2 5 24 4 2" xfId="45577"/>
    <cellStyle name="Normal 23 2 5 24 5" xfId="8206"/>
    <cellStyle name="Normal 23 2 5 24 5 2" xfId="34514"/>
    <cellStyle name="Normal 23 2 5 24 6" xfId="29140"/>
    <cellStyle name="Normal 23 2 5 25" xfId="1707"/>
    <cellStyle name="Normal 23 2 5 25 2" xfId="12102"/>
    <cellStyle name="Normal 23 2 5 25 2 2" xfId="23166"/>
    <cellStyle name="Normal 23 2 5 25 2 2 2" xfId="49415"/>
    <cellStyle name="Normal 23 2 5 25 2 3" xfId="38352"/>
    <cellStyle name="Normal 23 2 5 25 3" xfId="15705"/>
    <cellStyle name="Normal 23 2 5 25 3 2" xfId="26769"/>
    <cellStyle name="Normal 23 2 5 25 3 2 2" xfId="53018"/>
    <cellStyle name="Normal 23 2 5 25 3 3" xfId="41955"/>
    <cellStyle name="Normal 23 2 5 25 4" xfId="19441"/>
    <cellStyle name="Normal 23 2 5 25 4 2" xfId="45691"/>
    <cellStyle name="Normal 23 2 5 25 5" xfId="8321"/>
    <cellStyle name="Normal 23 2 5 25 5 2" xfId="34628"/>
    <cellStyle name="Normal 23 2 5 25 6" xfId="29141"/>
    <cellStyle name="Normal 23 2 5 26" xfId="1708"/>
    <cellStyle name="Normal 23 2 5 26 2" xfId="12219"/>
    <cellStyle name="Normal 23 2 5 26 2 2" xfId="23283"/>
    <cellStyle name="Normal 23 2 5 26 2 2 2" xfId="49532"/>
    <cellStyle name="Normal 23 2 5 26 2 3" xfId="38469"/>
    <cellStyle name="Normal 23 2 5 26 3" xfId="15822"/>
    <cellStyle name="Normal 23 2 5 26 3 2" xfId="26886"/>
    <cellStyle name="Normal 23 2 5 26 3 2 2" xfId="53135"/>
    <cellStyle name="Normal 23 2 5 26 3 3" xfId="42072"/>
    <cellStyle name="Normal 23 2 5 26 4" xfId="19558"/>
    <cellStyle name="Normal 23 2 5 26 4 2" xfId="45808"/>
    <cellStyle name="Normal 23 2 5 26 5" xfId="8439"/>
    <cellStyle name="Normal 23 2 5 26 5 2" xfId="34745"/>
    <cellStyle name="Normal 23 2 5 26 6" xfId="29142"/>
    <cellStyle name="Normal 23 2 5 27" xfId="1709"/>
    <cellStyle name="Normal 23 2 5 27 2" xfId="12338"/>
    <cellStyle name="Normal 23 2 5 27 2 2" xfId="23402"/>
    <cellStyle name="Normal 23 2 5 27 2 2 2" xfId="49651"/>
    <cellStyle name="Normal 23 2 5 27 2 3" xfId="38588"/>
    <cellStyle name="Normal 23 2 5 27 3" xfId="15941"/>
    <cellStyle name="Normal 23 2 5 27 3 2" xfId="27005"/>
    <cellStyle name="Normal 23 2 5 27 3 2 2" xfId="53254"/>
    <cellStyle name="Normal 23 2 5 27 3 3" xfId="42191"/>
    <cellStyle name="Normal 23 2 5 27 4" xfId="19677"/>
    <cellStyle name="Normal 23 2 5 27 4 2" xfId="45927"/>
    <cellStyle name="Normal 23 2 5 27 5" xfId="8559"/>
    <cellStyle name="Normal 23 2 5 27 5 2" xfId="34864"/>
    <cellStyle name="Normal 23 2 5 27 6" xfId="29143"/>
    <cellStyle name="Normal 23 2 5 28" xfId="1710"/>
    <cellStyle name="Normal 23 2 5 28 2" xfId="12469"/>
    <cellStyle name="Normal 23 2 5 28 2 2" xfId="23533"/>
    <cellStyle name="Normal 23 2 5 28 2 2 2" xfId="49782"/>
    <cellStyle name="Normal 23 2 5 28 2 3" xfId="38719"/>
    <cellStyle name="Normal 23 2 5 28 3" xfId="16072"/>
    <cellStyle name="Normal 23 2 5 28 3 2" xfId="27136"/>
    <cellStyle name="Normal 23 2 5 28 3 2 2" xfId="53385"/>
    <cellStyle name="Normal 23 2 5 28 3 3" xfId="42322"/>
    <cellStyle name="Normal 23 2 5 28 4" xfId="19808"/>
    <cellStyle name="Normal 23 2 5 28 4 2" xfId="46058"/>
    <cellStyle name="Normal 23 2 5 28 5" xfId="8691"/>
    <cellStyle name="Normal 23 2 5 28 5 2" xfId="34995"/>
    <cellStyle name="Normal 23 2 5 28 6" xfId="29144"/>
    <cellStyle name="Normal 23 2 5 29" xfId="1711"/>
    <cellStyle name="Normal 23 2 5 29 2" xfId="12584"/>
    <cellStyle name="Normal 23 2 5 29 2 2" xfId="23648"/>
    <cellStyle name="Normal 23 2 5 29 2 2 2" xfId="49897"/>
    <cellStyle name="Normal 23 2 5 29 2 3" xfId="38834"/>
    <cellStyle name="Normal 23 2 5 29 3" xfId="16187"/>
    <cellStyle name="Normal 23 2 5 29 3 2" xfId="27251"/>
    <cellStyle name="Normal 23 2 5 29 3 2 2" xfId="53500"/>
    <cellStyle name="Normal 23 2 5 29 3 3" xfId="42437"/>
    <cellStyle name="Normal 23 2 5 29 4" xfId="19923"/>
    <cellStyle name="Normal 23 2 5 29 4 2" xfId="46173"/>
    <cellStyle name="Normal 23 2 5 29 5" xfId="8807"/>
    <cellStyle name="Normal 23 2 5 29 5 2" xfId="35110"/>
    <cellStyle name="Normal 23 2 5 29 6" xfId="29145"/>
    <cellStyle name="Normal 23 2 5 3" xfId="134"/>
    <cellStyle name="Normal 23 2 5 3 2" xfId="1713"/>
    <cellStyle name="Normal 23 2 5 3 2 2" xfId="16406"/>
    <cellStyle name="Normal 23 2 5 3 2 2 2" xfId="27470"/>
    <cellStyle name="Normal 23 2 5 3 2 2 2 2" xfId="53719"/>
    <cellStyle name="Normal 23 2 5 3 2 2 3" xfId="42656"/>
    <cellStyle name="Normal 23 2 5 3 2 3" xfId="20142"/>
    <cellStyle name="Normal 23 2 5 3 2 3 2" xfId="46392"/>
    <cellStyle name="Normal 23 2 5 3 2 4" xfId="9070"/>
    <cellStyle name="Normal 23 2 5 3 2 4 2" xfId="35329"/>
    <cellStyle name="Normal 23 2 5 3 2 5" xfId="29147"/>
    <cellStyle name="Normal 23 2 5 3 3" xfId="1712"/>
    <cellStyle name="Normal 23 2 5 3 3 2" xfId="20520"/>
    <cellStyle name="Normal 23 2 5 3 3 2 2" xfId="46769"/>
    <cellStyle name="Normal 23 2 5 3 3 3" xfId="9456"/>
    <cellStyle name="Normal 23 2 5 3 3 3 2" xfId="35706"/>
    <cellStyle name="Normal 23 2 5 3 3 4" xfId="29146"/>
    <cellStyle name="Normal 23 2 5 3 4" xfId="13059"/>
    <cellStyle name="Normal 23 2 5 3 4 2" xfId="24123"/>
    <cellStyle name="Normal 23 2 5 3 4 2 2" xfId="50372"/>
    <cellStyle name="Normal 23 2 5 3 4 3" xfId="39309"/>
    <cellStyle name="Normal 23 2 5 3 5" xfId="16795"/>
    <cellStyle name="Normal 23 2 5 3 5 2" xfId="43045"/>
    <cellStyle name="Normal 23 2 5 3 6" xfId="5652"/>
    <cellStyle name="Normal 23 2 5 3 6 2" xfId="31982"/>
    <cellStyle name="Normal 23 2 5 3 7" xfId="27628"/>
    <cellStyle name="Normal 23 2 5 30" xfId="1714"/>
    <cellStyle name="Normal 23 2 5 30 2" xfId="12698"/>
    <cellStyle name="Normal 23 2 5 30 2 2" xfId="23762"/>
    <cellStyle name="Normal 23 2 5 30 2 2 2" xfId="50011"/>
    <cellStyle name="Normal 23 2 5 30 2 3" xfId="38948"/>
    <cellStyle name="Normal 23 2 5 30 3" xfId="16301"/>
    <cellStyle name="Normal 23 2 5 30 3 2" xfId="27365"/>
    <cellStyle name="Normal 23 2 5 30 3 2 2" xfId="53614"/>
    <cellStyle name="Normal 23 2 5 30 3 3" xfId="42551"/>
    <cellStyle name="Normal 23 2 5 30 4" xfId="20037"/>
    <cellStyle name="Normal 23 2 5 30 4 2" xfId="46287"/>
    <cellStyle name="Normal 23 2 5 30 5" xfId="8922"/>
    <cellStyle name="Normal 23 2 5 30 5 2" xfId="35224"/>
    <cellStyle name="Normal 23 2 5 30 6" xfId="29148"/>
    <cellStyle name="Normal 23 2 5 31" xfId="1715"/>
    <cellStyle name="Normal 23 2 5 31 2" xfId="9336"/>
    <cellStyle name="Normal 23 2 5 31 2 2" xfId="20400"/>
    <cellStyle name="Normal 23 2 5 31 2 2 2" xfId="46649"/>
    <cellStyle name="Normal 23 2 5 31 2 3" xfId="35586"/>
    <cellStyle name="Normal 23 2 5 31 3" xfId="12939"/>
    <cellStyle name="Normal 23 2 5 31 3 2" xfId="24003"/>
    <cellStyle name="Normal 23 2 5 31 3 2 2" xfId="50252"/>
    <cellStyle name="Normal 23 2 5 31 3 3" xfId="39189"/>
    <cellStyle name="Normal 23 2 5 31 4" xfId="16675"/>
    <cellStyle name="Normal 23 2 5 31 4 2" xfId="42925"/>
    <cellStyle name="Normal 23 2 5 31 5" xfId="5531"/>
    <cellStyle name="Normal 23 2 5 31 5 2" xfId="31862"/>
    <cellStyle name="Normal 23 2 5 31 6" xfId="29149"/>
    <cellStyle name="Normal 23 2 5 32" xfId="1716"/>
    <cellStyle name="Normal 23 2 5 32 2" xfId="20280"/>
    <cellStyle name="Normal 23 2 5 32 2 2" xfId="46529"/>
    <cellStyle name="Normal 23 2 5 32 3" xfId="9216"/>
    <cellStyle name="Normal 23 2 5 32 3 2" xfId="35466"/>
    <cellStyle name="Normal 23 2 5 32 4" xfId="29150"/>
    <cellStyle name="Normal 23 2 5 33" xfId="1717"/>
    <cellStyle name="Normal 23 2 5 33 2" xfId="23883"/>
    <cellStyle name="Normal 23 2 5 33 2 2" xfId="50132"/>
    <cellStyle name="Normal 23 2 5 33 3" xfId="12819"/>
    <cellStyle name="Normal 23 2 5 33 3 2" xfId="39069"/>
    <cellStyle name="Normal 23 2 5 33 4" xfId="29151"/>
    <cellStyle name="Normal 23 2 5 34" xfId="1718"/>
    <cellStyle name="Normal 23 2 5 34 2" xfId="16555"/>
    <cellStyle name="Normal 23 2 5 34 2 2" xfId="42805"/>
    <cellStyle name="Normal 23 2 5 34 3" xfId="29152"/>
    <cellStyle name="Normal 23 2 5 35" xfId="1719"/>
    <cellStyle name="Normal 23 2 5 35 2" xfId="29153"/>
    <cellStyle name="Normal 23 2 5 36" xfId="1720"/>
    <cellStyle name="Normal 23 2 5 36 2" xfId="29154"/>
    <cellStyle name="Normal 23 2 5 37" xfId="1721"/>
    <cellStyle name="Normal 23 2 5 37 2" xfId="29155"/>
    <cellStyle name="Normal 23 2 5 38" xfId="1722"/>
    <cellStyle name="Normal 23 2 5 38 2" xfId="29156"/>
    <cellStyle name="Normal 23 2 5 39" xfId="1723"/>
    <cellStyle name="Normal 23 2 5 39 2" xfId="29157"/>
    <cellStyle name="Normal 23 2 5 4" xfId="1724"/>
    <cellStyle name="Normal 23 2 5 4 2" xfId="9608"/>
    <cellStyle name="Normal 23 2 5 4 2 2" xfId="20672"/>
    <cellStyle name="Normal 23 2 5 4 2 2 2" xfId="46921"/>
    <cellStyle name="Normal 23 2 5 4 2 3" xfId="35858"/>
    <cellStyle name="Normal 23 2 5 4 3" xfId="13211"/>
    <cellStyle name="Normal 23 2 5 4 3 2" xfId="24275"/>
    <cellStyle name="Normal 23 2 5 4 3 2 2" xfId="50524"/>
    <cellStyle name="Normal 23 2 5 4 3 3" xfId="39461"/>
    <cellStyle name="Normal 23 2 5 4 4" xfId="16947"/>
    <cellStyle name="Normal 23 2 5 4 4 2" xfId="43197"/>
    <cellStyle name="Normal 23 2 5 4 5" xfId="5806"/>
    <cellStyle name="Normal 23 2 5 4 5 2" xfId="32134"/>
    <cellStyle name="Normal 23 2 5 4 6" xfId="29158"/>
    <cellStyle name="Normal 23 2 5 40" xfId="1725"/>
    <cellStyle name="Normal 23 2 5 40 2" xfId="29159"/>
    <cellStyle name="Normal 23 2 5 41" xfId="1726"/>
    <cellStyle name="Normal 23 2 5 41 2" xfId="29160"/>
    <cellStyle name="Normal 23 2 5 42" xfId="1650"/>
    <cellStyle name="Normal 23 2 5 42 2" xfId="29084"/>
    <cellStyle name="Normal 23 2 5 43" xfId="5410"/>
    <cellStyle name="Normal 23 2 5 43 2" xfId="31742"/>
    <cellStyle name="Normal 23 2 5 44" xfId="27625"/>
    <cellStyle name="Normal 23 2 5 5" xfId="1727"/>
    <cellStyle name="Normal 23 2 5 5 2" xfId="9724"/>
    <cellStyle name="Normal 23 2 5 5 2 2" xfId="20788"/>
    <cellStyle name="Normal 23 2 5 5 2 2 2" xfId="47037"/>
    <cellStyle name="Normal 23 2 5 5 2 3" xfId="35974"/>
    <cellStyle name="Normal 23 2 5 5 3" xfId="13327"/>
    <cellStyle name="Normal 23 2 5 5 3 2" xfId="24391"/>
    <cellStyle name="Normal 23 2 5 5 3 2 2" xfId="50640"/>
    <cellStyle name="Normal 23 2 5 5 3 3" xfId="39577"/>
    <cellStyle name="Normal 23 2 5 5 4" xfId="17063"/>
    <cellStyle name="Normal 23 2 5 5 4 2" xfId="43313"/>
    <cellStyle name="Normal 23 2 5 5 5" xfId="5923"/>
    <cellStyle name="Normal 23 2 5 5 5 2" xfId="32250"/>
    <cellStyle name="Normal 23 2 5 5 6" xfId="29161"/>
    <cellStyle name="Normal 23 2 5 6" xfId="1728"/>
    <cellStyle name="Normal 23 2 5 6 2" xfId="9839"/>
    <cellStyle name="Normal 23 2 5 6 2 2" xfId="20903"/>
    <cellStyle name="Normal 23 2 5 6 2 2 2" xfId="47152"/>
    <cellStyle name="Normal 23 2 5 6 2 3" xfId="36089"/>
    <cellStyle name="Normal 23 2 5 6 3" xfId="13442"/>
    <cellStyle name="Normal 23 2 5 6 3 2" xfId="24506"/>
    <cellStyle name="Normal 23 2 5 6 3 2 2" xfId="50755"/>
    <cellStyle name="Normal 23 2 5 6 3 3" xfId="39692"/>
    <cellStyle name="Normal 23 2 5 6 4" xfId="17178"/>
    <cellStyle name="Normal 23 2 5 6 4 2" xfId="43428"/>
    <cellStyle name="Normal 23 2 5 6 5" xfId="6039"/>
    <cellStyle name="Normal 23 2 5 6 5 2" xfId="32365"/>
    <cellStyle name="Normal 23 2 5 6 6" xfId="29162"/>
    <cellStyle name="Normal 23 2 5 7" xfId="1729"/>
    <cellStyle name="Normal 23 2 5 7 2" xfId="9954"/>
    <cellStyle name="Normal 23 2 5 7 2 2" xfId="21018"/>
    <cellStyle name="Normal 23 2 5 7 2 2 2" xfId="47267"/>
    <cellStyle name="Normal 23 2 5 7 2 3" xfId="36204"/>
    <cellStyle name="Normal 23 2 5 7 3" xfId="13557"/>
    <cellStyle name="Normal 23 2 5 7 3 2" xfId="24621"/>
    <cellStyle name="Normal 23 2 5 7 3 2 2" xfId="50870"/>
    <cellStyle name="Normal 23 2 5 7 3 3" xfId="39807"/>
    <cellStyle name="Normal 23 2 5 7 4" xfId="17293"/>
    <cellStyle name="Normal 23 2 5 7 4 2" xfId="43543"/>
    <cellStyle name="Normal 23 2 5 7 5" xfId="6155"/>
    <cellStyle name="Normal 23 2 5 7 5 2" xfId="32480"/>
    <cellStyle name="Normal 23 2 5 7 6" xfId="29163"/>
    <cellStyle name="Normal 23 2 5 8" xfId="1730"/>
    <cellStyle name="Normal 23 2 5 8 2" xfId="10068"/>
    <cellStyle name="Normal 23 2 5 8 2 2" xfId="21132"/>
    <cellStyle name="Normal 23 2 5 8 2 2 2" xfId="47381"/>
    <cellStyle name="Normal 23 2 5 8 2 3" xfId="36318"/>
    <cellStyle name="Normal 23 2 5 8 3" xfId="13671"/>
    <cellStyle name="Normal 23 2 5 8 3 2" xfId="24735"/>
    <cellStyle name="Normal 23 2 5 8 3 2 2" xfId="50984"/>
    <cellStyle name="Normal 23 2 5 8 3 3" xfId="39921"/>
    <cellStyle name="Normal 23 2 5 8 4" xfId="17407"/>
    <cellStyle name="Normal 23 2 5 8 4 2" xfId="43657"/>
    <cellStyle name="Normal 23 2 5 8 5" xfId="6270"/>
    <cellStyle name="Normal 23 2 5 8 5 2" xfId="32594"/>
    <cellStyle name="Normal 23 2 5 8 6" xfId="29164"/>
    <cellStyle name="Normal 23 2 5 9" xfId="1731"/>
    <cellStyle name="Normal 23 2 5 9 2" xfId="10182"/>
    <cellStyle name="Normal 23 2 5 9 2 2" xfId="21246"/>
    <cellStyle name="Normal 23 2 5 9 2 2 2" xfId="47495"/>
    <cellStyle name="Normal 23 2 5 9 2 3" xfId="36432"/>
    <cellStyle name="Normal 23 2 5 9 3" xfId="13785"/>
    <cellStyle name="Normal 23 2 5 9 3 2" xfId="24849"/>
    <cellStyle name="Normal 23 2 5 9 3 2 2" xfId="51098"/>
    <cellStyle name="Normal 23 2 5 9 3 3" xfId="40035"/>
    <cellStyle name="Normal 23 2 5 9 4" xfId="17521"/>
    <cellStyle name="Normal 23 2 5 9 4 2" xfId="43771"/>
    <cellStyle name="Normal 23 2 5 9 5" xfId="6385"/>
    <cellStyle name="Normal 23 2 5 9 5 2" xfId="32708"/>
    <cellStyle name="Normal 23 2 5 9 6" xfId="29165"/>
    <cellStyle name="Normal 23 2 6" xfId="135"/>
    <cellStyle name="Normal 23 2 6 10" xfId="1733"/>
    <cellStyle name="Normal 23 2 6 10 2" xfId="10306"/>
    <cellStyle name="Normal 23 2 6 10 2 2" xfId="21370"/>
    <cellStyle name="Normal 23 2 6 10 2 2 2" xfId="47619"/>
    <cellStyle name="Normal 23 2 6 10 2 3" xfId="36556"/>
    <cellStyle name="Normal 23 2 6 10 3" xfId="13909"/>
    <cellStyle name="Normal 23 2 6 10 3 2" xfId="24973"/>
    <cellStyle name="Normal 23 2 6 10 3 2 2" xfId="51222"/>
    <cellStyle name="Normal 23 2 6 10 3 3" xfId="40159"/>
    <cellStyle name="Normal 23 2 6 10 4" xfId="17645"/>
    <cellStyle name="Normal 23 2 6 10 4 2" xfId="43895"/>
    <cellStyle name="Normal 23 2 6 10 5" xfId="6510"/>
    <cellStyle name="Normal 23 2 6 10 5 2" xfId="32832"/>
    <cellStyle name="Normal 23 2 6 10 6" xfId="29167"/>
    <cellStyle name="Normal 23 2 6 11" xfId="1734"/>
    <cellStyle name="Normal 23 2 6 11 2" xfId="10433"/>
    <cellStyle name="Normal 23 2 6 11 2 2" xfId="21497"/>
    <cellStyle name="Normal 23 2 6 11 2 2 2" xfId="47746"/>
    <cellStyle name="Normal 23 2 6 11 2 3" xfId="36683"/>
    <cellStyle name="Normal 23 2 6 11 3" xfId="14036"/>
    <cellStyle name="Normal 23 2 6 11 3 2" xfId="25100"/>
    <cellStyle name="Normal 23 2 6 11 3 2 2" xfId="51349"/>
    <cellStyle name="Normal 23 2 6 11 3 3" xfId="40286"/>
    <cellStyle name="Normal 23 2 6 11 4" xfId="17772"/>
    <cellStyle name="Normal 23 2 6 11 4 2" xfId="44022"/>
    <cellStyle name="Normal 23 2 6 11 5" xfId="6638"/>
    <cellStyle name="Normal 23 2 6 11 5 2" xfId="32959"/>
    <cellStyle name="Normal 23 2 6 11 6" xfId="29168"/>
    <cellStyle name="Normal 23 2 6 12" xfId="1735"/>
    <cellStyle name="Normal 23 2 6 12 2" xfId="10548"/>
    <cellStyle name="Normal 23 2 6 12 2 2" xfId="21612"/>
    <cellStyle name="Normal 23 2 6 12 2 2 2" xfId="47861"/>
    <cellStyle name="Normal 23 2 6 12 2 3" xfId="36798"/>
    <cellStyle name="Normal 23 2 6 12 3" xfId="14151"/>
    <cellStyle name="Normal 23 2 6 12 3 2" xfId="25215"/>
    <cellStyle name="Normal 23 2 6 12 3 2 2" xfId="51464"/>
    <cellStyle name="Normal 23 2 6 12 3 3" xfId="40401"/>
    <cellStyle name="Normal 23 2 6 12 4" xfId="17887"/>
    <cellStyle name="Normal 23 2 6 12 4 2" xfId="44137"/>
    <cellStyle name="Normal 23 2 6 12 5" xfId="6754"/>
    <cellStyle name="Normal 23 2 6 12 5 2" xfId="33074"/>
    <cellStyle name="Normal 23 2 6 12 6" xfId="29169"/>
    <cellStyle name="Normal 23 2 6 13" xfId="1736"/>
    <cellStyle name="Normal 23 2 6 13 2" xfId="10721"/>
    <cellStyle name="Normal 23 2 6 13 2 2" xfId="21785"/>
    <cellStyle name="Normal 23 2 6 13 2 2 2" xfId="48034"/>
    <cellStyle name="Normal 23 2 6 13 2 3" xfId="36971"/>
    <cellStyle name="Normal 23 2 6 13 3" xfId="14324"/>
    <cellStyle name="Normal 23 2 6 13 3 2" xfId="25388"/>
    <cellStyle name="Normal 23 2 6 13 3 2 2" xfId="51637"/>
    <cellStyle name="Normal 23 2 6 13 3 3" xfId="40574"/>
    <cellStyle name="Normal 23 2 6 13 4" xfId="18060"/>
    <cellStyle name="Normal 23 2 6 13 4 2" xfId="44310"/>
    <cellStyle name="Normal 23 2 6 13 5" xfId="6928"/>
    <cellStyle name="Normal 23 2 6 13 5 2" xfId="33247"/>
    <cellStyle name="Normal 23 2 6 13 6" xfId="29170"/>
    <cellStyle name="Normal 23 2 6 14" xfId="1737"/>
    <cellStyle name="Normal 23 2 6 14 2" xfId="10838"/>
    <cellStyle name="Normal 23 2 6 14 2 2" xfId="21902"/>
    <cellStyle name="Normal 23 2 6 14 2 2 2" xfId="48151"/>
    <cellStyle name="Normal 23 2 6 14 2 3" xfId="37088"/>
    <cellStyle name="Normal 23 2 6 14 3" xfId="14441"/>
    <cellStyle name="Normal 23 2 6 14 3 2" xfId="25505"/>
    <cellStyle name="Normal 23 2 6 14 3 2 2" xfId="51754"/>
    <cellStyle name="Normal 23 2 6 14 3 3" xfId="40691"/>
    <cellStyle name="Normal 23 2 6 14 4" xfId="18177"/>
    <cellStyle name="Normal 23 2 6 14 4 2" xfId="44427"/>
    <cellStyle name="Normal 23 2 6 14 5" xfId="7046"/>
    <cellStyle name="Normal 23 2 6 14 5 2" xfId="33364"/>
    <cellStyle name="Normal 23 2 6 14 6" xfId="29171"/>
    <cellStyle name="Normal 23 2 6 15" xfId="1738"/>
    <cellStyle name="Normal 23 2 6 15 2" xfId="10954"/>
    <cellStyle name="Normal 23 2 6 15 2 2" xfId="22018"/>
    <cellStyle name="Normal 23 2 6 15 2 2 2" xfId="48267"/>
    <cellStyle name="Normal 23 2 6 15 2 3" xfId="37204"/>
    <cellStyle name="Normal 23 2 6 15 3" xfId="14557"/>
    <cellStyle name="Normal 23 2 6 15 3 2" xfId="25621"/>
    <cellStyle name="Normal 23 2 6 15 3 2 2" xfId="51870"/>
    <cellStyle name="Normal 23 2 6 15 3 3" xfId="40807"/>
    <cellStyle name="Normal 23 2 6 15 4" xfId="18293"/>
    <cellStyle name="Normal 23 2 6 15 4 2" xfId="44543"/>
    <cellStyle name="Normal 23 2 6 15 5" xfId="7163"/>
    <cellStyle name="Normal 23 2 6 15 5 2" xfId="33480"/>
    <cellStyle name="Normal 23 2 6 15 6" xfId="29172"/>
    <cellStyle name="Normal 23 2 6 16" xfId="1739"/>
    <cellStyle name="Normal 23 2 6 16 2" xfId="11072"/>
    <cellStyle name="Normal 23 2 6 16 2 2" xfId="22136"/>
    <cellStyle name="Normal 23 2 6 16 2 2 2" xfId="48385"/>
    <cellStyle name="Normal 23 2 6 16 2 3" xfId="37322"/>
    <cellStyle name="Normal 23 2 6 16 3" xfId="14675"/>
    <cellStyle name="Normal 23 2 6 16 3 2" xfId="25739"/>
    <cellStyle name="Normal 23 2 6 16 3 2 2" xfId="51988"/>
    <cellStyle name="Normal 23 2 6 16 3 3" xfId="40925"/>
    <cellStyle name="Normal 23 2 6 16 4" xfId="18411"/>
    <cellStyle name="Normal 23 2 6 16 4 2" xfId="44661"/>
    <cellStyle name="Normal 23 2 6 16 5" xfId="7282"/>
    <cellStyle name="Normal 23 2 6 16 5 2" xfId="33598"/>
    <cellStyle name="Normal 23 2 6 16 6" xfId="29173"/>
    <cellStyle name="Normal 23 2 6 17" xfId="1740"/>
    <cellStyle name="Normal 23 2 6 17 2" xfId="11190"/>
    <cellStyle name="Normal 23 2 6 17 2 2" xfId="22254"/>
    <cellStyle name="Normal 23 2 6 17 2 2 2" xfId="48503"/>
    <cellStyle name="Normal 23 2 6 17 2 3" xfId="37440"/>
    <cellStyle name="Normal 23 2 6 17 3" xfId="14793"/>
    <cellStyle name="Normal 23 2 6 17 3 2" xfId="25857"/>
    <cellStyle name="Normal 23 2 6 17 3 2 2" xfId="52106"/>
    <cellStyle name="Normal 23 2 6 17 3 3" xfId="41043"/>
    <cellStyle name="Normal 23 2 6 17 4" xfId="18529"/>
    <cellStyle name="Normal 23 2 6 17 4 2" xfId="44779"/>
    <cellStyle name="Normal 23 2 6 17 5" xfId="7401"/>
    <cellStyle name="Normal 23 2 6 17 5 2" xfId="33716"/>
    <cellStyle name="Normal 23 2 6 17 6" xfId="29174"/>
    <cellStyle name="Normal 23 2 6 18" xfId="1741"/>
    <cellStyle name="Normal 23 2 6 18 2" xfId="11306"/>
    <cellStyle name="Normal 23 2 6 18 2 2" xfId="22370"/>
    <cellStyle name="Normal 23 2 6 18 2 2 2" xfId="48619"/>
    <cellStyle name="Normal 23 2 6 18 2 3" xfId="37556"/>
    <cellStyle name="Normal 23 2 6 18 3" xfId="14909"/>
    <cellStyle name="Normal 23 2 6 18 3 2" xfId="25973"/>
    <cellStyle name="Normal 23 2 6 18 3 2 2" xfId="52222"/>
    <cellStyle name="Normal 23 2 6 18 3 3" xfId="41159"/>
    <cellStyle name="Normal 23 2 6 18 4" xfId="18645"/>
    <cellStyle name="Normal 23 2 6 18 4 2" xfId="44895"/>
    <cellStyle name="Normal 23 2 6 18 5" xfId="7518"/>
    <cellStyle name="Normal 23 2 6 18 5 2" xfId="33832"/>
    <cellStyle name="Normal 23 2 6 18 6" xfId="29175"/>
    <cellStyle name="Normal 23 2 6 19" xfId="1742"/>
    <cellStyle name="Normal 23 2 6 19 2" xfId="11423"/>
    <cellStyle name="Normal 23 2 6 19 2 2" xfId="22487"/>
    <cellStyle name="Normal 23 2 6 19 2 2 2" xfId="48736"/>
    <cellStyle name="Normal 23 2 6 19 2 3" xfId="37673"/>
    <cellStyle name="Normal 23 2 6 19 3" xfId="15026"/>
    <cellStyle name="Normal 23 2 6 19 3 2" xfId="26090"/>
    <cellStyle name="Normal 23 2 6 19 3 2 2" xfId="52339"/>
    <cellStyle name="Normal 23 2 6 19 3 3" xfId="41276"/>
    <cellStyle name="Normal 23 2 6 19 4" xfId="18762"/>
    <cellStyle name="Normal 23 2 6 19 4 2" xfId="45012"/>
    <cellStyle name="Normal 23 2 6 19 5" xfId="7636"/>
    <cellStyle name="Normal 23 2 6 19 5 2" xfId="33949"/>
    <cellStyle name="Normal 23 2 6 19 6" xfId="29176"/>
    <cellStyle name="Normal 23 2 6 2" xfId="136"/>
    <cellStyle name="Normal 23 2 6 2 10" xfId="1744"/>
    <cellStyle name="Normal 23 2 6 2 10 2" xfId="10455"/>
    <cellStyle name="Normal 23 2 6 2 10 2 2" xfId="21519"/>
    <cellStyle name="Normal 23 2 6 2 10 2 2 2" xfId="47768"/>
    <cellStyle name="Normal 23 2 6 2 10 2 3" xfId="36705"/>
    <cellStyle name="Normal 23 2 6 2 10 3" xfId="14058"/>
    <cellStyle name="Normal 23 2 6 2 10 3 2" xfId="25122"/>
    <cellStyle name="Normal 23 2 6 2 10 3 2 2" xfId="51371"/>
    <cellStyle name="Normal 23 2 6 2 10 3 3" xfId="40308"/>
    <cellStyle name="Normal 23 2 6 2 10 4" xfId="17794"/>
    <cellStyle name="Normal 23 2 6 2 10 4 2" xfId="44044"/>
    <cellStyle name="Normal 23 2 6 2 10 5" xfId="6660"/>
    <cellStyle name="Normal 23 2 6 2 10 5 2" xfId="32981"/>
    <cellStyle name="Normal 23 2 6 2 10 6" xfId="29178"/>
    <cellStyle name="Normal 23 2 6 2 11" xfId="1745"/>
    <cellStyle name="Normal 23 2 6 2 11 2" xfId="10570"/>
    <cellStyle name="Normal 23 2 6 2 11 2 2" xfId="21634"/>
    <cellStyle name="Normal 23 2 6 2 11 2 2 2" xfId="47883"/>
    <cellStyle name="Normal 23 2 6 2 11 2 3" xfId="36820"/>
    <cellStyle name="Normal 23 2 6 2 11 3" xfId="14173"/>
    <cellStyle name="Normal 23 2 6 2 11 3 2" xfId="25237"/>
    <cellStyle name="Normal 23 2 6 2 11 3 2 2" xfId="51486"/>
    <cellStyle name="Normal 23 2 6 2 11 3 3" xfId="40423"/>
    <cellStyle name="Normal 23 2 6 2 11 4" xfId="17909"/>
    <cellStyle name="Normal 23 2 6 2 11 4 2" xfId="44159"/>
    <cellStyle name="Normal 23 2 6 2 11 5" xfId="6776"/>
    <cellStyle name="Normal 23 2 6 2 11 5 2" xfId="33096"/>
    <cellStyle name="Normal 23 2 6 2 11 6" xfId="29179"/>
    <cellStyle name="Normal 23 2 6 2 12" xfId="1746"/>
    <cellStyle name="Normal 23 2 6 2 12 2" xfId="10743"/>
    <cellStyle name="Normal 23 2 6 2 12 2 2" xfId="21807"/>
    <cellStyle name="Normal 23 2 6 2 12 2 2 2" xfId="48056"/>
    <cellStyle name="Normal 23 2 6 2 12 2 3" xfId="36993"/>
    <cellStyle name="Normal 23 2 6 2 12 3" xfId="14346"/>
    <cellStyle name="Normal 23 2 6 2 12 3 2" xfId="25410"/>
    <cellStyle name="Normal 23 2 6 2 12 3 2 2" xfId="51659"/>
    <cellStyle name="Normal 23 2 6 2 12 3 3" xfId="40596"/>
    <cellStyle name="Normal 23 2 6 2 12 4" xfId="18082"/>
    <cellStyle name="Normal 23 2 6 2 12 4 2" xfId="44332"/>
    <cellStyle name="Normal 23 2 6 2 12 5" xfId="6950"/>
    <cellStyle name="Normal 23 2 6 2 12 5 2" xfId="33269"/>
    <cellStyle name="Normal 23 2 6 2 12 6" xfId="29180"/>
    <cellStyle name="Normal 23 2 6 2 13" xfId="1747"/>
    <cellStyle name="Normal 23 2 6 2 13 2" xfId="10860"/>
    <cellStyle name="Normal 23 2 6 2 13 2 2" xfId="21924"/>
    <cellStyle name="Normal 23 2 6 2 13 2 2 2" xfId="48173"/>
    <cellStyle name="Normal 23 2 6 2 13 2 3" xfId="37110"/>
    <cellStyle name="Normal 23 2 6 2 13 3" xfId="14463"/>
    <cellStyle name="Normal 23 2 6 2 13 3 2" xfId="25527"/>
    <cellStyle name="Normal 23 2 6 2 13 3 2 2" xfId="51776"/>
    <cellStyle name="Normal 23 2 6 2 13 3 3" xfId="40713"/>
    <cellStyle name="Normal 23 2 6 2 13 4" xfId="18199"/>
    <cellStyle name="Normal 23 2 6 2 13 4 2" xfId="44449"/>
    <cellStyle name="Normal 23 2 6 2 13 5" xfId="7068"/>
    <cellStyle name="Normal 23 2 6 2 13 5 2" xfId="33386"/>
    <cellStyle name="Normal 23 2 6 2 13 6" xfId="29181"/>
    <cellStyle name="Normal 23 2 6 2 14" xfId="1748"/>
    <cellStyle name="Normal 23 2 6 2 14 2" xfId="10976"/>
    <cellStyle name="Normal 23 2 6 2 14 2 2" xfId="22040"/>
    <cellStyle name="Normal 23 2 6 2 14 2 2 2" xfId="48289"/>
    <cellStyle name="Normal 23 2 6 2 14 2 3" xfId="37226"/>
    <cellStyle name="Normal 23 2 6 2 14 3" xfId="14579"/>
    <cellStyle name="Normal 23 2 6 2 14 3 2" xfId="25643"/>
    <cellStyle name="Normal 23 2 6 2 14 3 2 2" xfId="51892"/>
    <cellStyle name="Normal 23 2 6 2 14 3 3" xfId="40829"/>
    <cellStyle name="Normal 23 2 6 2 14 4" xfId="18315"/>
    <cellStyle name="Normal 23 2 6 2 14 4 2" xfId="44565"/>
    <cellStyle name="Normal 23 2 6 2 14 5" xfId="7185"/>
    <cellStyle name="Normal 23 2 6 2 14 5 2" xfId="33502"/>
    <cellStyle name="Normal 23 2 6 2 14 6" xfId="29182"/>
    <cellStyle name="Normal 23 2 6 2 15" xfId="1749"/>
    <cellStyle name="Normal 23 2 6 2 15 2" xfId="11094"/>
    <cellStyle name="Normal 23 2 6 2 15 2 2" xfId="22158"/>
    <cellStyle name="Normal 23 2 6 2 15 2 2 2" xfId="48407"/>
    <cellStyle name="Normal 23 2 6 2 15 2 3" xfId="37344"/>
    <cellStyle name="Normal 23 2 6 2 15 3" xfId="14697"/>
    <cellStyle name="Normal 23 2 6 2 15 3 2" xfId="25761"/>
    <cellStyle name="Normal 23 2 6 2 15 3 2 2" xfId="52010"/>
    <cellStyle name="Normal 23 2 6 2 15 3 3" xfId="40947"/>
    <cellStyle name="Normal 23 2 6 2 15 4" xfId="18433"/>
    <cellStyle name="Normal 23 2 6 2 15 4 2" xfId="44683"/>
    <cellStyle name="Normal 23 2 6 2 15 5" xfId="7304"/>
    <cellStyle name="Normal 23 2 6 2 15 5 2" xfId="33620"/>
    <cellStyle name="Normal 23 2 6 2 15 6" xfId="29183"/>
    <cellStyle name="Normal 23 2 6 2 16" xfId="1750"/>
    <cellStyle name="Normal 23 2 6 2 16 2" xfId="11212"/>
    <cellStyle name="Normal 23 2 6 2 16 2 2" xfId="22276"/>
    <cellStyle name="Normal 23 2 6 2 16 2 2 2" xfId="48525"/>
    <cellStyle name="Normal 23 2 6 2 16 2 3" xfId="37462"/>
    <cellStyle name="Normal 23 2 6 2 16 3" xfId="14815"/>
    <cellStyle name="Normal 23 2 6 2 16 3 2" xfId="25879"/>
    <cellStyle name="Normal 23 2 6 2 16 3 2 2" xfId="52128"/>
    <cellStyle name="Normal 23 2 6 2 16 3 3" xfId="41065"/>
    <cellStyle name="Normal 23 2 6 2 16 4" xfId="18551"/>
    <cellStyle name="Normal 23 2 6 2 16 4 2" xfId="44801"/>
    <cellStyle name="Normal 23 2 6 2 16 5" xfId="7423"/>
    <cellStyle name="Normal 23 2 6 2 16 5 2" xfId="33738"/>
    <cellStyle name="Normal 23 2 6 2 16 6" xfId="29184"/>
    <cellStyle name="Normal 23 2 6 2 17" xfId="1751"/>
    <cellStyle name="Normal 23 2 6 2 17 2" xfId="11328"/>
    <cellStyle name="Normal 23 2 6 2 17 2 2" xfId="22392"/>
    <cellStyle name="Normal 23 2 6 2 17 2 2 2" xfId="48641"/>
    <cellStyle name="Normal 23 2 6 2 17 2 3" xfId="37578"/>
    <cellStyle name="Normal 23 2 6 2 17 3" xfId="14931"/>
    <cellStyle name="Normal 23 2 6 2 17 3 2" xfId="25995"/>
    <cellStyle name="Normal 23 2 6 2 17 3 2 2" xfId="52244"/>
    <cellStyle name="Normal 23 2 6 2 17 3 3" xfId="41181"/>
    <cellStyle name="Normal 23 2 6 2 17 4" xfId="18667"/>
    <cellStyle name="Normal 23 2 6 2 17 4 2" xfId="44917"/>
    <cellStyle name="Normal 23 2 6 2 17 5" xfId="7540"/>
    <cellStyle name="Normal 23 2 6 2 17 5 2" xfId="33854"/>
    <cellStyle name="Normal 23 2 6 2 17 6" xfId="29185"/>
    <cellStyle name="Normal 23 2 6 2 18" xfId="1752"/>
    <cellStyle name="Normal 23 2 6 2 18 2" xfId="11445"/>
    <cellStyle name="Normal 23 2 6 2 18 2 2" xfId="22509"/>
    <cellStyle name="Normal 23 2 6 2 18 2 2 2" xfId="48758"/>
    <cellStyle name="Normal 23 2 6 2 18 2 3" xfId="37695"/>
    <cellStyle name="Normal 23 2 6 2 18 3" xfId="15048"/>
    <cellStyle name="Normal 23 2 6 2 18 3 2" xfId="26112"/>
    <cellStyle name="Normal 23 2 6 2 18 3 2 2" xfId="52361"/>
    <cellStyle name="Normal 23 2 6 2 18 3 3" xfId="41298"/>
    <cellStyle name="Normal 23 2 6 2 18 4" xfId="18784"/>
    <cellStyle name="Normal 23 2 6 2 18 4 2" xfId="45034"/>
    <cellStyle name="Normal 23 2 6 2 18 5" xfId="7658"/>
    <cellStyle name="Normal 23 2 6 2 18 5 2" xfId="33971"/>
    <cellStyle name="Normal 23 2 6 2 18 6" xfId="29186"/>
    <cellStyle name="Normal 23 2 6 2 19" xfId="1753"/>
    <cellStyle name="Normal 23 2 6 2 19 2" xfId="11564"/>
    <cellStyle name="Normal 23 2 6 2 19 2 2" xfId="22628"/>
    <cellStyle name="Normal 23 2 6 2 19 2 2 2" xfId="48877"/>
    <cellStyle name="Normal 23 2 6 2 19 2 3" xfId="37814"/>
    <cellStyle name="Normal 23 2 6 2 19 3" xfId="15167"/>
    <cellStyle name="Normal 23 2 6 2 19 3 2" xfId="26231"/>
    <cellStyle name="Normal 23 2 6 2 19 3 2 2" xfId="52480"/>
    <cellStyle name="Normal 23 2 6 2 19 3 3" xfId="41417"/>
    <cellStyle name="Normal 23 2 6 2 19 4" xfId="18903"/>
    <cellStyle name="Normal 23 2 6 2 19 4 2" xfId="45153"/>
    <cellStyle name="Normal 23 2 6 2 19 5" xfId="7778"/>
    <cellStyle name="Normal 23 2 6 2 19 5 2" xfId="34090"/>
    <cellStyle name="Normal 23 2 6 2 19 6" xfId="29187"/>
    <cellStyle name="Normal 23 2 6 2 2" xfId="137"/>
    <cellStyle name="Normal 23 2 6 2 2 2" xfId="1755"/>
    <cellStyle name="Normal 23 2 6 2 2 2 2" xfId="16407"/>
    <cellStyle name="Normal 23 2 6 2 2 2 2 2" xfId="27471"/>
    <cellStyle name="Normal 23 2 6 2 2 2 2 2 2" xfId="53720"/>
    <cellStyle name="Normal 23 2 6 2 2 2 2 3" xfId="42657"/>
    <cellStyle name="Normal 23 2 6 2 2 2 3" xfId="20143"/>
    <cellStyle name="Normal 23 2 6 2 2 2 3 2" xfId="46393"/>
    <cellStyle name="Normal 23 2 6 2 2 2 4" xfId="9071"/>
    <cellStyle name="Normal 23 2 6 2 2 2 4 2" xfId="35330"/>
    <cellStyle name="Normal 23 2 6 2 2 2 5" xfId="29189"/>
    <cellStyle name="Normal 23 2 6 2 2 3" xfId="1754"/>
    <cellStyle name="Normal 23 2 6 2 2 3 2" xfId="20590"/>
    <cellStyle name="Normal 23 2 6 2 2 3 2 2" xfId="46839"/>
    <cellStyle name="Normal 23 2 6 2 2 3 3" xfId="9526"/>
    <cellStyle name="Normal 23 2 6 2 2 3 3 2" xfId="35776"/>
    <cellStyle name="Normal 23 2 6 2 2 3 4" xfId="29188"/>
    <cellStyle name="Normal 23 2 6 2 2 4" xfId="13129"/>
    <cellStyle name="Normal 23 2 6 2 2 4 2" xfId="24193"/>
    <cellStyle name="Normal 23 2 6 2 2 4 2 2" xfId="50442"/>
    <cellStyle name="Normal 23 2 6 2 2 4 3" xfId="39379"/>
    <cellStyle name="Normal 23 2 6 2 2 5" xfId="16865"/>
    <cellStyle name="Normal 23 2 6 2 2 5 2" xfId="43115"/>
    <cellStyle name="Normal 23 2 6 2 2 6" xfId="5723"/>
    <cellStyle name="Normal 23 2 6 2 2 6 2" xfId="32052"/>
    <cellStyle name="Normal 23 2 6 2 2 7" xfId="27631"/>
    <cellStyle name="Normal 23 2 6 2 20" xfId="1756"/>
    <cellStyle name="Normal 23 2 6 2 20 2" xfId="11678"/>
    <cellStyle name="Normal 23 2 6 2 20 2 2" xfId="22742"/>
    <cellStyle name="Normal 23 2 6 2 20 2 2 2" xfId="48991"/>
    <cellStyle name="Normal 23 2 6 2 20 2 3" xfId="37928"/>
    <cellStyle name="Normal 23 2 6 2 20 3" xfId="15281"/>
    <cellStyle name="Normal 23 2 6 2 20 3 2" xfId="26345"/>
    <cellStyle name="Normal 23 2 6 2 20 3 2 2" xfId="52594"/>
    <cellStyle name="Normal 23 2 6 2 20 3 3" xfId="41531"/>
    <cellStyle name="Normal 23 2 6 2 20 4" xfId="19017"/>
    <cellStyle name="Normal 23 2 6 2 20 4 2" xfId="45267"/>
    <cellStyle name="Normal 23 2 6 2 20 5" xfId="7893"/>
    <cellStyle name="Normal 23 2 6 2 20 5 2" xfId="34204"/>
    <cellStyle name="Normal 23 2 6 2 20 6" xfId="29190"/>
    <cellStyle name="Normal 23 2 6 2 21" xfId="1757"/>
    <cellStyle name="Normal 23 2 6 2 21 2" xfId="11792"/>
    <cellStyle name="Normal 23 2 6 2 21 2 2" xfId="22856"/>
    <cellStyle name="Normal 23 2 6 2 21 2 2 2" xfId="49105"/>
    <cellStyle name="Normal 23 2 6 2 21 2 3" xfId="38042"/>
    <cellStyle name="Normal 23 2 6 2 21 3" xfId="15395"/>
    <cellStyle name="Normal 23 2 6 2 21 3 2" xfId="26459"/>
    <cellStyle name="Normal 23 2 6 2 21 3 2 2" xfId="52708"/>
    <cellStyle name="Normal 23 2 6 2 21 3 3" xfId="41645"/>
    <cellStyle name="Normal 23 2 6 2 21 4" xfId="19131"/>
    <cellStyle name="Normal 23 2 6 2 21 4 2" xfId="45381"/>
    <cellStyle name="Normal 23 2 6 2 21 5" xfId="8008"/>
    <cellStyle name="Normal 23 2 6 2 21 5 2" xfId="34318"/>
    <cellStyle name="Normal 23 2 6 2 21 6" xfId="29191"/>
    <cellStyle name="Normal 23 2 6 2 22" xfId="1758"/>
    <cellStyle name="Normal 23 2 6 2 22 2" xfId="11906"/>
    <cellStyle name="Normal 23 2 6 2 22 2 2" xfId="22970"/>
    <cellStyle name="Normal 23 2 6 2 22 2 2 2" xfId="49219"/>
    <cellStyle name="Normal 23 2 6 2 22 2 3" xfId="38156"/>
    <cellStyle name="Normal 23 2 6 2 22 3" xfId="15509"/>
    <cellStyle name="Normal 23 2 6 2 22 3 2" xfId="26573"/>
    <cellStyle name="Normal 23 2 6 2 22 3 2 2" xfId="52822"/>
    <cellStyle name="Normal 23 2 6 2 22 3 3" xfId="41759"/>
    <cellStyle name="Normal 23 2 6 2 22 4" xfId="19245"/>
    <cellStyle name="Normal 23 2 6 2 22 4 2" xfId="45495"/>
    <cellStyle name="Normal 23 2 6 2 22 5" xfId="8123"/>
    <cellStyle name="Normal 23 2 6 2 22 5 2" xfId="34432"/>
    <cellStyle name="Normal 23 2 6 2 22 6" xfId="29192"/>
    <cellStyle name="Normal 23 2 6 2 23" xfId="1759"/>
    <cellStyle name="Normal 23 2 6 2 23 2" xfId="12020"/>
    <cellStyle name="Normal 23 2 6 2 23 2 2" xfId="23084"/>
    <cellStyle name="Normal 23 2 6 2 23 2 2 2" xfId="49333"/>
    <cellStyle name="Normal 23 2 6 2 23 2 3" xfId="38270"/>
    <cellStyle name="Normal 23 2 6 2 23 3" xfId="15623"/>
    <cellStyle name="Normal 23 2 6 2 23 3 2" xfId="26687"/>
    <cellStyle name="Normal 23 2 6 2 23 3 2 2" xfId="52936"/>
    <cellStyle name="Normal 23 2 6 2 23 3 3" xfId="41873"/>
    <cellStyle name="Normal 23 2 6 2 23 4" xfId="19359"/>
    <cellStyle name="Normal 23 2 6 2 23 4 2" xfId="45609"/>
    <cellStyle name="Normal 23 2 6 2 23 5" xfId="8238"/>
    <cellStyle name="Normal 23 2 6 2 23 5 2" xfId="34546"/>
    <cellStyle name="Normal 23 2 6 2 23 6" xfId="29193"/>
    <cellStyle name="Normal 23 2 6 2 24" xfId="1760"/>
    <cellStyle name="Normal 23 2 6 2 24 2" xfId="12134"/>
    <cellStyle name="Normal 23 2 6 2 24 2 2" xfId="23198"/>
    <cellStyle name="Normal 23 2 6 2 24 2 2 2" xfId="49447"/>
    <cellStyle name="Normal 23 2 6 2 24 2 3" xfId="38384"/>
    <cellStyle name="Normal 23 2 6 2 24 3" xfId="15737"/>
    <cellStyle name="Normal 23 2 6 2 24 3 2" xfId="26801"/>
    <cellStyle name="Normal 23 2 6 2 24 3 2 2" xfId="53050"/>
    <cellStyle name="Normal 23 2 6 2 24 3 3" xfId="41987"/>
    <cellStyle name="Normal 23 2 6 2 24 4" xfId="19473"/>
    <cellStyle name="Normal 23 2 6 2 24 4 2" xfId="45723"/>
    <cellStyle name="Normal 23 2 6 2 24 5" xfId="8353"/>
    <cellStyle name="Normal 23 2 6 2 24 5 2" xfId="34660"/>
    <cellStyle name="Normal 23 2 6 2 24 6" xfId="29194"/>
    <cellStyle name="Normal 23 2 6 2 25" xfId="1761"/>
    <cellStyle name="Normal 23 2 6 2 25 2" xfId="12251"/>
    <cellStyle name="Normal 23 2 6 2 25 2 2" xfId="23315"/>
    <cellStyle name="Normal 23 2 6 2 25 2 2 2" xfId="49564"/>
    <cellStyle name="Normal 23 2 6 2 25 2 3" xfId="38501"/>
    <cellStyle name="Normal 23 2 6 2 25 3" xfId="15854"/>
    <cellStyle name="Normal 23 2 6 2 25 3 2" xfId="26918"/>
    <cellStyle name="Normal 23 2 6 2 25 3 2 2" xfId="53167"/>
    <cellStyle name="Normal 23 2 6 2 25 3 3" xfId="42104"/>
    <cellStyle name="Normal 23 2 6 2 25 4" xfId="19590"/>
    <cellStyle name="Normal 23 2 6 2 25 4 2" xfId="45840"/>
    <cellStyle name="Normal 23 2 6 2 25 5" xfId="8471"/>
    <cellStyle name="Normal 23 2 6 2 25 5 2" xfId="34777"/>
    <cellStyle name="Normal 23 2 6 2 25 6" xfId="29195"/>
    <cellStyle name="Normal 23 2 6 2 26" xfId="1762"/>
    <cellStyle name="Normal 23 2 6 2 26 2" xfId="12370"/>
    <cellStyle name="Normal 23 2 6 2 26 2 2" xfId="23434"/>
    <cellStyle name="Normal 23 2 6 2 26 2 2 2" xfId="49683"/>
    <cellStyle name="Normal 23 2 6 2 26 2 3" xfId="38620"/>
    <cellStyle name="Normal 23 2 6 2 26 3" xfId="15973"/>
    <cellStyle name="Normal 23 2 6 2 26 3 2" xfId="27037"/>
    <cellStyle name="Normal 23 2 6 2 26 3 2 2" xfId="53286"/>
    <cellStyle name="Normal 23 2 6 2 26 3 3" xfId="42223"/>
    <cellStyle name="Normal 23 2 6 2 26 4" xfId="19709"/>
    <cellStyle name="Normal 23 2 6 2 26 4 2" xfId="45959"/>
    <cellStyle name="Normal 23 2 6 2 26 5" xfId="8591"/>
    <cellStyle name="Normal 23 2 6 2 26 5 2" xfId="34896"/>
    <cellStyle name="Normal 23 2 6 2 26 6" xfId="29196"/>
    <cellStyle name="Normal 23 2 6 2 27" xfId="1763"/>
    <cellStyle name="Normal 23 2 6 2 27 2" xfId="12501"/>
    <cellStyle name="Normal 23 2 6 2 27 2 2" xfId="23565"/>
    <cellStyle name="Normal 23 2 6 2 27 2 2 2" xfId="49814"/>
    <cellStyle name="Normal 23 2 6 2 27 2 3" xfId="38751"/>
    <cellStyle name="Normal 23 2 6 2 27 3" xfId="16104"/>
    <cellStyle name="Normal 23 2 6 2 27 3 2" xfId="27168"/>
    <cellStyle name="Normal 23 2 6 2 27 3 2 2" xfId="53417"/>
    <cellStyle name="Normal 23 2 6 2 27 3 3" xfId="42354"/>
    <cellStyle name="Normal 23 2 6 2 27 4" xfId="19840"/>
    <cellStyle name="Normal 23 2 6 2 27 4 2" xfId="46090"/>
    <cellStyle name="Normal 23 2 6 2 27 5" xfId="8723"/>
    <cellStyle name="Normal 23 2 6 2 27 5 2" xfId="35027"/>
    <cellStyle name="Normal 23 2 6 2 27 6" xfId="29197"/>
    <cellStyle name="Normal 23 2 6 2 28" xfId="1764"/>
    <cellStyle name="Normal 23 2 6 2 28 2" xfId="12616"/>
    <cellStyle name="Normal 23 2 6 2 28 2 2" xfId="23680"/>
    <cellStyle name="Normal 23 2 6 2 28 2 2 2" xfId="49929"/>
    <cellStyle name="Normal 23 2 6 2 28 2 3" xfId="38866"/>
    <cellStyle name="Normal 23 2 6 2 28 3" xfId="16219"/>
    <cellStyle name="Normal 23 2 6 2 28 3 2" xfId="27283"/>
    <cellStyle name="Normal 23 2 6 2 28 3 2 2" xfId="53532"/>
    <cellStyle name="Normal 23 2 6 2 28 3 3" xfId="42469"/>
    <cellStyle name="Normal 23 2 6 2 28 4" xfId="19955"/>
    <cellStyle name="Normal 23 2 6 2 28 4 2" xfId="46205"/>
    <cellStyle name="Normal 23 2 6 2 28 5" xfId="8839"/>
    <cellStyle name="Normal 23 2 6 2 28 5 2" xfId="35142"/>
    <cellStyle name="Normal 23 2 6 2 28 6" xfId="29198"/>
    <cellStyle name="Normal 23 2 6 2 29" xfId="1765"/>
    <cellStyle name="Normal 23 2 6 2 29 2" xfId="12730"/>
    <cellStyle name="Normal 23 2 6 2 29 2 2" xfId="23794"/>
    <cellStyle name="Normal 23 2 6 2 29 2 2 2" xfId="50043"/>
    <cellStyle name="Normal 23 2 6 2 29 2 3" xfId="38980"/>
    <cellStyle name="Normal 23 2 6 2 29 3" xfId="16333"/>
    <cellStyle name="Normal 23 2 6 2 29 3 2" xfId="27397"/>
    <cellStyle name="Normal 23 2 6 2 29 3 2 2" xfId="53646"/>
    <cellStyle name="Normal 23 2 6 2 29 3 3" xfId="42583"/>
    <cellStyle name="Normal 23 2 6 2 29 4" xfId="20069"/>
    <cellStyle name="Normal 23 2 6 2 29 4 2" xfId="46319"/>
    <cellStyle name="Normal 23 2 6 2 29 5" xfId="8954"/>
    <cellStyle name="Normal 23 2 6 2 29 5 2" xfId="35256"/>
    <cellStyle name="Normal 23 2 6 2 29 6" xfId="29199"/>
    <cellStyle name="Normal 23 2 6 2 3" xfId="1766"/>
    <cellStyle name="Normal 23 2 6 2 3 2" xfId="9640"/>
    <cellStyle name="Normal 23 2 6 2 3 2 2" xfId="20704"/>
    <cellStyle name="Normal 23 2 6 2 3 2 2 2" xfId="46953"/>
    <cellStyle name="Normal 23 2 6 2 3 2 3" xfId="35890"/>
    <cellStyle name="Normal 23 2 6 2 3 3" xfId="13243"/>
    <cellStyle name="Normal 23 2 6 2 3 3 2" xfId="24307"/>
    <cellStyle name="Normal 23 2 6 2 3 3 2 2" xfId="50556"/>
    <cellStyle name="Normal 23 2 6 2 3 3 3" xfId="39493"/>
    <cellStyle name="Normal 23 2 6 2 3 4" xfId="16979"/>
    <cellStyle name="Normal 23 2 6 2 3 4 2" xfId="43229"/>
    <cellStyle name="Normal 23 2 6 2 3 5" xfId="5838"/>
    <cellStyle name="Normal 23 2 6 2 3 5 2" xfId="32166"/>
    <cellStyle name="Normal 23 2 6 2 3 6" xfId="29200"/>
    <cellStyle name="Normal 23 2 6 2 30" xfId="1767"/>
    <cellStyle name="Normal 23 2 6 2 30 2" xfId="9368"/>
    <cellStyle name="Normal 23 2 6 2 30 2 2" xfId="20432"/>
    <cellStyle name="Normal 23 2 6 2 30 2 2 2" xfId="46681"/>
    <cellStyle name="Normal 23 2 6 2 30 2 3" xfId="35618"/>
    <cellStyle name="Normal 23 2 6 2 30 3" xfId="12971"/>
    <cellStyle name="Normal 23 2 6 2 30 3 2" xfId="24035"/>
    <cellStyle name="Normal 23 2 6 2 30 3 2 2" xfId="50284"/>
    <cellStyle name="Normal 23 2 6 2 30 3 3" xfId="39221"/>
    <cellStyle name="Normal 23 2 6 2 30 4" xfId="16707"/>
    <cellStyle name="Normal 23 2 6 2 30 4 2" xfId="42957"/>
    <cellStyle name="Normal 23 2 6 2 30 5" xfId="5563"/>
    <cellStyle name="Normal 23 2 6 2 30 5 2" xfId="31894"/>
    <cellStyle name="Normal 23 2 6 2 30 6" xfId="29201"/>
    <cellStyle name="Normal 23 2 6 2 31" xfId="1768"/>
    <cellStyle name="Normal 23 2 6 2 31 2" xfId="20312"/>
    <cellStyle name="Normal 23 2 6 2 31 2 2" xfId="46561"/>
    <cellStyle name="Normal 23 2 6 2 31 3" xfId="9248"/>
    <cellStyle name="Normal 23 2 6 2 31 3 2" xfId="35498"/>
    <cellStyle name="Normal 23 2 6 2 31 4" xfId="29202"/>
    <cellStyle name="Normal 23 2 6 2 32" xfId="1769"/>
    <cellStyle name="Normal 23 2 6 2 32 2" xfId="23915"/>
    <cellStyle name="Normal 23 2 6 2 32 2 2" xfId="50164"/>
    <cellStyle name="Normal 23 2 6 2 32 3" xfId="12851"/>
    <cellStyle name="Normal 23 2 6 2 32 3 2" xfId="39101"/>
    <cellStyle name="Normal 23 2 6 2 32 4" xfId="29203"/>
    <cellStyle name="Normal 23 2 6 2 33" xfId="1770"/>
    <cellStyle name="Normal 23 2 6 2 33 2" xfId="16587"/>
    <cellStyle name="Normal 23 2 6 2 33 2 2" xfId="42837"/>
    <cellStyle name="Normal 23 2 6 2 33 3" xfId="29204"/>
    <cellStyle name="Normal 23 2 6 2 34" xfId="1771"/>
    <cellStyle name="Normal 23 2 6 2 34 2" xfId="29205"/>
    <cellStyle name="Normal 23 2 6 2 35" xfId="1772"/>
    <cellStyle name="Normal 23 2 6 2 35 2" xfId="29206"/>
    <cellStyle name="Normal 23 2 6 2 36" xfId="1773"/>
    <cellStyle name="Normal 23 2 6 2 36 2" xfId="29207"/>
    <cellStyle name="Normal 23 2 6 2 37" xfId="1774"/>
    <cellStyle name="Normal 23 2 6 2 37 2" xfId="29208"/>
    <cellStyle name="Normal 23 2 6 2 38" xfId="1775"/>
    <cellStyle name="Normal 23 2 6 2 38 2" xfId="29209"/>
    <cellStyle name="Normal 23 2 6 2 39" xfId="1776"/>
    <cellStyle name="Normal 23 2 6 2 39 2" xfId="29210"/>
    <cellStyle name="Normal 23 2 6 2 4" xfId="1777"/>
    <cellStyle name="Normal 23 2 6 2 4 2" xfId="9756"/>
    <cellStyle name="Normal 23 2 6 2 4 2 2" xfId="20820"/>
    <cellStyle name="Normal 23 2 6 2 4 2 2 2" xfId="47069"/>
    <cellStyle name="Normal 23 2 6 2 4 2 3" xfId="36006"/>
    <cellStyle name="Normal 23 2 6 2 4 3" xfId="13359"/>
    <cellStyle name="Normal 23 2 6 2 4 3 2" xfId="24423"/>
    <cellStyle name="Normal 23 2 6 2 4 3 2 2" xfId="50672"/>
    <cellStyle name="Normal 23 2 6 2 4 3 3" xfId="39609"/>
    <cellStyle name="Normal 23 2 6 2 4 4" xfId="17095"/>
    <cellStyle name="Normal 23 2 6 2 4 4 2" xfId="43345"/>
    <cellStyle name="Normal 23 2 6 2 4 5" xfId="5955"/>
    <cellStyle name="Normal 23 2 6 2 4 5 2" xfId="32282"/>
    <cellStyle name="Normal 23 2 6 2 4 6" xfId="29211"/>
    <cellStyle name="Normal 23 2 6 2 40" xfId="1778"/>
    <cellStyle name="Normal 23 2 6 2 40 2" xfId="29212"/>
    <cellStyle name="Normal 23 2 6 2 41" xfId="1743"/>
    <cellStyle name="Normal 23 2 6 2 41 2" xfId="29177"/>
    <cellStyle name="Normal 23 2 6 2 42" xfId="5442"/>
    <cellStyle name="Normal 23 2 6 2 42 2" xfId="31774"/>
    <cellStyle name="Normal 23 2 6 2 43" xfId="27630"/>
    <cellStyle name="Normal 23 2 6 2 5" xfId="1779"/>
    <cellStyle name="Normal 23 2 6 2 5 2" xfId="9871"/>
    <cellStyle name="Normal 23 2 6 2 5 2 2" xfId="20935"/>
    <cellStyle name="Normal 23 2 6 2 5 2 2 2" xfId="47184"/>
    <cellStyle name="Normal 23 2 6 2 5 2 3" xfId="36121"/>
    <cellStyle name="Normal 23 2 6 2 5 3" xfId="13474"/>
    <cellStyle name="Normal 23 2 6 2 5 3 2" xfId="24538"/>
    <cellStyle name="Normal 23 2 6 2 5 3 2 2" xfId="50787"/>
    <cellStyle name="Normal 23 2 6 2 5 3 3" xfId="39724"/>
    <cellStyle name="Normal 23 2 6 2 5 4" xfId="17210"/>
    <cellStyle name="Normal 23 2 6 2 5 4 2" xfId="43460"/>
    <cellStyle name="Normal 23 2 6 2 5 5" xfId="6071"/>
    <cellStyle name="Normal 23 2 6 2 5 5 2" xfId="32397"/>
    <cellStyle name="Normal 23 2 6 2 5 6" xfId="29213"/>
    <cellStyle name="Normal 23 2 6 2 6" xfId="1780"/>
    <cellStyle name="Normal 23 2 6 2 6 2" xfId="9986"/>
    <cellStyle name="Normal 23 2 6 2 6 2 2" xfId="21050"/>
    <cellStyle name="Normal 23 2 6 2 6 2 2 2" xfId="47299"/>
    <cellStyle name="Normal 23 2 6 2 6 2 3" xfId="36236"/>
    <cellStyle name="Normal 23 2 6 2 6 3" xfId="13589"/>
    <cellStyle name="Normal 23 2 6 2 6 3 2" xfId="24653"/>
    <cellStyle name="Normal 23 2 6 2 6 3 2 2" xfId="50902"/>
    <cellStyle name="Normal 23 2 6 2 6 3 3" xfId="39839"/>
    <cellStyle name="Normal 23 2 6 2 6 4" xfId="17325"/>
    <cellStyle name="Normal 23 2 6 2 6 4 2" xfId="43575"/>
    <cellStyle name="Normal 23 2 6 2 6 5" xfId="6187"/>
    <cellStyle name="Normal 23 2 6 2 6 5 2" xfId="32512"/>
    <cellStyle name="Normal 23 2 6 2 6 6" xfId="29214"/>
    <cellStyle name="Normal 23 2 6 2 7" xfId="1781"/>
    <cellStyle name="Normal 23 2 6 2 7 2" xfId="10100"/>
    <cellStyle name="Normal 23 2 6 2 7 2 2" xfId="21164"/>
    <cellStyle name="Normal 23 2 6 2 7 2 2 2" xfId="47413"/>
    <cellStyle name="Normal 23 2 6 2 7 2 3" xfId="36350"/>
    <cellStyle name="Normal 23 2 6 2 7 3" xfId="13703"/>
    <cellStyle name="Normal 23 2 6 2 7 3 2" xfId="24767"/>
    <cellStyle name="Normal 23 2 6 2 7 3 2 2" xfId="51016"/>
    <cellStyle name="Normal 23 2 6 2 7 3 3" xfId="39953"/>
    <cellStyle name="Normal 23 2 6 2 7 4" xfId="17439"/>
    <cellStyle name="Normal 23 2 6 2 7 4 2" xfId="43689"/>
    <cellStyle name="Normal 23 2 6 2 7 5" xfId="6302"/>
    <cellStyle name="Normal 23 2 6 2 7 5 2" xfId="32626"/>
    <cellStyle name="Normal 23 2 6 2 7 6" xfId="29215"/>
    <cellStyle name="Normal 23 2 6 2 8" xfId="1782"/>
    <cellStyle name="Normal 23 2 6 2 8 2" xfId="10214"/>
    <cellStyle name="Normal 23 2 6 2 8 2 2" xfId="21278"/>
    <cellStyle name="Normal 23 2 6 2 8 2 2 2" xfId="47527"/>
    <cellStyle name="Normal 23 2 6 2 8 2 3" xfId="36464"/>
    <cellStyle name="Normal 23 2 6 2 8 3" xfId="13817"/>
    <cellStyle name="Normal 23 2 6 2 8 3 2" xfId="24881"/>
    <cellStyle name="Normal 23 2 6 2 8 3 2 2" xfId="51130"/>
    <cellStyle name="Normal 23 2 6 2 8 3 3" xfId="40067"/>
    <cellStyle name="Normal 23 2 6 2 8 4" xfId="17553"/>
    <cellStyle name="Normal 23 2 6 2 8 4 2" xfId="43803"/>
    <cellStyle name="Normal 23 2 6 2 8 5" xfId="6417"/>
    <cellStyle name="Normal 23 2 6 2 8 5 2" xfId="32740"/>
    <cellStyle name="Normal 23 2 6 2 8 6" xfId="29216"/>
    <cellStyle name="Normal 23 2 6 2 9" xfId="1783"/>
    <cellStyle name="Normal 23 2 6 2 9 2" xfId="10328"/>
    <cellStyle name="Normal 23 2 6 2 9 2 2" xfId="21392"/>
    <cellStyle name="Normal 23 2 6 2 9 2 2 2" xfId="47641"/>
    <cellStyle name="Normal 23 2 6 2 9 2 3" xfId="36578"/>
    <cellStyle name="Normal 23 2 6 2 9 3" xfId="13931"/>
    <cellStyle name="Normal 23 2 6 2 9 3 2" xfId="24995"/>
    <cellStyle name="Normal 23 2 6 2 9 3 2 2" xfId="51244"/>
    <cellStyle name="Normal 23 2 6 2 9 3 3" xfId="40181"/>
    <cellStyle name="Normal 23 2 6 2 9 4" xfId="17667"/>
    <cellStyle name="Normal 23 2 6 2 9 4 2" xfId="43917"/>
    <cellStyle name="Normal 23 2 6 2 9 5" xfId="6532"/>
    <cellStyle name="Normal 23 2 6 2 9 5 2" xfId="32854"/>
    <cellStyle name="Normal 23 2 6 2 9 6" xfId="29217"/>
    <cellStyle name="Normal 23 2 6 20" xfId="1784"/>
    <cellStyle name="Normal 23 2 6 20 2" xfId="11542"/>
    <cellStyle name="Normal 23 2 6 20 2 2" xfId="22606"/>
    <cellStyle name="Normal 23 2 6 20 2 2 2" xfId="48855"/>
    <cellStyle name="Normal 23 2 6 20 2 3" xfId="37792"/>
    <cellStyle name="Normal 23 2 6 20 3" xfId="15145"/>
    <cellStyle name="Normal 23 2 6 20 3 2" xfId="26209"/>
    <cellStyle name="Normal 23 2 6 20 3 2 2" xfId="52458"/>
    <cellStyle name="Normal 23 2 6 20 3 3" xfId="41395"/>
    <cellStyle name="Normal 23 2 6 20 4" xfId="18881"/>
    <cellStyle name="Normal 23 2 6 20 4 2" xfId="45131"/>
    <cellStyle name="Normal 23 2 6 20 5" xfId="7756"/>
    <cellStyle name="Normal 23 2 6 20 5 2" xfId="34068"/>
    <cellStyle name="Normal 23 2 6 20 6" xfId="29218"/>
    <cellStyle name="Normal 23 2 6 21" xfId="1785"/>
    <cellStyle name="Normal 23 2 6 21 2" xfId="11656"/>
    <cellStyle name="Normal 23 2 6 21 2 2" xfId="22720"/>
    <cellStyle name="Normal 23 2 6 21 2 2 2" xfId="48969"/>
    <cellStyle name="Normal 23 2 6 21 2 3" xfId="37906"/>
    <cellStyle name="Normal 23 2 6 21 3" xfId="15259"/>
    <cellStyle name="Normal 23 2 6 21 3 2" xfId="26323"/>
    <cellStyle name="Normal 23 2 6 21 3 2 2" xfId="52572"/>
    <cellStyle name="Normal 23 2 6 21 3 3" xfId="41509"/>
    <cellStyle name="Normal 23 2 6 21 4" xfId="18995"/>
    <cellStyle name="Normal 23 2 6 21 4 2" xfId="45245"/>
    <cellStyle name="Normal 23 2 6 21 5" xfId="7871"/>
    <cellStyle name="Normal 23 2 6 21 5 2" xfId="34182"/>
    <cellStyle name="Normal 23 2 6 21 6" xfId="29219"/>
    <cellStyle name="Normal 23 2 6 22" xfId="1786"/>
    <cellStyle name="Normal 23 2 6 22 2" xfId="11770"/>
    <cellStyle name="Normal 23 2 6 22 2 2" xfId="22834"/>
    <cellStyle name="Normal 23 2 6 22 2 2 2" xfId="49083"/>
    <cellStyle name="Normal 23 2 6 22 2 3" xfId="38020"/>
    <cellStyle name="Normal 23 2 6 22 3" xfId="15373"/>
    <cellStyle name="Normal 23 2 6 22 3 2" xfId="26437"/>
    <cellStyle name="Normal 23 2 6 22 3 2 2" xfId="52686"/>
    <cellStyle name="Normal 23 2 6 22 3 3" xfId="41623"/>
    <cellStyle name="Normal 23 2 6 22 4" xfId="19109"/>
    <cellStyle name="Normal 23 2 6 22 4 2" xfId="45359"/>
    <cellStyle name="Normal 23 2 6 22 5" xfId="7986"/>
    <cellStyle name="Normal 23 2 6 22 5 2" xfId="34296"/>
    <cellStyle name="Normal 23 2 6 22 6" xfId="29220"/>
    <cellStyle name="Normal 23 2 6 23" xfId="1787"/>
    <cellStyle name="Normal 23 2 6 23 2" xfId="11884"/>
    <cellStyle name="Normal 23 2 6 23 2 2" xfId="22948"/>
    <cellStyle name="Normal 23 2 6 23 2 2 2" xfId="49197"/>
    <cellStyle name="Normal 23 2 6 23 2 3" xfId="38134"/>
    <cellStyle name="Normal 23 2 6 23 3" xfId="15487"/>
    <cellStyle name="Normal 23 2 6 23 3 2" xfId="26551"/>
    <cellStyle name="Normal 23 2 6 23 3 2 2" xfId="52800"/>
    <cellStyle name="Normal 23 2 6 23 3 3" xfId="41737"/>
    <cellStyle name="Normal 23 2 6 23 4" xfId="19223"/>
    <cellStyle name="Normal 23 2 6 23 4 2" xfId="45473"/>
    <cellStyle name="Normal 23 2 6 23 5" xfId="8101"/>
    <cellStyle name="Normal 23 2 6 23 5 2" xfId="34410"/>
    <cellStyle name="Normal 23 2 6 23 6" xfId="29221"/>
    <cellStyle name="Normal 23 2 6 24" xfId="1788"/>
    <cellStyle name="Normal 23 2 6 24 2" xfId="11998"/>
    <cellStyle name="Normal 23 2 6 24 2 2" xfId="23062"/>
    <cellStyle name="Normal 23 2 6 24 2 2 2" xfId="49311"/>
    <cellStyle name="Normal 23 2 6 24 2 3" xfId="38248"/>
    <cellStyle name="Normal 23 2 6 24 3" xfId="15601"/>
    <cellStyle name="Normal 23 2 6 24 3 2" xfId="26665"/>
    <cellStyle name="Normal 23 2 6 24 3 2 2" xfId="52914"/>
    <cellStyle name="Normal 23 2 6 24 3 3" xfId="41851"/>
    <cellStyle name="Normal 23 2 6 24 4" xfId="19337"/>
    <cellStyle name="Normal 23 2 6 24 4 2" xfId="45587"/>
    <cellStyle name="Normal 23 2 6 24 5" xfId="8216"/>
    <cellStyle name="Normal 23 2 6 24 5 2" xfId="34524"/>
    <cellStyle name="Normal 23 2 6 24 6" xfId="29222"/>
    <cellStyle name="Normal 23 2 6 25" xfId="1789"/>
    <cellStyle name="Normal 23 2 6 25 2" xfId="12112"/>
    <cellStyle name="Normal 23 2 6 25 2 2" xfId="23176"/>
    <cellStyle name="Normal 23 2 6 25 2 2 2" xfId="49425"/>
    <cellStyle name="Normal 23 2 6 25 2 3" xfId="38362"/>
    <cellStyle name="Normal 23 2 6 25 3" xfId="15715"/>
    <cellStyle name="Normal 23 2 6 25 3 2" xfId="26779"/>
    <cellStyle name="Normal 23 2 6 25 3 2 2" xfId="53028"/>
    <cellStyle name="Normal 23 2 6 25 3 3" xfId="41965"/>
    <cellStyle name="Normal 23 2 6 25 4" xfId="19451"/>
    <cellStyle name="Normal 23 2 6 25 4 2" xfId="45701"/>
    <cellStyle name="Normal 23 2 6 25 5" xfId="8331"/>
    <cellStyle name="Normal 23 2 6 25 5 2" xfId="34638"/>
    <cellStyle name="Normal 23 2 6 25 6" xfId="29223"/>
    <cellStyle name="Normal 23 2 6 26" xfId="1790"/>
    <cellStyle name="Normal 23 2 6 26 2" xfId="12229"/>
    <cellStyle name="Normal 23 2 6 26 2 2" xfId="23293"/>
    <cellStyle name="Normal 23 2 6 26 2 2 2" xfId="49542"/>
    <cellStyle name="Normal 23 2 6 26 2 3" xfId="38479"/>
    <cellStyle name="Normal 23 2 6 26 3" xfId="15832"/>
    <cellStyle name="Normal 23 2 6 26 3 2" xfId="26896"/>
    <cellStyle name="Normal 23 2 6 26 3 2 2" xfId="53145"/>
    <cellStyle name="Normal 23 2 6 26 3 3" xfId="42082"/>
    <cellStyle name="Normal 23 2 6 26 4" xfId="19568"/>
    <cellStyle name="Normal 23 2 6 26 4 2" xfId="45818"/>
    <cellStyle name="Normal 23 2 6 26 5" xfId="8449"/>
    <cellStyle name="Normal 23 2 6 26 5 2" xfId="34755"/>
    <cellStyle name="Normal 23 2 6 26 6" xfId="29224"/>
    <cellStyle name="Normal 23 2 6 27" xfId="1791"/>
    <cellStyle name="Normal 23 2 6 27 2" xfId="12348"/>
    <cellStyle name="Normal 23 2 6 27 2 2" xfId="23412"/>
    <cellStyle name="Normal 23 2 6 27 2 2 2" xfId="49661"/>
    <cellStyle name="Normal 23 2 6 27 2 3" xfId="38598"/>
    <cellStyle name="Normal 23 2 6 27 3" xfId="15951"/>
    <cellStyle name="Normal 23 2 6 27 3 2" xfId="27015"/>
    <cellStyle name="Normal 23 2 6 27 3 2 2" xfId="53264"/>
    <cellStyle name="Normal 23 2 6 27 3 3" xfId="42201"/>
    <cellStyle name="Normal 23 2 6 27 4" xfId="19687"/>
    <cellStyle name="Normal 23 2 6 27 4 2" xfId="45937"/>
    <cellStyle name="Normal 23 2 6 27 5" xfId="8569"/>
    <cellStyle name="Normal 23 2 6 27 5 2" xfId="34874"/>
    <cellStyle name="Normal 23 2 6 27 6" xfId="29225"/>
    <cellStyle name="Normal 23 2 6 28" xfId="1792"/>
    <cellStyle name="Normal 23 2 6 28 2" xfId="12479"/>
    <cellStyle name="Normal 23 2 6 28 2 2" xfId="23543"/>
    <cellStyle name="Normal 23 2 6 28 2 2 2" xfId="49792"/>
    <cellStyle name="Normal 23 2 6 28 2 3" xfId="38729"/>
    <cellStyle name="Normal 23 2 6 28 3" xfId="16082"/>
    <cellStyle name="Normal 23 2 6 28 3 2" xfId="27146"/>
    <cellStyle name="Normal 23 2 6 28 3 2 2" xfId="53395"/>
    <cellStyle name="Normal 23 2 6 28 3 3" xfId="42332"/>
    <cellStyle name="Normal 23 2 6 28 4" xfId="19818"/>
    <cellStyle name="Normal 23 2 6 28 4 2" xfId="46068"/>
    <cellStyle name="Normal 23 2 6 28 5" xfId="8701"/>
    <cellStyle name="Normal 23 2 6 28 5 2" xfId="35005"/>
    <cellStyle name="Normal 23 2 6 28 6" xfId="29226"/>
    <cellStyle name="Normal 23 2 6 29" xfId="1793"/>
    <cellStyle name="Normal 23 2 6 29 2" xfId="12594"/>
    <cellStyle name="Normal 23 2 6 29 2 2" xfId="23658"/>
    <cellStyle name="Normal 23 2 6 29 2 2 2" xfId="49907"/>
    <cellStyle name="Normal 23 2 6 29 2 3" xfId="38844"/>
    <cellStyle name="Normal 23 2 6 29 3" xfId="16197"/>
    <cellStyle name="Normal 23 2 6 29 3 2" xfId="27261"/>
    <cellStyle name="Normal 23 2 6 29 3 2 2" xfId="53510"/>
    <cellStyle name="Normal 23 2 6 29 3 3" xfId="42447"/>
    <cellStyle name="Normal 23 2 6 29 4" xfId="19933"/>
    <cellStyle name="Normal 23 2 6 29 4 2" xfId="46183"/>
    <cellStyle name="Normal 23 2 6 29 5" xfId="8817"/>
    <cellStyle name="Normal 23 2 6 29 5 2" xfId="35120"/>
    <cellStyle name="Normal 23 2 6 29 6" xfId="29227"/>
    <cellStyle name="Normal 23 2 6 3" xfId="138"/>
    <cellStyle name="Normal 23 2 6 3 2" xfId="1795"/>
    <cellStyle name="Normal 23 2 6 3 2 2" xfId="16408"/>
    <cellStyle name="Normal 23 2 6 3 2 2 2" xfId="27472"/>
    <cellStyle name="Normal 23 2 6 3 2 2 2 2" xfId="53721"/>
    <cellStyle name="Normal 23 2 6 3 2 2 3" xfId="42658"/>
    <cellStyle name="Normal 23 2 6 3 2 3" xfId="20144"/>
    <cellStyle name="Normal 23 2 6 3 2 3 2" xfId="46394"/>
    <cellStyle name="Normal 23 2 6 3 2 4" xfId="9072"/>
    <cellStyle name="Normal 23 2 6 3 2 4 2" xfId="35331"/>
    <cellStyle name="Normal 23 2 6 3 2 5" xfId="29229"/>
    <cellStyle name="Normal 23 2 6 3 3" xfId="1794"/>
    <cellStyle name="Normal 23 2 6 3 3 2" xfId="20530"/>
    <cellStyle name="Normal 23 2 6 3 3 2 2" xfId="46779"/>
    <cellStyle name="Normal 23 2 6 3 3 3" xfId="9466"/>
    <cellStyle name="Normal 23 2 6 3 3 3 2" xfId="35716"/>
    <cellStyle name="Normal 23 2 6 3 3 4" xfId="29228"/>
    <cellStyle name="Normal 23 2 6 3 4" xfId="13069"/>
    <cellStyle name="Normal 23 2 6 3 4 2" xfId="24133"/>
    <cellStyle name="Normal 23 2 6 3 4 2 2" xfId="50382"/>
    <cellStyle name="Normal 23 2 6 3 4 3" xfId="39319"/>
    <cellStyle name="Normal 23 2 6 3 5" xfId="16805"/>
    <cellStyle name="Normal 23 2 6 3 5 2" xfId="43055"/>
    <cellStyle name="Normal 23 2 6 3 6" xfId="5662"/>
    <cellStyle name="Normal 23 2 6 3 6 2" xfId="31992"/>
    <cellStyle name="Normal 23 2 6 3 7" xfId="27632"/>
    <cellStyle name="Normal 23 2 6 30" xfId="1796"/>
    <cellStyle name="Normal 23 2 6 30 2" xfId="12708"/>
    <cellStyle name="Normal 23 2 6 30 2 2" xfId="23772"/>
    <cellStyle name="Normal 23 2 6 30 2 2 2" xfId="50021"/>
    <cellStyle name="Normal 23 2 6 30 2 3" xfId="38958"/>
    <cellStyle name="Normal 23 2 6 30 3" xfId="16311"/>
    <cellStyle name="Normal 23 2 6 30 3 2" xfId="27375"/>
    <cellStyle name="Normal 23 2 6 30 3 2 2" xfId="53624"/>
    <cellStyle name="Normal 23 2 6 30 3 3" xfId="42561"/>
    <cellStyle name="Normal 23 2 6 30 4" xfId="20047"/>
    <cellStyle name="Normal 23 2 6 30 4 2" xfId="46297"/>
    <cellStyle name="Normal 23 2 6 30 5" xfId="8932"/>
    <cellStyle name="Normal 23 2 6 30 5 2" xfId="35234"/>
    <cellStyle name="Normal 23 2 6 30 6" xfId="29230"/>
    <cellStyle name="Normal 23 2 6 31" xfId="1797"/>
    <cellStyle name="Normal 23 2 6 31 2" xfId="9346"/>
    <cellStyle name="Normal 23 2 6 31 2 2" xfId="20410"/>
    <cellStyle name="Normal 23 2 6 31 2 2 2" xfId="46659"/>
    <cellStyle name="Normal 23 2 6 31 2 3" xfId="35596"/>
    <cellStyle name="Normal 23 2 6 31 3" xfId="12949"/>
    <cellStyle name="Normal 23 2 6 31 3 2" xfId="24013"/>
    <cellStyle name="Normal 23 2 6 31 3 2 2" xfId="50262"/>
    <cellStyle name="Normal 23 2 6 31 3 3" xfId="39199"/>
    <cellStyle name="Normal 23 2 6 31 4" xfId="16685"/>
    <cellStyle name="Normal 23 2 6 31 4 2" xfId="42935"/>
    <cellStyle name="Normal 23 2 6 31 5" xfId="5541"/>
    <cellStyle name="Normal 23 2 6 31 5 2" xfId="31872"/>
    <cellStyle name="Normal 23 2 6 31 6" xfId="29231"/>
    <cellStyle name="Normal 23 2 6 32" xfId="1798"/>
    <cellStyle name="Normal 23 2 6 32 2" xfId="20290"/>
    <cellStyle name="Normal 23 2 6 32 2 2" xfId="46539"/>
    <cellStyle name="Normal 23 2 6 32 3" xfId="9226"/>
    <cellStyle name="Normal 23 2 6 32 3 2" xfId="35476"/>
    <cellStyle name="Normal 23 2 6 32 4" xfId="29232"/>
    <cellStyle name="Normal 23 2 6 33" xfId="1799"/>
    <cellStyle name="Normal 23 2 6 33 2" xfId="23893"/>
    <cellStyle name="Normal 23 2 6 33 2 2" xfId="50142"/>
    <cellStyle name="Normal 23 2 6 33 3" xfId="12829"/>
    <cellStyle name="Normal 23 2 6 33 3 2" xfId="39079"/>
    <cellStyle name="Normal 23 2 6 33 4" xfId="29233"/>
    <cellStyle name="Normal 23 2 6 34" xfId="1800"/>
    <cellStyle name="Normal 23 2 6 34 2" xfId="16565"/>
    <cellStyle name="Normal 23 2 6 34 2 2" xfId="42815"/>
    <cellStyle name="Normal 23 2 6 34 3" xfId="29234"/>
    <cellStyle name="Normal 23 2 6 35" xfId="1801"/>
    <cellStyle name="Normal 23 2 6 35 2" xfId="29235"/>
    <cellStyle name="Normal 23 2 6 36" xfId="1802"/>
    <cellStyle name="Normal 23 2 6 36 2" xfId="29236"/>
    <cellStyle name="Normal 23 2 6 37" xfId="1803"/>
    <cellStyle name="Normal 23 2 6 37 2" xfId="29237"/>
    <cellStyle name="Normal 23 2 6 38" xfId="1804"/>
    <cellStyle name="Normal 23 2 6 38 2" xfId="29238"/>
    <cellStyle name="Normal 23 2 6 39" xfId="1805"/>
    <cellStyle name="Normal 23 2 6 39 2" xfId="29239"/>
    <cellStyle name="Normal 23 2 6 4" xfId="1806"/>
    <cellStyle name="Normal 23 2 6 4 2" xfId="9618"/>
    <cellStyle name="Normal 23 2 6 4 2 2" xfId="20682"/>
    <cellStyle name="Normal 23 2 6 4 2 2 2" xfId="46931"/>
    <cellStyle name="Normal 23 2 6 4 2 3" xfId="35868"/>
    <cellStyle name="Normal 23 2 6 4 3" xfId="13221"/>
    <cellStyle name="Normal 23 2 6 4 3 2" xfId="24285"/>
    <cellStyle name="Normal 23 2 6 4 3 2 2" xfId="50534"/>
    <cellStyle name="Normal 23 2 6 4 3 3" xfId="39471"/>
    <cellStyle name="Normal 23 2 6 4 4" xfId="16957"/>
    <cellStyle name="Normal 23 2 6 4 4 2" xfId="43207"/>
    <cellStyle name="Normal 23 2 6 4 5" xfId="5816"/>
    <cellStyle name="Normal 23 2 6 4 5 2" xfId="32144"/>
    <cellStyle name="Normal 23 2 6 4 6" xfId="29240"/>
    <cellStyle name="Normal 23 2 6 40" xfId="1807"/>
    <cellStyle name="Normal 23 2 6 40 2" xfId="29241"/>
    <cellStyle name="Normal 23 2 6 41" xfId="1808"/>
    <cellStyle name="Normal 23 2 6 41 2" xfId="29242"/>
    <cellStyle name="Normal 23 2 6 42" xfId="1732"/>
    <cellStyle name="Normal 23 2 6 42 2" xfId="29166"/>
    <cellStyle name="Normal 23 2 6 43" xfId="5420"/>
    <cellStyle name="Normal 23 2 6 43 2" xfId="31752"/>
    <cellStyle name="Normal 23 2 6 44" xfId="27629"/>
    <cellStyle name="Normal 23 2 6 5" xfId="1809"/>
    <cellStyle name="Normal 23 2 6 5 2" xfId="9734"/>
    <cellStyle name="Normal 23 2 6 5 2 2" xfId="20798"/>
    <cellStyle name="Normal 23 2 6 5 2 2 2" xfId="47047"/>
    <cellStyle name="Normal 23 2 6 5 2 3" xfId="35984"/>
    <cellStyle name="Normal 23 2 6 5 3" xfId="13337"/>
    <cellStyle name="Normal 23 2 6 5 3 2" xfId="24401"/>
    <cellStyle name="Normal 23 2 6 5 3 2 2" xfId="50650"/>
    <cellStyle name="Normal 23 2 6 5 3 3" xfId="39587"/>
    <cellStyle name="Normal 23 2 6 5 4" xfId="17073"/>
    <cellStyle name="Normal 23 2 6 5 4 2" xfId="43323"/>
    <cellStyle name="Normal 23 2 6 5 5" xfId="5933"/>
    <cellStyle name="Normal 23 2 6 5 5 2" xfId="32260"/>
    <cellStyle name="Normal 23 2 6 5 6" xfId="29243"/>
    <cellStyle name="Normal 23 2 6 6" xfId="1810"/>
    <cellStyle name="Normal 23 2 6 6 2" xfId="9849"/>
    <cellStyle name="Normal 23 2 6 6 2 2" xfId="20913"/>
    <cellStyle name="Normal 23 2 6 6 2 2 2" xfId="47162"/>
    <cellStyle name="Normal 23 2 6 6 2 3" xfId="36099"/>
    <cellStyle name="Normal 23 2 6 6 3" xfId="13452"/>
    <cellStyle name="Normal 23 2 6 6 3 2" xfId="24516"/>
    <cellStyle name="Normal 23 2 6 6 3 2 2" xfId="50765"/>
    <cellStyle name="Normal 23 2 6 6 3 3" xfId="39702"/>
    <cellStyle name="Normal 23 2 6 6 4" xfId="17188"/>
    <cellStyle name="Normal 23 2 6 6 4 2" xfId="43438"/>
    <cellStyle name="Normal 23 2 6 6 5" xfId="6049"/>
    <cellStyle name="Normal 23 2 6 6 5 2" xfId="32375"/>
    <cellStyle name="Normal 23 2 6 6 6" xfId="29244"/>
    <cellStyle name="Normal 23 2 6 7" xfId="1811"/>
    <cellStyle name="Normal 23 2 6 7 2" xfId="9964"/>
    <cellStyle name="Normal 23 2 6 7 2 2" xfId="21028"/>
    <cellStyle name="Normal 23 2 6 7 2 2 2" xfId="47277"/>
    <cellStyle name="Normal 23 2 6 7 2 3" xfId="36214"/>
    <cellStyle name="Normal 23 2 6 7 3" xfId="13567"/>
    <cellStyle name="Normal 23 2 6 7 3 2" xfId="24631"/>
    <cellStyle name="Normal 23 2 6 7 3 2 2" xfId="50880"/>
    <cellStyle name="Normal 23 2 6 7 3 3" xfId="39817"/>
    <cellStyle name="Normal 23 2 6 7 4" xfId="17303"/>
    <cellStyle name="Normal 23 2 6 7 4 2" xfId="43553"/>
    <cellStyle name="Normal 23 2 6 7 5" xfId="6165"/>
    <cellStyle name="Normal 23 2 6 7 5 2" xfId="32490"/>
    <cellStyle name="Normal 23 2 6 7 6" xfId="29245"/>
    <cellStyle name="Normal 23 2 6 8" xfId="1812"/>
    <cellStyle name="Normal 23 2 6 8 2" xfId="10078"/>
    <cellStyle name="Normal 23 2 6 8 2 2" xfId="21142"/>
    <cellStyle name="Normal 23 2 6 8 2 2 2" xfId="47391"/>
    <cellStyle name="Normal 23 2 6 8 2 3" xfId="36328"/>
    <cellStyle name="Normal 23 2 6 8 3" xfId="13681"/>
    <cellStyle name="Normal 23 2 6 8 3 2" xfId="24745"/>
    <cellStyle name="Normal 23 2 6 8 3 2 2" xfId="50994"/>
    <cellStyle name="Normal 23 2 6 8 3 3" xfId="39931"/>
    <cellStyle name="Normal 23 2 6 8 4" xfId="17417"/>
    <cellStyle name="Normal 23 2 6 8 4 2" xfId="43667"/>
    <cellStyle name="Normal 23 2 6 8 5" xfId="6280"/>
    <cellStyle name="Normal 23 2 6 8 5 2" xfId="32604"/>
    <cellStyle name="Normal 23 2 6 8 6" xfId="29246"/>
    <cellStyle name="Normal 23 2 6 9" xfId="1813"/>
    <cellStyle name="Normal 23 2 6 9 2" xfId="10192"/>
    <cellStyle name="Normal 23 2 6 9 2 2" xfId="21256"/>
    <cellStyle name="Normal 23 2 6 9 2 2 2" xfId="47505"/>
    <cellStyle name="Normal 23 2 6 9 2 3" xfId="36442"/>
    <cellStyle name="Normal 23 2 6 9 3" xfId="13795"/>
    <cellStyle name="Normal 23 2 6 9 3 2" xfId="24859"/>
    <cellStyle name="Normal 23 2 6 9 3 2 2" xfId="51108"/>
    <cellStyle name="Normal 23 2 6 9 3 3" xfId="40045"/>
    <cellStyle name="Normal 23 2 6 9 4" xfId="17531"/>
    <cellStyle name="Normal 23 2 6 9 4 2" xfId="43781"/>
    <cellStyle name="Normal 23 2 6 9 5" xfId="6395"/>
    <cellStyle name="Normal 23 2 6 9 5 2" xfId="32718"/>
    <cellStyle name="Normal 23 2 6 9 6" xfId="29247"/>
    <cellStyle name="Normal 23 2 7" xfId="139"/>
    <cellStyle name="Normal 23 2 7 10" xfId="1815"/>
    <cellStyle name="Normal 23 2 7 10 2" xfId="10450"/>
    <cellStyle name="Normal 23 2 7 10 2 2" xfId="21514"/>
    <cellStyle name="Normal 23 2 7 10 2 2 2" xfId="47763"/>
    <cellStyle name="Normal 23 2 7 10 2 3" xfId="36700"/>
    <cellStyle name="Normal 23 2 7 10 3" xfId="14053"/>
    <cellStyle name="Normal 23 2 7 10 3 2" xfId="25117"/>
    <cellStyle name="Normal 23 2 7 10 3 2 2" xfId="51366"/>
    <cellStyle name="Normal 23 2 7 10 3 3" xfId="40303"/>
    <cellStyle name="Normal 23 2 7 10 4" xfId="17789"/>
    <cellStyle name="Normal 23 2 7 10 4 2" xfId="44039"/>
    <cellStyle name="Normal 23 2 7 10 5" xfId="6655"/>
    <cellStyle name="Normal 23 2 7 10 5 2" xfId="32976"/>
    <cellStyle name="Normal 23 2 7 10 6" xfId="29249"/>
    <cellStyle name="Normal 23 2 7 11" xfId="1816"/>
    <cellStyle name="Normal 23 2 7 11 2" xfId="10565"/>
    <cellStyle name="Normal 23 2 7 11 2 2" xfId="21629"/>
    <cellStyle name="Normal 23 2 7 11 2 2 2" xfId="47878"/>
    <cellStyle name="Normal 23 2 7 11 2 3" xfId="36815"/>
    <cellStyle name="Normal 23 2 7 11 3" xfId="14168"/>
    <cellStyle name="Normal 23 2 7 11 3 2" xfId="25232"/>
    <cellStyle name="Normal 23 2 7 11 3 2 2" xfId="51481"/>
    <cellStyle name="Normal 23 2 7 11 3 3" xfId="40418"/>
    <cellStyle name="Normal 23 2 7 11 4" xfId="17904"/>
    <cellStyle name="Normal 23 2 7 11 4 2" xfId="44154"/>
    <cellStyle name="Normal 23 2 7 11 5" xfId="6771"/>
    <cellStyle name="Normal 23 2 7 11 5 2" xfId="33091"/>
    <cellStyle name="Normal 23 2 7 11 6" xfId="29250"/>
    <cellStyle name="Normal 23 2 7 12" xfId="1817"/>
    <cellStyle name="Normal 23 2 7 12 2" xfId="10738"/>
    <cellStyle name="Normal 23 2 7 12 2 2" xfId="21802"/>
    <cellStyle name="Normal 23 2 7 12 2 2 2" xfId="48051"/>
    <cellStyle name="Normal 23 2 7 12 2 3" xfId="36988"/>
    <cellStyle name="Normal 23 2 7 12 3" xfId="14341"/>
    <cellStyle name="Normal 23 2 7 12 3 2" xfId="25405"/>
    <cellStyle name="Normal 23 2 7 12 3 2 2" xfId="51654"/>
    <cellStyle name="Normal 23 2 7 12 3 3" xfId="40591"/>
    <cellStyle name="Normal 23 2 7 12 4" xfId="18077"/>
    <cellStyle name="Normal 23 2 7 12 4 2" xfId="44327"/>
    <cellStyle name="Normal 23 2 7 12 5" xfId="6945"/>
    <cellStyle name="Normal 23 2 7 12 5 2" xfId="33264"/>
    <cellStyle name="Normal 23 2 7 12 6" xfId="29251"/>
    <cellStyle name="Normal 23 2 7 13" xfId="1818"/>
    <cellStyle name="Normal 23 2 7 13 2" xfId="10855"/>
    <cellStyle name="Normal 23 2 7 13 2 2" xfId="21919"/>
    <cellStyle name="Normal 23 2 7 13 2 2 2" xfId="48168"/>
    <cellStyle name="Normal 23 2 7 13 2 3" xfId="37105"/>
    <cellStyle name="Normal 23 2 7 13 3" xfId="14458"/>
    <cellStyle name="Normal 23 2 7 13 3 2" xfId="25522"/>
    <cellStyle name="Normal 23 2 7 13 3 2 2" xfId="51771"/>
    <cellStyle name="Normal 23 2 7 13 3 3" xfId="40708"/>
    <cellStyle name="Normal 23 2 7 13 4" xfId="18194"/>
    <cellStyle name="Normal 23 2 7 13 4 2" xfId="44444"/>
    <cellStyle name="Normal 23 2 7 13 5" xfId="7063"/>
    <cellStyle name="Normal 23 2 7 13 5 2" xfId="33381"/>
    <cellStyle name="Normal 23 2 7 13 6" xfId="29252"/>
    <cellStyle name="Normal 23 2 7 14" xfId="1819"/>
    <cellStyle name="Normal 23 2 7 14 2" xfId="10971"/>
    <cellStyle name="Normal 23 2 7 14 2 2" xfId="22035"/>
    <cellStyle name="Normal 23 2 7 14 2 2 2" xfId="48284"/>
    <cellStyle name="Normal 23 2 7 14 2 3" xfId="37221"/>
    <cellStyle name="Normal 23 2 7 14 3" xfId="14574"/>
    <cellStyle name="Normal 23 2 7 14 3 2" xfId="25638"/>
    <cellStyle name="Normal 23 2 7 14 3 2 2" xfId="51887"/>
    <cellStyle name="Normal 23 2 7 14 3 3" xfId="40824"/>
    <cellStyle name="Normal 23 2 7 14 4" xfId="18310"/>
    <cellStyle name="Normal 23 2 7 14 4 2" xfId="44560"/>
    <cellStyle name="Normal 23 2 7 14 5" xfId="7180"/>
    <cellStyle name="Normal 23 2 7 14 5 2" xfId="33497"/>
    <cellStyle name="Normal 23 2 7 14 6" xfId="29253"/>
    <cellStyle name="Normal 23 2 7 15" xfId="1820"/>
    <cellStyle name="Normal 23 2 7 15 2" xfId="11089"/>
    <cellStyle name="Normal 23 2 7 15 2 2" xfId="22153"/>
    <cellStyle name="Normal 23 2 7 15 2 2 2" xfId="48402"/>
    <cellStyle name="Normal 23 2 7 15 2 3" xfId="37339"/>
    <cellStyle name="Normal 23 2 7 15 3" xfId="14692"/>
    <cellStyle name="Normal 23 2 7 15 3 2" xfId="25756"/>
    <cellStyle name="Normal 23 2 7 15 3 2 2" xfId="52005"/>
    <cellStyle name="Normal 23 2 7 15 3 3" xfId="40942"/>
    <cellStyle name="Normal 23 2 7 15 4" xfId="18428"/>
    <cellStyle name="Normal 23 2 7 15 4 2" xfId="44678"/>
    <cellStyle name="Normal 23 2 7 15 5" xfId="7299"/>
    <cellStyle name="Normal 23 2 7 15 5 2" xfId="33615"/>
    <cellStyle name="Normal 23 2 7 15 6" xfId="29254"/>
    <cellStyle name="Normal 23 2 7 16" xfId="1821"/>
    <cellStyle name="Normal 23 2 7 16 2" xfId="11207"/>
    <cellStyle name="Normal 23 2 7 16 2 2" xfId="22271"/>
    <cellStyle name="Normal 23 2 7 16 2 2 2" xfId="48520"/>
    <cellStyle name="Normal 23 2 7 16 2 3" xfId="37457"/>
    <cellStyle name="Normal 23 2 7 16 3" xfId="14810"/>
    <cellStyle name="Normal 23 2 7 16 3 2" xfId="25874"/>
    <cellStyle name="Normal 23 2 7 16 3 2 2" xfId="52123"/>
    <cellStyle name="Normal 23 2 7 16 3 3" xfId="41060"/>
    <cellStyle name="Normal 23 2 7 16 4" xfId="18546"/>
    <cellStyle name="Normal 23 2 7 16 4 2" xfId="44796"/>
    <cellStyle name="Normal 23 2 7 16 5" xfId="7418"/>
    <cellStyle name="Normal 23 2 7 16 5 2" xfId="33733"/>
    <cellStyle name="Normal 23 2 7 16 6" xfId="29255"/>
    <cellStyle name="Normal 23 2 7 17" xfId="1822"/>
    <cellStyle name="Normal 23 2 7 17 2" xfId="11323"/>
    <cellStyle name="Normal 23 2 7 17 2 2" xfId="22387"/>
    <cellStyle name="Normal 23 2 7 17 2 2 2" xfId="48636"/>
    <cellStyle name="Normal 23 2 7 17 2 3" xfId="37573"/>
    <cellStyle name="Normal 23 2 7 17 3" xfId="14926"/>
    <cellStyle name="Normal 23 2 7 17 3 2" xfId="25990"/>
    <cellStyle name="Normal 23 2 7 17 3 2 2" xfId="52239"/>
    <cellStyle name="Normal 23 2 7 17 3 3" xfId="41176"/>
    <cellStyle name="Normal 23 2 7 17 4" xfId="18662"/>
    <cellStyle name="Normal 23 2 7 17 4 2" xfId="44912"/>
    <cellStyle name="Normal 23 2 7 17 5" xfId="7535"/>
    <cellStyle name="Normal 23 2 7 17 5 2" xfId="33849"/>
    <cellStyle name="Normal 23 2 7 17 6" xfId="29256"/>
    <cellStyle name="Normal 23 2 7 18" xfId="1823"/>
    <cellStyle name="Normal 23 2 7 18 2" xfId="11440"/>
    <cellStyle name="Normal 23 2 7 18 2 2" xfId="22504"/>
    <cellStyle name="Normal 23 2 7 18 2 2 2" xfId="48753"/>
    <cellStyle name="Normal 23 2 7 18 2 3" xfId="37690"/>
    <cellStyle name="Normal 23 2 7 18 3" xfId="15043"/>
    <cellStyle name="Normal 23 2 7 18 3 2" xfId="26107"/>
    <cellStyle name="Normal 23 2 7 18 3 2 2" xfId="52356"/>
    <cellStyle name="Normal 23 2 7 18 3 3" xfId="41293"/>
    <cellStyle name="Normal 23 2 7 18 4" xfId="18779"/>
    <cellStyle name="Normal 23 2 7 18 4 2" xfId="45029"/>
    <cellStyle name="Normal 23 2 7 18 5" xfId="7653"/>
    <cellStyle name="Normal 23 2 7 18 5 2" xfId="33966"/>
    <cellStyle name="Normal 23 2 7 18 6" xfId="29257"/>
    <cellStyle name="Normal 23 2 7 19" xfId="1824"/>
    <cellStyle name="Normal 23 2 7 19 2" xfId="11559"/>
    <cellStyle name="Normal 23 2 7 19 2 2" xfId="22623"/>
    <cellStyle name="Normal 23 2 7 19 2 2 2" xfId="48872"/>
    <cellStyle name="Normal 23 2 7 19 2 3" xfId="37809"/>
    <cellStyle name="Normal 23 2 7 19 3" xfId="15162"/>
    <cellStyle name="Normal 23 2 7 19 3 2" xfId="26226"/>
    <cellStyle name="Normal 23 2 7 19 3 2 2" xfId="52475"/>
    <cellStyle name="Normal 23 2 7 19 3 3" xfId="41412"/>
    <cellStyle name="Normal 23 2 7 19 4" xfId="18898"/>
    <cellStyle name="Normal 23 2 7 19 4 2" xfId="45148"/>
    <cellStyle name="Normal 23 2 7 19 5" xfId="7773"/>
    <cellStyle name="Normal 23 2 7 19 5 2" xfId="34085"/>
    <cellStyle name="Normal 23 2 7 19 6" xfId="29258"/>
    <cellStyle name="Normal 23 2 7 2" xfId="140"/>
    <cellStyle name="Normal 23 2 7 2 2" xfId="1826"/>
    <cellStyle name="Normal 23 2 7 2 2 2" xfId="16409"/>
    <cellStyle name="Normal 23 2 7 2 2 2 2" xfId="27473"/>
    <cellStyle name="Normal 23 2 7 2 2 2 2 2" xfId="53722"/>
    <cellStyle name="Normal 23 2 7 2 2 2 3" xfId="42659"/>
    <cellStyle name="Normal 23 2 7 2 2 3" xfId="20145"/>
    <cellStyle name="Normal 23 2 7 2 2 3 2" xfId="46395"/>
    <cellStyle name="Normal 23 2 7 2 2 4" xfId="9073"/>
    <cellStyle name="Normal 23 2 7 2 2 4 2" xfId="35332"/>
    <cellStyle name="Normal 23 2 7 2 2 5" xfId="29260"/>
    <cellStyle name="Normal 23 2 7 2 3" xfId="1825"/>
    <cellStyle name="Normal 23 2 7 2 3 2" xfId="20540"/>
    <cellStyle name="Normal 23 2 7 2 3 2 2" xfId="46789"/>
    <cellStyle name="Normal 23 2 7 2 3 3" xfId="9476"/>
    <cellStyle name="Normal 23 2 7 2 3 3 2" xfId="35726"/>
    <cellStyle name="Normal 23 2 7 2 3 4" xfId="29259"/>
    <cellStyle name="Normal 23 2 7 2 4" xfId="13079"/>
    <cellStyle name="Normal 23 2 7 2 4 2" xfId="24143"/>
    <cellStyle name="Normal 23 2 7 2 4 2 2" xfId="50392"/>
    <cellStyle name="Normal 23 2 7 2 4 3" xfId="39329"/>
    <cellStyle name="Normal 23 2 7 2 5" xfId="16815"/>
    <cellStyle name="Normal 23 2 7 2 5 2" xfId="43065"/>
    <cellStyle name="Normal 23 2 7 2 6" xfId="5672"/>
    <cellStyle name="Normal 23 2 7 2 6 2" xfId="32002"/>
    <cellStyle name="Normal 23 2 7 2 7" xfId="27634"/>
    <cellStyle name="Normal 23 2 7 20" xfId="1827"/>
    <cellStyle name="Normal 23 2 7 20 2" xfId="11673"/>
    <cellStyle name="Normal 23 2 7 20 2 2" xfId="22737"/>
    <cellStyle name="Normal 23 2 7 20 2 2 2" xfId="48986"/>
    <cellStyle name="Normal 23 2 7 20 2 3" xfId="37923"/>
    <cellStyle name="Normal 23 2 7 20 3" xfId="15276"/>
    <cellStyle name="Normal 23 2 7 20 3 2" xfId="26340"/>
    <cellStyle name="Normal 23 2 7 20 3 2 2" xfId="52589"/>
    <cellStyle name="Normal 23 2 7 20 3 3" xfId="41526"/>
    <cellStyle name="Normal 23 2 7 20 4" xfId="19012"/>
    <cellStyle name="Normal 23 2 7 20 4 2" xfId="45262"/>
    <cellStyle name="Normal 23 2 7 20 5" xfId="7888"/>
    <cellStyle name="Normal 23 2 7 20 5 2" xfId="34199"/>
    <cellStyle name="Normal 23 2 7 20 6" xfId="29261"/>
    <cellStyle name="Normal 23 2 7 21" xfId="1828"/>
    <cellStyle name="Normal 23 2 7 21 2" xfId="11787"/>
    <cellStyle name="Normal 23 2 7 21 2 2" xfId="22851"/>
    <cellStyle name="Normal 23 2 7 21 2 2 2" xfId="49100"/>
    <cellStyle name="Normal 23 2 7 21 2 3" xfId="38037"/>
    <cellStyle name="Normal 23 2 7 21 3" xfId="15390"/>
    <cellStyle name="Normal 23 2 7 21 3 2" xfId="26454"/>
    <cellStyle name="Normal 23 2 7 21 3 2 2" xfId="52703"/>
    <cellStyle name="Normal 23 2 7 21 3 3" xfId="41640"/>
    <cellStyle name="Normal 23 2 7 21 4" xfId="19126"/>
    <cellStyle name="Normal 23 2 7 21 4 2" xfId="45376"/>
    <cellStyle name="Normal 23 2 7 21 5" xfId="8003"/>
    <cellStyle name="Normal 23 2 7 21 5 2" xfId="34313"/>
    <cellStyle name="Normal 23 2 7 21 6" xfId="29262"/>
    <cellStyle name="Normal 23 2 7 22" xfId="1829"/>
    <cellStyle name="Normal 23 2 7 22 2" xfId="11901"/>
    <cellStyle name="Normal 23 2 7 22 2 2" xfId="22965"/>
    <cellStyle name="Normal 23 2 7 22 2 2 2" xfId="49214"/>
    <cellStyle name="Normal 23 2 7 22 2 3" xfId="38151"/>
    <cellStyle name="Normal 23 2 7 22 3" xfId="15504"/>
    <cellStyle name="Normal 23 2 7 22 3 2" xfId="26568"/>
    <cellStyle name="Normal 23 2 7 22 3 2 2" xfId="52817"/>
    <cellStyle name="Normal 23 2 7 22 3 3" xfId="41754"/>
    <cellStyle name="Normal 23 2 7 22 4" xfId="19240"/>
    <cellStyle name="Normal 23 2 7 22 4 2" xfId="45490"/>
    <cellStyle name="Normal 23 2 7 22 5" xfId="8118"/>
    <cellStyle name="Normal 23 2 7 22 5 2" xfId="34427"/>
    <cellStyle name="Normal 23 2 7 22 6" xfId="29263"/>
    <cellStyle name="Normal 23 2 7 23" xfId="1830"/>
    <cellStyle name="Normal 23 2 7 23 2" xfId="12015"/>
    <cellStyle name="Normal 23 2 7 23 2 2" xfId="23079"/>
    <cellStyle name="Normal 23 2 7 23 2 2 2" xfId="49328"/>
    <cellStyle name="Normal 23 2 7 23 2 3" xfId="38265"/>
    <cellStyle name="Normal 23 2 7 23 3" xfId="15618"/>
    <cellStyle name="Normal 23 2 7 23 3 2" xfId="26682"/>
    <cellStyle name="Normal 23 2 7 23 3 2 2" xfId="52931"/>
    <cellStyle name="Normal 23 2 7 23 3 3" xfId="41868"/>
    <cellStyle name="Normal 23 2 7 23 4" xfId="19354"/>
    <cellStyle name="Normal 23 2 7 23 4 2" xfId="45604"/>
    <cellStyle name="Normal 23 2 7 23 5" xfId="8233"/>
    <cellStyle name="Normal 23 2 7 23 5 2" xfId="34541"/>
    <cellStyle name="Normal 23 2 7 23 6" xfId="29264"/>
    <cellStyle name="Normal 23 2 7 24" xfId="1831"/>
    <cellStyle name="Normal 23 2 7 24 2" xfId="12129"/>
    <cellStyle name="Normal 23 2 7 24 2 2" xfId="23193"/>
    <cellStyle name="Normal 23 2 7 24 2 2 2" xfId="49442"/>
    <cellStyle name="Normal 23 2 7 24 2 3" xfId="38379"/>
    <cellStyle name="Normal 23 2 7 24 3" xfId="15732"/>
    <cellStyle name="Normal 23 2 7 24 3 2" xfId="26796"/>
    <cellStyle name="Normal 23 2 7 24 3 2 2" xfId="53045"/>
    <cellStyle name="Normal 23 2 7 24 3 3" xfId="41982"/>
    <cellStyle name="Normal 23 2 7 24 4" xfId="19468"/>
    <cellStyle name="Normal 23 2 7 24 4 2" xfId="45718"/>
    <cellStyle name="Normal 23 2 7 24 5" xfId="8348"/>
    <cellStyle name="Normal 23 2 7 24 5 2" xfId="34655"/>
    <cellStyle name="Normal 23 2 7 24 6" xfId="29265"/>
    <cellStyle name="Normal 23 2 7 25" xfId="1832"/>
    <cellStyle name="Normal 23 2 7 25 2" xfId="12246"/>
    <cellStyle name="Normal 23 2 7 25 2 2" xfId="23310"/>
    <cellStyle name="Normal 23 2 7 25 2 2 2" xfId="49559"/>
    <cellStyle name="Normal 23 2 7 25 2 3" xfId="38496"/>
    <cellStyle name="Normal 23 2 7 25 3" xfId="15849"/>
    <cellStyle name="Normal 23 2 7 25 3 2" xfId="26913"/>
    <cellStyle name="Normal 23 2 7 25 3 2 2" xfId="53162"/>
    <cellStyle name="Normal 23 2 7 25 3 3" xfId="42099"/>
    <cellStyle name="Normal 23 2 7 25 4" xfId="19585"/>
    <cellStyle name="Normal 23 2 7 25 4 2" xfId="45835"/>
    <cellStyle name="Normal 23 2 7 25 5" xfId="8466"/>
    <cellStyle name="Normal 23 2 7 25 5 2" xfId="34772"/>
    <cellStyle name="Normal 23 2 7 25 6" xfId="29266"/>
    <cellStyle name="Normal 23 2 7 26" xfId="1833"/>
    <cellStyle name="Normal 23 2 7 26 2" xfId="12365"/>
    <cellStyle name="Normal 23 2 7 26 2 2" xfId="23429"/>
    <cellStyle name="Normal 23 2 7 26 2 2 2" xfId="49678"/>
    <cellStyle name="Normal 23 2 7 26 2 3" xfId="38615"/>
    <cellStyle name="Normal 23 2 7 26 3" xfId="15968"/>
    <cellStyle name="Normal 23 2 7 26 3 2" xfId="27032"/>
    <cellStyle name="Normal 23 2 7 26 3 2 2" xfId="53281"/>
    <cellStyle name="Normal 23 2 7 26 3 3" xfId="42218"/>
    <cellStyle name="Normal 23 2 7 26 4" xfId="19704"/>
    <cellStyle name="Normal 23 2 7 26 4 2" xfId="45954"/>
    <cellStyle name="Normal 23 2 7 26 5" xfId="8586"/>
    <cellStyle name="Normal 23 2 7 26 5 2" xfId="34891"/>
    <cellStyle name="Normal 23 2 7 26 6" xfId="29267"/>
    <cellStyle name="Normal 23 2 7 27" xfId="1834"/>
    <cellStyle name="Normal 23 2 7 27 2" xfId="12496"/>
    <cellStyle name="Normal 23 2 7 27 2 2" xfId="23560"/>
    <cellStyle name="Normal 23 2 7 27 2 2 2" xfId="49809"/>
    <cellStyle name="Normal 23 2 7 27 2 3" xfId="38746"/>
    <cellStyle name="Normal 23 2 7 27 3" xfId="16099"/>
    <cellStyle name="Normal 23 2 7 27 3 2" xfId="27163"/>
    <cellStyle name="Normal 23 2 7 27 3 2 2" xfId="53412"/>
    <cellStyle name="Normal 23 2 7 27 3 3" xfId="42349"/>
    <cellStyle name="Normal 23 2 7 27 4" xfId="19835"/>
    <cellStyle name="Normal 23 2 7 27 4 2" xfId="46085"/>
    <cellStyle name="Normal 23 2 7 27 5" xfId="8718"/>
    <cellStyle name="Normal 23 2 7 27 5 2" xfId="35022"/>
    <cellStyle name="Normal 23 2 7 27 6" xfId="29268"/>
    <cellStyle name="Normal 23 2 7 28" xfId="1835"/>
    <cellStyle name="Normal 23 2 7 28 2" xfId="12611"/>
    <cellStyle name="Normal 23 2 7 28 2 2" xfId="23675"/>
    <cellStyle name="Normal 23 2 7 28 2 2 2" xfId="49924"/>
    <cellStyle name="Normal 23 2 7 28 2 3" xfId="38861"/>
    <cellStyle name="Normal 23 2 7 28 3" xfId="16214"/>
    <cellStyle name="Normal 23 2 7 28 3 2" xfId="27278"/>
    <cellStyle name="Normal 23 2 7 28 3 2 2" xfId="53527"/>
    <cellStyle name="Normal 23 2 7 28 3 3" xfId="42464"/>
    <cellStyle name="Normal 23 2 7 28 4" xfId="19950"/>
    <cellStyle name="Normal 23 2 7 28 4 2" xfId="46200"/>
    <cellStyle name="Normal 23 2 7 28 5" xfId="8834"/>
    <cellStyle name="Normal 23 2 7 28 5 2" xfId="35137"/>
    <cellStyle name="Normal 23 2 7 28 6" xfId="29269"/>
    <cellStyle name="Normal 23 2 7 29" xfId="1836"/>
    <cellStyle name="Normal 23 2 7 29 2" xfId="12725"/>
    <cellStyle name="Normal 23 2 7 29 2 2" xfId="23789"/>
    <cellStyle name="Normal 23 2 7 29 2 2 2" xfId="50038"/>
    <cellStyle name="Normal 23 2 7 29 2 3" xfId="38975"/>
    <cellStyle name="Normal 23 2 7 29 3" xfId="16328"/>
    <cellStyle name="Normal 23 2 7 29 3 2" xfId="27392"/>
    <cellStyle name="Normal 23 2 7 29 3 2 2" xfId="53641"/>
    <cellStyle name="Normal 23 2 7 29 3 3" xfId="42578"/>
    <cellStyle name="Normal 23 2 7 29 4" xfId="20064"/>
    <cellStyle name="Normal 23 2 7 29 4 2" xfId="46314"/>
    <cellStyle name="Normal 23 2 7 29 5" xfId="8949"/>
    <cellStyle name="Normal 23 2 7 29 5 2" xfId="35251"/>
    <cellStyle name="Normal 23 2 7 29 6" xfId="29270"/>
    <cellStyle name="Normal 23 2 7 3" xfId="1837"/>
    <cellStyle name="Normal 23 2 7 3 2" xfId="9635"/>
    <cellStyle name="Normal 23 2 7 3 2 2" xfId="20699"/>
    <cellStyle name="Normal 23 2 7 3 2 2 2" xfId="46948"/>
    <cellStyle name="Normal 23 2 7 3 2 3" xfId="35885"/>
    <cellStyle name="Normal 23 2 7 3 3" xfId="13238"/>
    <cellStyle name="Normal 23 2 7 3 3 2" xfId="24302"/>
    <cellStyle name="Normal 23 2 7 3 3 2 2" xfId="50551"/>
    <cellStyle name="Normal 23 2 7 3 3 3" xfId="39488"/>
    <cellStyle name="Normal 23 2 7 3 4" xfId="16974"/>
    <cellStyle name="Normal 23 2 7 3 4 2" xfId="43224"/>
    <cellStyle name="Normal 23 2 7 3 5" xfId="5833"/>
    <cellStyle name="Normal 23 2 7 3 5 2" xfId="32161"/>
    <cellStyle name="Normal 23 2 7 3 6" xfId="29271"/>
    <cellStyle name="Normal 23 2 7 30" xfId="1838"/>
    <cellStyle name="Normal 23 2 7 30 2" xfId="9363"/>
    <cellStyle name="Normal 23 2 7 30 2 2" xfId="20427"/>
    <cellStyle name="Normal 23 2 7 30 2 2 2" xfId="46676"/>
    <cellStyle name="Normal 23 2 7 30 2 3" xfId="35613"/>
    <cellStyle name="Normal 23 2 7 30 3" xfId="12966"/>
    <cellStyle name="Normal 23 2 7 30 3 2" xfId="24030"/>
    <cellStyle name="Normal 23 2 7 30 3 2 2" xfId="50279"/>
    <cellStyle name="Normal 23 2 7 30 3 3" xfId="39216"/>
    <cellStyle name="Normal 23 2 7 30 4" xfId="16702"/>
    <cellStyle name="Normal 23 2 7 30 4 2" xfId="42952"/>
    <cellStyle name="Normal 23 2 7 30 5" xfId="5558"/>
    <cellStyle name="Normal 23 2 7 30 5 2" xfId="31889"/>
    <cellStyle name="Normal 23 2 7 30 6" xfId="29272"/>
    <cellStyle name="Normal 23 2 7 31" xfId="1839"/>
    <cellStyle name="Normal 23 2 7 31 2" xfId="20307"/>
    <cellStyle name="Normal 23 2 7 31 2 2" xfId="46556"/>
    <cellStyle name="Normal 23 2 7 31 3" xfId="9243"/>
    <cellStyle name="Normal 23 2 7 31 3 2" xfId="35493"/>
    <cellStyle name="Normal 23 2 7 31 4" xfId="29273"/>
    <cellStyle name="Normal 23 2 7 32" xfId="1840"/>
    <cellStyle name="Normal 23 2 7 32 2" xfId="23910"/>
    <cellStyle name="Normal 23 2 7 32 2 2" xfId="50159"/>
    <cellStyle name="Normal 23 2 7 32 3" xfId="12846"/>
    <cellStyle name="Normal 23 2 7 32 3 2" xfId="39096"/>
    <cellStyle name="Normal 23 2 7 32 4" xfId="29274"/>
    <cellStyle name="Normal 23 2 7 33" xfId="1841"/>
    <cellStyle name="Normal 23 2 7 33 2" xfId="16582"/>
    <cellStyle name="Normal 23 2 7 33 2 2" xfId="42832"/>
    <cellStyle name="Normal 23 2 7 33 3" xfId="29275"/>
    <cellStyle name="Normal 23 2 7 34" xfId="1842"/>
    <cellStyle name="Normal 23 2 7 34 2" xfId="29276"/>
    <cellStyle name="Normal 23 2 7 35" xfId="1843"/>
    <cellStyle name="Normal 23 2 7 35 2" xfId="29277"/>
    <cellStyle name="Normal 23 2 7 36" xfId="1844"/>
    <cellStyle name="Normal 23 2 7 36 2" xfId="29278"/>
    <cellStyle name="Normal 23 2 7 37" xfId="1845"/>
    <cellStyle name="Normal 23 2 7 37 2" xfId="29279"/>
    <cellStyle name="Normal 23 2 7 38" xfId="1846"/>
    <cellStyle name="Normal 23 2 7 38 2" xfId="29280"/>
    <cellStyle name="Normal 23 2 7 39" xfId="1847"/>
    <cellStyle name="Normal 23 2 7 39 2" xfId="29281"/>
    <cellStyle name="Normal 23 2 7 4" xfId="1848"/>
    <cellStyle name="Normal 23 2 7 4 2" xfId="9751"/>
    <cellStyle name="Normal 23 2 7 4 2 2" xfId="20815"/>
    <cellStyle name="Normal 23 2 7 4 2 2 2" xfId="47064"/>
    <cellStyle name="Normal 23 2 7 4 2 3" xfId="36001"/>
    <cellStyle name="Normal 23 2 7 4 3" xfId="13354"/>
    <cellStyle name="Normal 23 2 7 4 3 2" xfId="24418"/>
    <cellStyle name="Normal 23 2 7 4 3 2 2" xfId="50667"/>
    <cellStyle name="Normal 23 2 7 4 3 3" xfId="39604"/>
    <cellStyle name="Normal 23 2 7 4 4" xfId="17090"/>
    <cellStyle name="Normal 23 2 7 4 4 2" xfId="43340"/>
    <cellStyle name="Normal 23 2 7 4 5" xfId="5950"/>
    <cellStyle name="Normal 23 2 7 4 5 2" xfId="32277"/>
    <cellStyle name="Normal 23 2 7 4 6" xfId="29282"/>
    <cellStyle name="Normal 23 2 7 40" xfId="1849"/>
    <cellStyle name="Normal 23 2 7 40 2" xfId="29283"/>
    <cellStyle name="Normal 23 2 7 41" xfId="1814"/>
    <cellStyle name="Normal 23 2 7 41 2" xfId="29248"/>
    <cellStyle name="Normal 23 2 7 42" xfId="5437"/>
    <cellStyle name="Normal 23 2 7 42 2" xfId="31769"/>
    <cellStyle name="Normal 23 2 7 43" xfId="27633"/>
    <cellStyle name="Normal 23 2 7 5" xfId="1850"/>
    <cellStyle name="Normal 23 2 7 5 2" xfId="9866"/>
    <cellStyle name="Normal 23 2 7 5 2 2" xfId="20930"/>
    <cellStyle name="Normal 23 2 7 5 2 2 2" xfId="47179"/>
    <cellStyle name="Normal 23 2 7 5 2 3" xfId="36116"/>
    <cellStyle name="Normal 23 2 7 5 3" xfId="13469"/>
    <cellStyle name="Normal 23 2 7 5 3 2" xfId="24533"/>
    <cellStyle name="Normal 23 2 7 5 3 2 2" xfId="50782"/>
    <cellStyle name="Normal 23 2 7 5 3 3" xfId="39719"/>
    <cellStyle name="Normal 23 2 7 5 4" xfId="17205"/>
    <cellStyle name="Normal 23 2 7 5 4 2" xfId="43455"/>
    <cellStyle name="Normal 23 2 7 5 5" xfId="6066"/>
    <cellStyle name="Normal 23 2 7 5 5 2" xfId="32392"/>
    <cellStyle name="Normal 23 2 7 5 6" xfId="29284"/>
    <cellStyle name="Normal 23 2 7 6" xfId="1851"/>
    <cellStyle name="Normal 23 2 7 6 2" xfId="9981"/>
    <cellStyle name="Normal 23 2 7 6 2 2" xfId="21045"/>
    <cellStyle name="Normal 23 2 7 6 2 2 2" xfId="47294"/>
    <cellStyle name="Normal 23 2 7 6 2 3" xfId="36231"/>
    <cellStyle name="Normal 23 2 7 6 3" xfId="13584"/>
    <cellStyle name="Normal 23 2 7 6 3 2" xfId="24648"/>
    <cellStyle name="Normal 23 2 7 6 3 2 2" xfId="50897"/>
    <cellStyle name="Normal 23 2 7 6 3 3" xfId="39834"/>
    <cellStyle name="Normal 23 2 7 6 4" xfId="17320"/>
    <cellStyle name="Normal 23 2 7 6 4 2" xfId="43570"/>
    <cellStyle name="Normal 23 2 7 6 5" xfId="6182"/>
    <cellStyle name="Normal 23 2 7 6 5 2" xfId="32507"/>
    <cellStyle name="Normal 23 2 7 6 6" xfId="29285"/>
    <cellStyle name="Normal 23 2 7 7" xfId="1852"/>
    <cellStyle name="Normal 23 2 7 7 2" xfId="10095"/>
    <cellStyle name="Normal 23 2 7 7 2 2" xfId="21159"/>
    <cellStyle name="Normal 23 2 7 7 2 2 2" xfId="47408"/>
    <cellStyle name="Normal 23 2 7 7 2 3" xfId="36345"/>
    <cellStyle name="Normal 23 2 7 7 3" xfId="13698"/>
    <cellStyle name="Normal 23 2 7 7 3 2" xfId="24762"/>
    <cellStyle name="Normal 23 2 7 7 3 2 2" xfId="51011"/>
    <cellStyle name="Normal 23 2 7 7 3 3" xfId="39948"/>
    <cellStyle name="Normal 23 2 7 7 4" xfId="17434"/>
    <cellStyle name="Normal 23 2 7 7 4 2" xfId="43684"/>
    <cellStyle name="Normal 23 2 7 7 5" xfId="6297"/>
    <cellStyle name="Normal 23 2 7 7 5 2" xfId="32621"/>
    <cellStyle name="Normal 23 2 7 7 6" xfId="29286"/>
    <cellStyle name="Normal 23 2 7 8" xfId="1853"/>
    <cellStyle name="Normal 23 2 7 8 2" xfId="10209"/>
    <cellStyle name="Normal 23 2 7 8 2 2" xfId="21273"/>
    <cellStyle name="Normal 23 2 7 8 2 2 2" xfId="47522"/>
    <cellStyle name="Normal 23 2 7 8 2 3" xfId="36459"/>
    <cellStyle name="Normal 23 2 7 8 3" xfId="13812"/>
    <cellStyle name="Normal 23 2 7 8 3 2" xfId="24876"/>
    <cellStyle name="Normal 23 2 7 8 3 2 2" xfId="51125"/>
    <cellStyle name="Normal 23 2 7 8 3 3" xfId="40062"/>
    <cellStyle name="Normal 23 2 7 8 4" xfId="17548"/>
    <cellStyle name="Normal 23 2 7 8 4 2" xfId="43798"/>
    <cellStyle name="Normal 23 2 7 8 5" xfId="6412"/>
    <cellStyle name="Normal 23 2 7 8 5 2" xfId="32735"/>
    <cellStyle name="Normal 23 2 7 8 6" xfId="29287"/>
    <cellStyle name="Normal 23 2 7 9" xfId="1854"/>
    <cellStyle name="Normal 23 2 7 9 2" xfId="10323"/>
    <cellStyle name="Normal 23 2 7 9 2 2" xfId="21387"/>
    <cellStyle name="Normal 23 2 7 9 2 2 2" xfId="47636"/>
    <cellStyle name="Normal 23 2 7 9 2 3" xfId="36573"/>
    <cellStyle name="Normal 23 2 7 9 3" xfId="13926"/>
    <cellStyle name="Normal 23 2 7 9 3 2" xfId="24990"/>
    <cellStyle name="Normal 23 2 7 9 3 2 2" xfId="51239"/>
    <cellStyle name="Normal 23 2 7 9 3 3" xfId="40176"/>
    <cellStyle name="Normal 23 2 7 9 4" xfId="17662"/>
    <cellStyle name="Normal 23 2 7 9 4 2" xfId="43912"/>
    <cellStyle name="Normal 23 2 7 9 5" xfId="6527"/>
    <cellStyle name="Normal 23 2 7 9 5 2" xfId="32849"/>
    <cellStyle name="Normal 23 2 7 9 6" xfId="29288"/>
    <cellStyle name="Normal 23 2 8" xfId="141"/>
    <cellStyle name="Normal 23 2 8 2" xfId="1856"/>
    <cellStyle name="Normal 23 2 8 2 2" xfId="16410"/>
    <cellStyle name="Normal 23 2 8 2 2 2" xfId="27474"/>
    <cellStyle name="Normal 23 2 8 2 2 2 2" xfId="53723"/>
    <cellStyle name="Normal 23 2 8 2 2 3" xfId="42660"/>
    <cellStyle name="Normal 23 2 8 2 3" xfId="20146"/>
    <cellStyle name="Normal 23 2 8 2 3 2" xfId="46396"/>
    <cellStyle name="Normal 23 2 8 2 4" xfId="9074"/>
    <cellStyle name="Normal 23 2 8 2 4 2" xfId="35333"/>
    <cellStyle name="Normal 23 2 8 2 5" xfId="29290"/>
    <cellStyle name="Normal 23 2 8 3" xfId="1855"/>
    <cellStyle name="Normal 23 2 8 3 2" xfId="20480"/>
    <cellStyle name="Normal 23 2 8 3 2 2" xfId="46729"/>
    <cellStyle name="Normal 23 2 8 3 3" xfId="9416"/>
    <cellStyle name="Normal 23 2 8 3 3 2" xfId="35666"/>
    <cellStyle name="Normal 23 2 8 3 4" xfId="29289"/>
    <cellStyle name="Normal 23 2 8 4" xfId="13019"/>
    <cellStyle name="Normal 23 2 8 4 2" xfId="24083"/>
    <cellStyle name="Normal 23 2 8 4 2 2" xfId="50332"/>
    <cellStyle name="Normal 23 2 8 4 3" xfId="39269"/>
    <cellStyle name="Normal 23 2 8 5" xfId="16755"/>
    <cellStyle name="Normal 23 2 8 5 2" xfId="43005"/>
    <cellStyle name="Normal 23 2 8 6" xfId="5611"/>
    <cellStyle name="Normal 23 2 8 6 2" xfId="31942"/>
    <cellStyle name="Normal 23 2 8 7" xfId="27635"/>
    <cellStyle name="Normal 23 2 9" xfId="1857"/>
    <cellStyle name="Normal 23 2 9 2" xfId="9568"/>
    <cellStyle name="Normal 23 2 9 2 2" xfId="20632"/>
    <cellStyle name="Normal 23 2 9 2 2 2" xfId="46881"/>
    <cellStyle name="Normal 23 2 9 2 3" xfId="35818"/>
    <cellStyle name="Normal 23 2 9 3" xfId="13171"/>
    <cellStyle name="Normal 23 2 9 3 2" xfId="24235"/>
    <cellStyle name="Normal 23 2 9 3 2 2" xfId="50484"/>
    <cellStyle name="Normal 23 2 9 3 3" xfId="39421"/>
    <cellStyle name="Normal 23 2 9 4" xfId="16907"/>
    <cellStyle name="Normal 23 2 9 4 2" xfId="43157"/>
    <cellStyle name="Normal 23 2 9 5" xfId="5765"/>
    <cellStyle name="Normal 23 2 9 5 2" xfId="32094"/>
    <cellStyle name="Normal 23 2 9 6" xfId="29291"/>
    <cellStyle name="Normal 23 20" xfId="1858"/>
    <cellStyle name="Normal 23 20 2" xfId="10630"/>
    <cellStyle name="Normal 23 20 2 2" xfId="21694"/>
    <cellStyle name="Normal 23 20 2 2 2" xfId="47943"/>
    <cellStyle name="Normal 23 20 2 3" xfId="36880"/>
    <cellStyle name="Normal 23 20 3" xfId="14233"/>
    <cellStyle name="Normal 23 20 3 2" xfId="25297"/>
    <cellStyle name="Normal 23 20 3 2 2" xfId="51546"/>
    <cellStyle name="Normal 23 20 3 3" xfId="40483"/>
    <cellStyle name="Normal 23 20 4" xfId="17969"/>
    <cellStyle name="Normal 23 20 4 2" xfId="44219"/>
    <cellStyle name="Normal 23 20 5" xfId="6836"/>
    <cellStyle name="Normal 23 20 5 2" xfId="33156"/>
    <cellStyle name="Normal 23 20 6" xfId="29292"/>
    <cellStyle name="Normal 23 21" xfId="1859"/>
    <cellStyle name="Normal 23 21 2" xfId="10613"/>
    <cellStyle name="Normal 23 21 2 2" xfId="21677"/>
    <cellStyle name="Normal 23 21 2 2 2" xfId="47926"/>
    <cellStyle name="Normal 23 21 2 3" xfId="36863"/>
    <cellStyle name="Normal 23 21 3" xfId="14216"/>
    <cellStyle name="Normal 23 21 3 2" xfId="25280"/>
    <cellStyle name="Normal 23 21 3 2 2" xfId="51529"/>
    <cellStyle name="Normal 23 21 3 3" xfId="40466"/>
    <cellStyle name="Normal 23 21 4" xfId="17952"/>
    <cellStyle name="Normal 23 21 4 2" xfId="44202"/>
    <cellStyle name="Normal 23 21 5" xfId="6819"/>
    <cellStyle name="Normal 23 21 5 2" xfId="33139"/>
    <cellStyle name="Normal 23 21 6" xfId="29293"/>
    <cellStyle name="Normal 23 22" xfId="1860"/>
    <cellStyle name="Normal 23 22 2" xfId="10622"/>
    <cellStyle name="Normal 23 22 2 2" xfId="21686"/>
    <cellStyle name="Normal 23 22 2 2 2" xfId="47935"/>
    <cellStyle name="Normal 23 22 2 3" xfId="36872"/>
    <cellStyle name="Normal 23 22 3" xfId="14225"/>
    <cellStyle name="Normal 23 22 3 2" xfId="25289"/>
    <cellStyle name="Normal 23 22 3 2 2" xfId="51538"/>
    <cellStyle name="Normal 23 22 3 3" xfId="40475"/>
    <cellStyle name="Normal 23 22 4" xfId="17961"/>
    <cellStyle name="Normal 23 22 4 2" xfId="44211"/>
    <cellStyle name="Normal 23 22 5" xfId="6828"/>
    <cellStyle name="Normal 23 22 5 2" xfId="33148"/>
    <cellStyle name="Normal 23 22 6" xfId="29294"/>
    <cellStyle name="Normal 23 23" xfId="1861"/>
    <cellStyle name="Normal 23 23 2" xfId="10659"/>
    <cellStyle name="Normal 23 23 2 2" xfId="21723"/>
    <cellStyle name="Normal 23 23 2 2 2" xfId="47972"/>
    <cellStyle name="Normal 23 23 2 3" xfId="36909"/>
    <cellStyle name="Normal 23 23 3" xfId="14262"/>
    <cellStyle name="Normal 23 23 3 2" xfId="25326"/>
    <cellStyle name="Normal 23 23 3 2 2" xfId="51575"/>
    <cellStyle name="Normal 23 23 3 3" xfId="40512"/>
    <cellStyle name="Normal 23 23 4" xfId="17998"/>
    <cellStyle name="Normal 23 23 4 2" xfId="44248"/>
    <cellStyle name="Normal 23 23 5" xfId="6865"/>
    <cellStyle name="Normal 23 23 5 2" xfId="33185"/>
    <cellStyle name="Normal 23 23 6" xfId="29295"/>
    <cellStyle name="Normal 23 24" xfId="1862"/>
    <cellStyle name="Normal 23 24 2" xfId="10790"/>
    <cellStyle name="Normal 23 24 2 2" xfId="21854"/>
    <cellStyle name="Normal 23 24 2 2 2" xfId="48103"/>
    <cellStyle name="Normal 23 24 2 3" xfId="37040"/>
    <cellStyle name="Normal 23 24 3" xfId="14393"/>
    <cellStyle name="Normal 23 24 3 2" xfId="25457"/>
    <cellStyle name="Normal 23 24 3 2 2" xfId="51706"/>
    <cellStyle name="Normal 23 24 3 3" xfId="40643"/>
    <cellStyle name="Normal 23 24 4" xfId="18129"/>
    <cellStyle name="Normal 23 24 4 2" xfId="44379"/>
    <cellStyle name="Normal 23 24 5" xfId="6997"/>
    <cellStyle name="Normal 23 24 5 2" xfId="33316"/>
    <cellStyle name="Normal 23 24 6" xfId="29296"/>
    <cellStyle name="Normal 23 25" xfId="1863"/>
    <cellStyle name="Normal 23 25 2" xfId="10649"/>
    <cellStyle name="Normal 23 25 2 2" xfId="21713"/>
    <cellStyle name="Normal 23 25 2 2 2" xfId="47962"/>
    <cellStyle name="Normal 23 25 2 3" xfId="36899"/>
    <cellStyle name="Normal 23 25 3" xfId="14252"/>
    <cellStyle name="Normal 23 25 3 2" xfId="25316"/>
    <cellStyle name="Normal 23 25 3 2 2" xfId="51565"/>
    <cellStyle name="Normal 23 25 3 3" xfId="40502"/>
    <cellStyle name="Normal 23 25 4" xfId="17988"/>
    <cellStyle name="Normal 23 25 4 2" xfId="44238"/>
    <cellStyle name="Normal 23 25 5" xfId="6855"/>
    <cellStyle name="Normal 23 25 5 2" xfId="33175"/>
    <cellStyle name="Normal 23 25 6" xfId="29297"/>
    <cellStyle name="Normal 23 26" xfId="1864"/>
    <cellStyle name="Normal 23 26 2" xfId="10635"/>
    <cellStyle name="Normal 23 26 2 2" xfId="21699"/>
    <cellStyle name="Normal 23 26 2 2 2" xfId="47948"/>
    <cellStyle name="Normal 23 26 2 3" xfId="36885"/>
    <cellStyle name="Normal 23 26 3" xfId="14238"/>
    <cellStyle name="Normal 23 26 3 2" xfId="25302"/>
    <cellStyle name="Normal 23 26 3 2 2" xfId="51551"/>
    <cellStyle name="Normal 23 26 3 3" xfId="40488"/>
    <cellStyle name="Normal 23 26 4" xfId="17974"/>
    <cellStyle name="Normal 23 26 4 2" xfId="44224"/>
    <cellStyle name="Normal 23 26 5" xfId="6841"/>
    <cellStyle name="Normal 23 26 5 2" xfId="33161"/>
    <cellStyle name="Normal 23 26 6" xfId="29298"/>
    <cellStyle name="Normal 23 27" xfId="1865"/>
    <cellStyle name="Normal 23 27 2" xfId="11141"/>
    <cellStyle name="Normal 23 27 2 2" xfId="22205"/>
    <cellStyle name="Normal 23 27 2 2 2" xfId="48454"/>
    <cellStyle name="Normal 23 27 2 3" xfId="37391"/>
    <cellStyle name="Normal 23 27 3" xfId="14744"/>
    <cellStyle name="Normal 23 27 3 2" xfId="25808"/>
    <cellStyle name="Normal 23 27 3 2 2" xfId="52057"/>
    <cellStyle name="Normal 23 27 3 3" xfId="40994"/>
    <cellStyle name="Normal 23 27 4" xfId="18480"/>
    <cellStyle name="Normal 23 27 4 2" xfId="44730"/>
    <cellStyle name="Normal 23 27 5" xfId="7351"/>
    <cellStyle name="Normal 23 27 5 2" xfId="33667"/>
    <cellStyle name="Normal 23 27 6" xfId="29299"/>
    <cellStyle name="Normal 23 28" xfId="1866"/>
    <cellStyle name="Normal 23 28 2" xfId="10637"/>
    <cellStyle name="Normal 23 28 2 2" xfId="21701"/>
    <cellStyle name="Normal 23 28 2 2 2" xfId="47950"/>
    <cellStyle name="Normal 23 28 2 3" xfId="36887"/>
    <cellStyle name="Normal 23 28 3" xfId="14240"/>
    <cellStyle name="Normal 23 28 3 2" xfId="25304"/>
    <cellStyle name="Normal 23 28 3 2 2" xfId="51553"/>
    <cellStyle name="Normal 23 28 3 3" xfId="40490"/>
    <cellStyle name="Normal 23 28 4" xfId="17976"/>
    <cellStyle name="Normal 23 28 4 2" xfId="44226"/>
    <cellStyle name="Normal 23 28 5" xfId="6843"/>
    <cellStyle name="Normal 23 28 5 2" xfId="33163"/>
    <cellStyle name="Normal 23 28 6" xfId="29300"/>
    <cellStyle name="Normal 23 29" xfId="1867"/>
    <cellStyle name="Normal 23 29 2" xfId="11487"/>
    <cellStyle name="Normal 23 29 2 2" xfId="22551"/>
    <cellStyle name="Normal 23 29 2 2 2" xfId="48800"/>
    <cellStyle name="Normal 23 29 2 3" xfId="37737"/>
    <cellStyle name="Normal 23 29 3" xfId="15090"/>
    <cellStyle name="Normal 23 29 3 2" xfId="26154"/>
    <cellStyle name="Normal 23 29 3 2 2" xfId="52403"/>
    <cellStyle name="Normal 23 29 3 3" xfId="41340"/>
    <cellStyle name="Normal 23 29 4" xfId="18826"/>
    <cellStyle name="Normal 23 29 4 2" xfId="45076"/>
    <cellStyle name="Normal 23 29 5" xfId="7700"/>
    <cellStyle name="Normal 23 29 5 2" xfId="34013"/>
    <cellStyle name="Normal 23 29 6" xfId="29301"/>
    <cellStyle name="Normal 23 3" xfId="142"/>
    <cellStyle name="Normal 23 3 10" xfId="1869"/>
    <cellStyle name="Normal 23 3 10 2" xfId="10269"/>
    <cellStyle name="Normal 23 3 10 2 2" xfId="21333"/>
    <cellStyle name="Normal 23 3 10 2 2 2" xfId="47582"/>
    <cellStyle name="Normal 23 3 10 2 3" xfId="36519"/>
    <cellStyle name="Normal 23 3 10 3" xfId="13872"/>
    <cellStyle name="Normal 23 3 10 3 2" xfId="24936"/>
    <cellStyle name="Normal 23 3 10 3 2 2" xfId="51185"/>
    <cellStyle name="Normal 23 3 10 3 3" xfId="40122"/>
    <cellStyle name="Normal 23 3 10 4" xfId="17608"/>
    <cellStyle name="Normal 23 3 10 4 2" xfId="43858"/>
    <cellStyle name="Normal 23 3 10 5" xfId="6473"/>
    <cellStyle name="Normal 23 3 10 5 2" xfId="32795"/>
    <cellStyle name="Normal 23 3 10 6" xfId="29303"/>
    <cellStyle name="Normal 23 3 11" xfId="1870"/>
    <cellStyle name="Normal 23 3 11 2" xfId="10396"/>
    <cellStyle name="Normal 23 3 11 2 2" xfId="21460"/>
    <cellStyle name="Normal 23 3 11 2 2 2" xfId="47709"/>
    <cellStyle name="Normal 23 3 11 2 3" xfId="36646"/>
    <cellStyle name="Normal 23 3 11 3" xfId="13999"/>
    <cellStyle name="Normal 23 3 11 3 2" xfId="25063"/>
    <cellStyle name="Normal 23 3 11 3 2 2" xfId="51312"/>
    <cellStyle name="Normal 23 3 11 3 3" xfId="40249"/>
    <cellStyle name="Normal 23 3 11 4" xfId="17735"/>
    <cellStyle name="Normal 23 3 11 4 2" xfId="43985"/>
    <cellStyle name="Normal 23 3 11 5" xfId="6601"/>
    <cellStyle name="Normal 23 3 11 5 2" xfId="32922"/>
    <cellStyle name="Normal 23 3 11 6" xfId="29304"/>
    <cellStyle name="Normal 23 3 12" xfId="1871"/>
    <cellStyle name="Normal 23 3 12 2" xfId="10511"/>
    <cellStyle name="Normal 23 3 12 2 2" xfId="21575"/>
    <cellStyle name="Normal 23 3 12 2 2 2" xfId="47824"/>
    <cellStyle name="Normal 23 3 12 2 3" xfId="36761"/>
    <cellStyle name="Normal 23 3 12 3" xfId="14114"/>
    <cellStyle name="Normal 23 3 12 3 2" xfId="25178"/>
    <cellStyle name="Normal 23 3 12 3 2 2" xfId="51427"/>
    <cellStyle name="Normal 23 3 12 3 3" xfId="40364"/>
    <cellStyle name="Normal 23 3 12 4" xfId="17850"/>
    <cellStyle name="Normal 23 3 12 4 2" xfId="44100"/>
    <cellStyle name="Normal 23 3 12 5" xfId="6717"/>
    <cellStyle name="Normal 23 3 12 5 2" xfId="33037"/>
    <cellStyle name="Normal 23 3 12 6" xfId="29305"/>
    <cellStyle name="Normal 23 3 13" xfId="1872"/>
    <cellStyle name="Normal 23 3 13 2" xfId="10684"/>
    <cellStyle name="Normal 23 3 13 2 2" xfId="21748"/>
    <cellStyle name="Normal 23 3 13 2 2 2" xfId="47997"/>
    <cellStyle name="Normal 23 3 13 2 3" xfId="36934"/>
    <cellStyle name="Normal 23 3 13 3" xfId="14287"/>
    <cellStyle name="Normal 23 3 13 3 2" xfId="25351"/>
    <cellStyle name="Normal 23 3 13 3 2 2" xfId="51600"/>
    <cellStyle name="Normal 23 3 13 3 3" xfId="40537"/>
    <cellStyle name="Normal 23 3 13 4" xfId="18023"/>
    <cellStyle name="Normal 23 3 13 4 2" xfId="44273"/>
    <cellStyle name="Normal 23 3 13 5" xfId="6891"/>
    <cellStyle name="Normal 23 3 13 5 2" xfId="33210"/>
    <cellStyle name="Normal 23 3 13 6" xfId="29306"/>
    <cellStyle name="Normal 23 3 14" xfId="1873"/>
    <cellStyle name="Normal 23 3 14 2" xfId="10801"/>
    <cellStyle name="Normal 23 3 14 2 2" xfId="21865"/>
    <cellStyle name="Normal 23 3 14 2 2 2" xfId="48114"/>
    <cellStyle name="Normal 23 3 14 2 3" xfId="37051"/>
    <cellStyle name="Normal 23 3 14 3" xfId="14404"/>
    <cellStyle name="Normal 23 3 14 3 2" xfId="25468"/>
    <cellStyle name="Normal 23 3 14 3 2 2" xfId="51717"/>
    <cellStyle name="Normal 23 3 14 3 3" xfId="40654"/>
    <cellStyle name="Normal 23 3 14 4" xfId="18140"/>
    <cellStyle name="Normal 23 3 14 4 2" xfId="44390"/>
    <cellStyle name="Normal 23 3 14 5" xfId="7009"/>
    <cellStyle name="Normal 23 3 14 5 2" xfId="33327"/>
    <cellStyle name="Normal 23 3 14 6" xfId="29307"/>
    <cellStyle name="Normal 23 3 15" xfId="1874"/>
    <cellStyle name="Normal 23 3 15 2" xfId="10917"/>
    <cellStyle name="Normal 23 3 15 2 2" xfId="21981"/>
    <cellStyle name="Normal 23 3 15 2 2 2" xfId="48230"/>
    <cellStyle name="Normal 23 3 15 2 3" xfId="37167"/>
    <cellStyle name="Normal 23 3 15 3" xfId="14520"/>
    <cellStyle name="Normal 23 3 15 3 2" xfId="25584"/>
    <cellStyle name="Normal 23 3 15 3 2 2" xfId="51833"/>
    <cellStyle name="Normal 23 3 15 3 3" xfId="40770"/>
    <cellStyle name="Normal 23 3 15 4" xfId="18256"/>
    <cellStyle name="Normal 23 3 15 4 2" xfId="44506"/>
    <cellStyle name="Normal 23 3 15 5" xfId="7126"/>
    <cellStyle name="Normal 23 3 15 5 2" xfId="33443"/>
    <cellStyle name="Normal 23 3 15 6" xfId="29308"/>
    <cellStyle name="Normal 23 3 16" xfId="1875"/>
    <cellStyle name="Normal 23 3 16 2" xfId="11035"/>
    <cellStyle name="Normal 23 3 16 2 2" xfId="22099"/>
    <cellStyle name="Normal 23 3 16 2 2 2" xfId="48348"/>
    <cellStyle name="Normal 23 3 16 2 3" xfId="37285"/>
    <cellStyle name="Normal 23 3 16 3" xfId="14638"/>
    <cellStyle name="Normal 23 3 16 3 2" xfId="25702"/>
    <cellStyle name="Normal 23 3 16 3 2 2" xfId="51951"/>
    <cellStyle name="Normal 23 3 16 3 3" xfId="40888"/>
    <cellStyle name="Normal 23 3 16 4" xfId="18374"/>
    <cellStyle name="Normal 23 3 16 4 2" xfId="44624"/>
    <cellStyle name="Normal 23 3 16 5" xfId="7245"/>
    <cellStyle name="Normal 23 3 16 5 2" xfId="33561"/>
    <cellStyle name="Normal 23 3 16 6" xfId="29309"/>
    <cellStyle name="Normal 23 3 17" xfId="1876"/>
    <cellStyle name="Normal 23 3 17 2" xfId="11153"/>
    <cellStyle name="Normal 23 3 17 2 2" xfId="22217"/>
    <cellStyle name="Normal 23 3 17 2 2 2" xfId="48466"/>
    <cellStyle name="Normal 23 3 17 2 3" xfId="37403"/>
    <cellStyle name="Normal 23 3 17 3" xfId="14756"/>
    <cellStyle name="Normal 23 3 17 3 2" xfId="25820"/>
    <cellStyle name="Normal 23 3 17 3 2 2" xfId="52069"/>
    <cellStyle name="Normal 23 3 17 3 3" xfId="41006"/>
    <cellStyle name="Normal 23 3 17 4" xfId="18492"/>
    <cellStyle name="Normal 23 3 17 4 2" xfId="44742"/>
    <cellStyle name="Normal 23 3 17 5" xfId="7364"/>
    <cellStyle name="Normal 23 3 17 5 2" xfId="33679"/>
    <cellStyle name="Normal 23 3 17 6" xfId="29310"/>
    <cellStyle name="Normal 23 3 18" xfId="1877"/>
    <cellStyle name="Normal 23 3 18 2" xfId="11269"/>
    <cellStyle name="Normal 23 3 18 2 2" xfId="22333"/>
    <cellStyle name="Normal 23 3 18 2 2 2" xfId="48582"/>
    <cellStyle name="Normal 23 3 18 2 3" xfId="37519"/>
    <cellStyle name="Normal 23 3 18 3" xfId="14872"/>
    <cellStyle name="Normal 23 3 18 3 2" xfId="25936"/>
    <cellStyle name="Normal 23 3 18 3 2 2" xfId="52185"/>
    <cellStyle name="Normal 23 3 18 3 3" xfId="41122"/>
    <cellStyle name="Normal 23 3 18 4" xfId="18608"/>
    <cellStyle name="Normal 23 3 18 4 2" xfId="44858"/>
    <cellStyle name="Normal 23 3 18 5" xfId="7481"/>
    <cellStyle name="Normal 23 3 18 5 2" xfId="33795"/>
    <cellStyle name="Normal 23 3 18 6" xfId="29311"/>
    <cellStyle name="Normal 23 3 19" xfId="1878"/>
    <cellStyle name="Normal 23 3 19 2" xfId="11386"/>
    <cellStyle name="Normal 23 3 19 2 2" xfId="22450"/>
    <cellStyle name="Normal 23 3 19 2 2 2" xfId="48699"/>
    <cellStyle name="Normal 23 3 19 2 3" xfId="37636"/>
    <cellStyle name="Normal 23 3 19 3" xfId="14989"/>
    <cellStyle name="Normal 23 3 19 3 2" xfId="26053"/>
    <cellStyle name="Normal 23 3 19 3 2 2" xfId="52302"/>
    <cellStyle name="Normal 23 3 19 3 3" xfId="41239"/>
    <cellStyle name="Normal 23 3 19 4" xfId="18725"/>
    <cellStyle name="Normal 23 3 19 4 2" xfId="44975"/>
    <cellStyle name="Normal 23 3 19 5" xfId="7599"/>
    <cellStyle name="Normal 23 3 19 5 2" xfId="33912"/>
    <cellStyle name="Normal 23 3 19 6" xfId="29312"/>
    <cellStyle name="Normal 23 3 2" xfId="143"/>
    <cellStyle name="Normal 23 3 2 10" xfId="1880"/>
    <cellStyle name="Normal 23 3 2 10 2" xfId="10456"/>
    <cellStyle name="Normal 23 3 2 10 2 2" xfId="21520"/>
    <cellStyle name="Normal 23 3 2 10 2 2 2" xfId="47769"/>
    <cellStyle name="Normal 23 3 2 10 2 3" xfId="36706"/>
    <cellStyle name="Normal 23 3 2 10 3" xfId="14059"/>
    <cellStyle name="Normal 23 3 2 10 3 2" xfId="25123"/>
    <cellStyle name="Normal 23 3 2 10 3 2 2" xfId="51372"/>
    <cellStyle name="Normal 23 3 2 10 3 3" xfId="40309"/>
    <cellStyle name="Normal 23 3 2 10 4" xfId="17795"/>
    <cellStyle name="Normal 23 3 2 10 4 2" xfId="44045"/>
    <cellStyle name="Normal 23 3 2 10 5" xfId="6661"/>
    <cellStyle name="Normal 23 3 2 10 5 2" xfId="32982"/>
    <cellStyle name="Normal 23 3 2 10 6" xfId="29314"/>
    <cellStyle name="Normal 23 3 2 11" xfId="1881"/>
    <cellStyle name="Normal 23 3 2 11 2" xfId="10571"/>
    <cellStyle name="Normal 23 3 2 11 2 2" xfId="21635"/>
    <cellStyle name="Normal 23 3 2 11 2 2 2" xfId="47884"/>
    <cellStyle name="Normal 23 3 2 11 2 3" xfId="36821"/>
    <cellStyle name="Normal 23 3 2 11 3" xfId="14174"/>
    <cellStyle name="Normal 23 3 2 11 3 2" xfId="25238"/>
    <cellStyle name="Normal 23 3 2 11 3 2 2" xfId="51487"/>
    <cellStyle name="Normal 23 3 2 11 3 3" xfId="40424"/>
    <cellStyle name="Normal 23 3 2 11 4" xfId="17910"/>
    <cellStyle name="Normal 23 3 2 11 4 2" xfId="44160"/>
    <cellStyle name="Normal 23 3 2 11 5" xfId="6777"/>
    <cellStyle name="Normal 23 3 2 11 5 2" xfId="33097"/>
    <cellStyle name="Normal 23 3 2 11 6" xfId="29315"/>
    <cellStyle name="Normal 23 3 2 12" xfId="1882"/>
    <cellStyle name="Normal 23 3 2 12 2" xfId="10744"/>
    <cellStyle name="Normal 23 3 2 12 2 2" xfId="21808"/>
    <cellStyle name="Normal 23 3 2 12 2 2 2" xfId="48057"/>
    <cellStyle name="Normal 23 3 2 12 2 3" xfId="36994"/>
    <cellStyle name="Normal 23 3 2 12 3" xfId="14347"/>
    <cellStyle name="Normal 23 3 2 12 3 2" xfId="25411"/>
    <cellStyle name="Normal 23 3 2 12 3 2 2" xfId="51660"/>
    <cellStyle name="Normal 23 3 2 12 3 3" xfId="40597"/>
    <cellStyle name="Normal 23 3 2 12 4" xfId="18083"/>
    <cellStyle name="Normal 23 3 2 12 4 2" xfId="44333"/>
    <cellStyle name="Normal 23 3 2 12 5" xfId="6951"/>
    <cellStyle name="Normal 23 3 2 12 5 2" xfId="33270"/>
    <cellStyle name="Normal 23 3 2 12 6" xfId="29316"/>
    <cellStyle name="Normal 23 3 2 13" xfId="1883"/>
    <cellStyle name="Normal 23 3 2 13 2" xfId="10861"/>
    <cellStyle name="Normal 23 3 2 13 2 2" xfId="21925"/>
    <cellStyle name="Normal 23 3 2 13 2 2 2" xfId="48174"/>
    <cellStyle name="Normal 23 3 2 13 2 3" xfId="37111"/>
    <cellStyle name="Normal 23 3 2 13 3" xfId="14464"/>
    <cellStyle name="Normal 23 3 2 13 3 2" xfId="25528"/>
    <cellStyle name="Normal 23 3 2 13 3 2 2" xfId="51777"/>
    <cellStyle name="Normal 23 3 2 13 3 3" xfId="40714"/>
    <cellStyle name="Normal 23 3 2 13 4" xfId="18200"/>
    <cellStyle name="Normal 23 3 2 13 4 2" xfId="44450"/>
    <cellStyle name="Normal 23 3 2 13 5" xfId="7069"/>
    <cellStyle name="Normal 23 3 2 13 5 2" xfId="33387"/>
    <cellStyle name="Normal 23 3 2 13 6" xfId="29317"/>
    <cellStyle name="Normal 23 3 2 14" xfId="1884"/>
    <cellStyle name="Normal 23 3 2 14 2" xfId="10977"/>
    <cellStyle name="Normal 23 3 2 14 2 2" xfId="22041"/>
    <cellStyle name="Normal 23 3 2 14 2 2 2" xfId="48290"/>
    <cellStyle name="Normal 23 3 2 14 2 3" xfId="37227"/>
    <cellStyle name="Normal 23 3 2 14 3" xfId="14580"/>
    <cellStyle name="Normal 23 3 2 14 3 2" xfId="25644"/>
    <cellStyle name="Normal 23 3 2 14 3 2 2" xfId="51893"/>
    <cellStyle name="Normal 23 3 2 14 3 3" xfId="40830"/>
    <cellStyle name="Normal 23 3 2 14 4" xfId="18316"/>
    <cellStyle name="Normal 23 3 2 14 4 2" xfId="44566"/>
    <cellStyle name="Normal 23 3 2 14 5" xfId="7186"/>
    <cellStyle name="Normal 23 3 2 14 5 2" xfId="33503"/>
    <cellStyle name="Normal 23 3 2 14 6" xfId="29318"/>
    <cellStyle name="Normal 23 3 2 15" xfId="1885"/>
    <cellStyle name="Normal 23 3 2 15 2" xfId="11095"/>
    <cellStyle name="Normal 23 3 2 15 2 2" xfId="22159"/>
    <cellStyle name="Normal 23 3 2 15 2 2 2" xfId="48408"/>
    <cellStyle name="Normal 23 3 2 15 2 3" xfId="37345"/>
    <cellStyle name="Normal 23 3 2 15 3" xfId="14698"/>
    <cellStyle name="Normal 23 3 2 15 3 2" xfId="25762"/>
    <cellStyle name="Normal 23 3 2 15 3 2 2" xfId="52011"/>
    <cellStyle name="Normal 23 3 2 15 3 3" xfId="40948"/>
    <cellStyle name="Normal 23 3 2 15 4" xfId="18434"/>
    <cellStyle name="Normal 23 3 2 15 4 2" xfId="44684"/>
    <cellStyle name="Normal 23 3 2 15 5" xfId="7305"/>
    <cellStyle name="Normal 23 3 2 15 5 2" xfId="33621"/>
    <cellStyle name="Normal 23 3 2 15 6" xfId="29319"/>
    <cellStyle name="Normal 23 3 2 16" xfId="1886"/>
    <cellStyle name="Normal 23 3 2 16 2" xfId="11213"/>
    <cellStyle name="Normal 23 3 2 16 2 2" xfId="22277"/>
    <cellStyle name="Normal 23 3 2 16 2 2 2" xfId="48526"/>
    <cellStyle name="Normal 23 3 2 16 2 3" xfId="37463"/>
    <cellStyle name="Normal 23 3 2 16 3" xfId="14816"/>
    <cellStyle name="Normal 23 3 2 16 3 2" xfId="25880"/>
    <cellStyle name="Normal 23 3 2 16 3 2 2" xfId="52129"/>
    <cellStyle name="Normal 23 3 2 16 3 3" xfId="41066"/>
    <cellStyle name="Normal 23 3 2 16 4" xfId="18552"/>
    <cellStyle name="Normal 23 3 2 16 4 2" xfId="44802"/>
    <cellStyle name="Normal 23 3 2 16 5" xfId="7424"/>
    <cellStyle name="Normal 23 3 2 16 5 2" xfId="33739"/>
    <cellStyle name="Normal 23 3 2 16 6" xfId="29320"/>
    <cellStyle name="Normal 23 3 2 17" xfId="1887"/>
    <cellStyle name="Normal 23 3 2 17 2" xfId="11329"/>
    <cellStyle name="Normal 23 3 2 17 2 2" xfId="22393"/>
    <cellStyle name="Normal 23 3 2 17 2 2 2" xfId="48642"/>
    <cellStyle name="Normal 23 3 2 17 2 3" xfId="37579"/>
    <cellStyle name="Normal 23 3 2 17 3" xfId="14932"/>
    <cellStyle name="Normal 23 3 2 17 3 2" xfId="25996"/>
    <cellStyle name="Normal 23 3 2 17 3 2 2" xfId="52245"/>
    <cellStyle name="Normal 23 3 2 17 3 3" xfId="41182"/>
    <cellStyle name="Normal 23 3 2 17 4" xfId="18668"/>
    <cellStyle name="Normal 23 3 2 17 4 2" xfId="44918"/>
    <cellStyle name="Normal 23 3 2 17 5" xfId="7541"/>
    <cellStyle name="Normal 23 3 2 17 5 2" xfId="33855"/>
    <cellStyle name="Normal 23 3 2 17 6" xfId="29321"/>
    <cellStyle name="Normal 23 3 2 18" xfId="1888"/>
    <cellStyle name="Normal 23 3 2 18 2" xfId="11446"/>
    <cellStyle name="Normal 23 3 2 18 2 2" xfId="22510"/>
    <cellStyle name="Normal 23 3 2 18 2 2 2" xfId="48759"/>
    <cellStyle name="Normal 23 3 2 18 2 3" xfId="37696"/>
    <cellStyle name="Normal 23 3 2 18 3" xfId="15049"/>
    <cellStyle name="Normal 23 3 2 18 3 2" xfId="26113"/>
    <cellStyle name="Normal 23 3 2 18 3 2 2" xfId="52362"/>
    <cellStyle name="Normal 23 3 2 18 3 3" xfId="41299"/>
    <cellStyle name="Normal 23 3 2 18 4" xfId="18785"/>
    <cellStyle name="Normal 23 3 2 18 4 2" xfId="45035"/>
    <cellStyle name="Normal 23 3 2 18 5" xfId="7659"/>
    <cellStyle name="Normal 23 3 2 18 5 2" xfId="33972"/>
    <cellStyle name="Normal 23 3 2 18 6" xfId="29322"/>
    <cellStyle name="Normal 23 3 2 19" xfId="1889"/>
    <cellStyle name="Normal 23 3 2 19 2" xfId="11565"/>
    <cellStyle name="Normal 23 3 2 19 2 2" xfId="22629"/>
    <cellStyle name="Normal 23 3 2 19 2 2 2" xfId="48878"/>
    <cellStyle name="Normal 23 3 2 19 2 3" xfId="37815"/>
    <cellStyle name="Normal 23 3 2 19 3" xfId="15168"/>
    <cellStyle name="Normal 23 3 2 19 3 2" xfId="26232"/>
    <cellStyle name="Normal 23 3 2 19 3 2 2" xfId="52481"/>
    <cellStyle name="Normal 23 3 2 19 3 3" xfId="41418"/>
    <cellStyle name="Normal 23 3 2 19 4" xfId="18904"/>
    <cellStyle name="Normal 23 3 2 19 4 2" xfId="45154"/>
    <cellStyle name="Normal 23 3 2 19 5" xfId="7779"/>
    <cellStyle name="Normal 23 3 2 19 5 2" xfId="34091"/>
    <cellStyle name="Normal 23 3 2 19 6" xfId="29323"/>
    <cellStyle name="Normal 23 3 2 2" xfId="144"/>
    <cellStyle name="Normal 23 3 2 2 2" xfId="1891"/>
    <cellStyle name="Normal 23 3 2 2 2 2" xfId="16411"/>
    <cellStyle name="Normal 23 3 2 2 2 2 2" xfId="27475"/>
    <cellStyle name="Normal 23 3 2 2 2 2 2 2" xfId="53724"/>
    <cellStyle name="Normal 23 3 2 2 2 2 3" xfId="42661"/>
    <cellStyle name="Normal 23 3 2 2 2 3" xfId="20147"/>
    <cellStyle name="Normal 23 3 2 2 2 3 2" xfId="46397"/>
    <cellStyle name="Normal 23 3 2 2 2 4" xfId="9075"/>
    <cellStyle name="Normal 23 3 2 2 2 4 2" xfId="35334"/>
    <cellStyle name="Normal 23 3 2 2 2 5" xfId="29325"/>
    <cellStyle name="Normal 23 3 2 2 3" xfId="1890"/>
    <cellStyle name="Normal 23 3 2 2 3 2" xfId="20553"/>
    <cellStyle name="Normal 23 3 2 2 3 2 2" xfId="46802"/>
    <cellStyle name="Normal 23 3 2 2 3 3" xfId="9489"/>
    <cellStyle name="Normal 23 3 2 2 3 3 2" xfId="35739"/>
    <cellStyle name="Normal 23 3 2 2 3 4" xfId="29324"/>
    <cellStyle name="Normal 23 3 2 2 4" xfId="13092"/>
    <cellStyle name="Normal 23 3 2 2 4 2" xfId="24156"/>
    <cellStyle name="Normal 23 3 2 2 4 2 2" xfId="50405"/>
    <cellStyle name="Normal 23 3 2 2 4 3" xfId="39342"/>
    <cellStyle name="Normal 23 3 2 2 5" xfId="16828"/>
    <cellStyle name="Normal 23 3 2 2 5 2" xfId="43078"/>
    <cellStyle name="Normal 23 3 2 2 6" xfId="5686"/>
    <cellStyle name="Normal 23 3 2 2 6 2" xfId="32015"/>
    <cellStyle name="Normal 23 3 2 2 7" xfId="27638"/>
    <cellStyle name="Normal 23 3 2 20" xfId="1892"/>
    <cellStyle name="Normal 23 3 2 20 2" xfId="11679"/>
    <cellStyle name="Normal 23 3 2 20 2 2" xfId="22743"/>
    <cellStyle name="Normal 23 3 2 20 2 2 2" xfId="48992"/>
    <cellStyle name="Normal 23 3 2 20 2 3" xfId="37929"/>
    <cellStyle name="Normal 23 3 2 20 3" xfId="15282"/>
    <cellStyle name="Normal 23 3 2 20 3 2" xfId="26346"/>
    <cellStyle name="Normal 23 3 2 20 3 2 2" xfId="52595"/>
    <cellStyle name="Normal 23 3 2 20 3 3" xfId="41532"/>
    <cellStyle name="Normal 23 3 2 20 4" xfId="19018"/>
    <cellStyle name="Normal 23 3 2 20 4 2" xfId="45268"/>
    <cellStyle name="Normal 23 3 2 20 5" xfId="7894"/>
    <cellStyle name="Normal 23 3 2 20 5 2" xfId="34205"/>
    <cellStyle name="Normal 23 3 2 20 6" xfId="29326"/>
    <cellStyle name="Normal 23 3 2 21" xfId="1893"/>
    <cellStyle name="Normal 23 3 2 21 2" xfId="11793"/>
    <cellStyle name="Normal 23 3 2 21 2 2" xfId="22857"/>
    <cellStyle name="Normal 23 3 2 21 2 2 2" xfId="49106"/>
    <cellStyle name="Normal 23 3 2 21 2 3" xfId="38043"/>
    <cellStyle name="Normal 23 3 2 21 3" xfId="15396"/>
    <cellStyle name="Normal 23 3 2 21 3 2" xfId="26460"/>
    <cellStyle name="Normal 23 3 2 21 3 2 2" xfId="52709"/>
    <cellStyle name="Normal 23 3 2 21 3 3" xfId="41646"/>
    <cellStyle name="Normal 23 3 2 21 4" xfId="19132"/>
    <cellStyle name="Normal 23 3 2 21 4 2" xfId="45382"/>
    <cellStyle name="Normal 23 3 2 21 5" xfId="8009"/>
    <cellStyle name="Normal 23 3 2 21 5 2" xfId="34319"/>
    <cellStyle name="Normal 23 3 2 21 6" xfId="29327"/>
    <cellStyle name="Normal 23 3 2 22" xfId="1894"/>
    <cellStyle name="Normal 23 3 2 22 2" xfId="11907"/>
    <cellStyle name="Normal 23 3 2 22 2 2" xfId="22971"/>
    <cellStyle name="Normal 23 3 2 22 2 2 2" xfId="49220"/>
    <cellStyle name="Normal 23 3 2 22 2 3" xfId="38157"/>
    <cellStyle name="Normal 23 3 2 22 3" xfId="15510"/>
    <cellStyle name="Normal 23 3 2 22 3 2" xfId="26574"/>
    <cellStyle name="Normal 23 3 2 22 3 2 2" xfId="52823"/>
    <cellStyle name="Normal 23 3 2 22 3 3" xfId="41760"/>
    <cellStyle name="Normal 23 3 2 22 4" xfId="19246"/>
    <cellStyle name="Normal 23 3 2 22 4 2" xfId="45496"/>
    <cellStyle name="Normal 23 3 2 22 5" xfId="8124"/>
    <cellStyle name="Normal 23 3 2 22 5 2" xfId="34433"/>
    <cellStyle name="Normal 23 3 2 22 6" xfId="29328"/>
    <cellStyle name="Normal 23 3 2 23" xfId="1895"/>
    <cellStyle name="Normal 23 3 2 23 2" xfId="12021"/>
    <cellStyle name="Normal 23 3 2 23 2 2" xfId="23085"/>
    <cellStyle name="Normal 23 3 2 23 2 2 2" xfId="49334"/>
    <cellStyle name="Normal 23 3 2 23 2 3" xfId="38271"/>
    <cellStyle name="Normal 23 3 2 23 3" xfId="15624"/>
    <cellStyle name="Normal 23 3 2 23 3 2" xfId="26688"/>
    <cellStyle name="Normal 23 3 2 23 3 2 2" xfId="52937"/>
    <cellStyle name="Normal 23 3 2 23 3 3" xfId="41874"/>
    <cellStyle name="Normal 23 3 2 23 4" xfId="19360"/>
    <cellStyle name="Normal 23 3 2 23 4 2" xfId="45610"/>
    <cellStyle name="Normal 23 3 2 23 5" xfId="8239"/>
    <cellStyle name="Normal 23 3 2 23 5 2" xfId="34547"/>
    <cellStyle name="Normal 23 3 2 23 6" xfId="29329"/>
    <cellStyle name="Normal 23 3 2 24" xfId="1896"/>
    <cellStyle name="Normal 23 3 2 24 2" xfId="12135"/>
    <cellStyle name="Normal 23 3 2 24 2 2" xfId="23199"/>
    <cellStyle name="Normal 23 3 2 24 2 2 2" xfId="49448"/>
    <cellStyle name="Normal 23 3 2 24 2 3" xfId="38385"/>
    <cellStyle name="Normal 23 3 2 24 3" xfId="15738"/>
    <cellStyle name="Normal 23 3 2 24 3 2" xfId="26802"/>
    <cellStyle name="Normal 23 3 2 24 3 2 2" xfId="53051"/>
    <cellStyle name="Normal 23 3 2 24 3 3" xfId="41988"/>
    <cellStyle name="Normal 23 3 2 24 4" xfId="19474"/>
    <cellStyle name="Normal 23 3 2 24 4 2" xfId="45724"/>
    <cellStyle name="Normal 23 3 2 24 5" xfId="8354"/>
    <cellStyle name="Normal 23 3 2 24 5 2" xfId="34661"/>
    <cellStyle name="Normal 23 3 2 24 6" xfId="29330"/>
    <cellStyle name="Normal 23 3 2 25" xfId="1897"/>
    <cellStyle name="Normal 23 3 2 25 2" xfId="12252"/>
    <cellStyle name="Normal 23 3 2 25 2 2" xfId="23316"/>
    <cellStyle name="Normal 23 3 2 25 2 2 2" xfId="49565"/>
    <cellStyle name="Normal 23 3 2 25 2 3" xfId="38502"/>
    <cellStyle name="Normal 23 3 2 25 3" xfId="15855"/>
    <cellStyle name="Normal 23 3 2 25 3 2" xfId="26919"/>
    <cellStyle name="Normal 23 3 2 25 3 2 2" xfId="53168"/>
    <cellStyle name="Normal 23 3 2 25 3 3" xfId="42105"/>
    <cellStyle name="Normal 23 3 2 25 4" xfId="19591"/>
    <cellStyle name="Normal 23 3 2 25 4 2" xfId="45841"/>
    <cellStyle name="Normal 23 3 2 25 5" xfId="8472"/>
    <cellStyle name="Normal 23 3 2 25 5 2" xfId="34778"/>
    <cellStyle name="Normal 23 3 2 25 6" xfId="29331"/>
    <cellStyle name="Normal 23 3 2 26" xfId="1898"/>
    <cellStyle name="Normal 23 3 2 26 2" xfId="12371"/>
    <cellStyle name="Normal 23 3 2 26 2 2" xfId="23435"/>
    <cellStyle name="Normal 23 3 2 26 2 2 2" xfId="49684"/>
    <cellStyle name="Normal 23 3 2 26 2 3" xfId="38621"/>
    <cellStyle name="Normal 23 3 2 26 3" xfId="15974"/>
    <cellStyle name="Normal 23 3 2 26 3 2" xfId="27038"/>
    <cellStyle name="Normal 23 3 2 26 3 2 2" xfId="53287"/>
    <cellStyle name="Normal 23 3 2 26 3 3" xfId="42224"/>
    <cellStyle name="Normal 23 3 2 26 4" xfId="19710"/>
    <cellStyle name="Normal 23 3 2 26 4 2" xfId="45960"/>
    <cellStyle name="Normal 23 3 2 26 5" xfId="8592"/>
    <cellStyle name="Normal 23 3 2 26 5 2" xfId="34897"/>
    <cellStyle name="Normal 23 3 2 26 6" xfId="29332"/>
    <cellStyle name="Normal 23 3 2 27" xfId="1899"/>
    <cellStyle name="Normal 23 3 2 27 2" xfId="12502"/>
    <cellStyle name="Normal 23 3 2 27 2 2" xfId="23566"/>
    <cellStyle name="Normal 23 3 2 27 2 2 2" xfId="49815"/>
    <cellStyle name="Normal 23 3 2 27 2 3" xfId="38752"/>
    <cellStyle name="Normal 23 3 2 27 3" xfId="16105"/>
    <cellStyle name="Normal 23 3 2 27 3 2" xfId="27169"/>
    <cellStyle name="Normal 23 3 2 27 3 2 2" xfId="53418"/>
    <cellStyle name="Normal 23 3 2 27 3 3" xfId="42355"/>
    <cellStyle name="Normal 23 3 2 27 4" xfId="19841"/>
    <cellStyle name="Normal 23 3 2 27 4 2" xfId="46091"/>
    <cellStyle name="Normal 23 3 2 27 5" xfId="8724"/>
    <cellStyle name="Normal 23 3 2 27 5 2" xfId="35028"/>
    <cellStyle name="Normal 23 3 2 27 6" xfId="29333"/>
    <cellStyle name="Normal 23 3 2 28" xfId="1900"/>
    <cellStyle name="Normal 23 3 2 28 2" xfId="12617"/>
    <cellStyle name="Normal 23 3 2 28 2 2" xfId="23681"/>
    <cellStyle name="Normal 23 3 2 28 2 2 2" xfId="49930"/>
    <cellStyle name="Normal 23 3 2 28 2 3" xfId="38867"/>
    <cellStyle name="Normal 23 3 2 28 3" xfId="16220"/>
    <cellStyle name="Normal 23 3 2 28 3 2" xfId="27284"/>
    <cellStyle name="Normal 23 3 2 28 3 2 2" xfId="53533"/>
    <cellStyle name="Normal 23 3 2 28 3 3" xfId="42470"/>
    <cellStyle name="Normal 23 3 2 28 4" xfId="19956"/>
    <cellStyle name="Normal 23 3 2 28 4 2" xfId="46206"/>
    <cellStyle name="Normal 23 3 2 28 5" xfId="8840"/>
    <cellStyle name="Normal 23 3 2 28 5 2" xfId="35143"/>
    <cellStyle name="Normal 23 3 2 28 6" xfId="29334"/>
    <cellStyle name="Normal 23 3 2 29" xfId="1901"/>
    <cellStyle name="Normal 23 3 2 29 2" xfId="12731"/>
    <cellStyle name="Normal 23 3 2 29 2 2" xfId="23795"/>
    <cellStyle name="Normal 23 3 2 29 2 2 2" xfId="50044"/>
    <cellStyle name="Normal 23 3 2 29 2 3" xfId="38981"/>
    <cellStyle name="Normal 23 3 2 29 3" xfId="16334"/>
    <cellStyle name="Normal 23 3 2 29 3 2" xfId="27398"/>
    <cellStyle name="Normal 23 3 2 29 3 2 2" xfId="53647"/>
    <cellStyle name="Normal 23 3 2 29 3 3" xfId="42584"/>
    <cellStyle name="Normal 23 3 2 29 4" xfId="20070"/>
    <cellStyle name="Normal 23 3 2 29 4 2" xfId="46320"/>
    <cellStyle name="Normal 23 3 2 29 5" xfId="8955"/>
    <cellStyle name="Normal 23 3 2 29 5 2" xfId="35257"/>
    <cellStyle name="Normal 23 3 2 29 6" xfId="29335"/>
    <cellStyle name="Normal 23 3 2 3" xfId="1902"/>
    <cellStyle name="Normal 23 3 2 3 2" xfId="9641"/>
    <cellStyle name="Normal 23 3 2 3 2 2" xfId="20705"/>
    <cellStyle name="Normal 23 3 2 3 2 2 2" xfId="46954"/>
    <cellStyle name="Normal 23 3 2 3 2 3" xfId="35891"/>
    <cellStyle name="Normal 23 3 2 3 3" xfId="13244"/>
    <cellStyle name="Normal 23 3 2 3 3 2" xfId="24308"/>
    <cellStyle name="Normal 23 3 2 3 3 2 2" xfId="50557"/>
    <cellStyle name="Normal 23 3 2 3 3 3" xfId="39494"/>
    <cellStyle name="Normal 23 3 2 3 4" xfId="16980"/>
    <cellStyle name="Normal 23 3 2 3 4 2" xfId="43230"/>
    <cellStyle name="Normal 23 3 2 3 5" xfId="5839"/>
    <cellStyle name="Normal 23 3 2 3 5 2" xfId="32167"/>
    <cellStyle name="Normal 23 3 2 3 6" xfId="29336"/>
    <cellStyle name="Normal 23 3 2 30" xfId="1903"/>
    <cellStyle name="Normal 23 3 2 30 2" xfId="9369"/>
    <cellStyle name="Normal 23 3 2 30 2 2" xfId="20433"/>
    <cellStyle name="Normal 23 3 2 30 2 2 2" xfId="46682"/>
    <cellStyle name="Normal 23 3 2 30 2 3" xfId="35619"/>
    <cellStyle name="Normal 23 3 2 30 3" xfId="12972"/>
    <cellStyle name="Normal 23 3 2 30 3 2" xfId="24036"/>
    <cellStyle name="Normal 23 3 2 30 3 2 2" xfId="50285"/>
    <cellStyle name="Normal 23 3 2 30 3 3" xfId="39222"/>
    <cellStyle name="Normal 23 3 2 30 4" xfId="16708"/>
    <cellStyle name="Normal 23 3 2 30 4 2" xfId="42958"/>
    <cellStyle name="Normal 23 3 2 30 5" xfId="5564"/>
    <cellStyle name="Normal 23 3 2 30 5 2" xfId="31895"/>
    <cellStyle name="Normal 23 3 2 30 6" xfId="29337"/>
    <cellStyle name="Normal 23 3 2 31" xfId="1904"/>
    <cellStyle name="Normal 23 3 2 31 2" xfId="20313"/>
    <cellStyle name="Normal 23 3 2 31 2 2" xfId="46562"/>
    <cellStyle name="Normal 23 3 2 31 3" xfId="9249"/>
    <cellStyle name="Normal 23 3 2 31 3 2" xfId="35499"/>
    <cellStyle name="Normal 23 3 2 31 4" xfId="29338"/>
    <cellStyle name="Normal 23 3 2 32" xfId="1905"/>
    <cellStyle name="Normal 23 3 2 32 2" xfId="23916"/>
    <cellStyle name="Normal 23 3 2 32 2 2" xfId="50165"/>
    <cellStyle name="Normal 23 3 2 32 3" xfId="12852"/>
    <cellStyle name="Normal 23 3 2 32 3 2" xfId="39102"/>
    <cellStyle name="Normal 23 3 2 32 4" xfId="29339"/>
    <cellStyle name="Normal 23 3 2 33" xfId="1906"/>
    <cellStyle name="Normal 23 3 2 33 2" xfId="16588"/>
    <cellStyle name="Normal 23 3 2 33 2 2" xfId="42838"/>
    <cellStyle name="Normal 23 3 2 33 3" xfId="29340"/>
    <cellStyle name="Normal 23 3 2 34" xfId="1907"/>
    <cellStyle name="Normal 23 3 2 34 2" xfId="29341"/>
    <cellStyle name="Normal 23 3 2 35" xfId="1908"/>
    <cellStyle name="Normal 23 3 2 35 2" xfId="29342"/>
    <cellStyle name="Normal 23 3 2 36" xfId="1909"/>
    <cellStyle name="Normal 23 3 2 36 2" xfId="29343"/>
    <cellStyle name="Normal 23 3 2 37" xfId="1910"/>
    <cellStyle name="Normal 23 3 2 37 2" xfId="29344"/>
    <cellStyle name="Normal 23 3 2 38" xfId="1911"/>
    <cellStyle name="Normal 23 3 2 38 2" xfId="29345"/>
    <cellStyle name="Normal 23 3 2 39" xfId="1912"/>
    <cellStyle name="Normal 23 3 2 39 2" xfId="29346"/>
    <cellStyle name="Normal 23 3 2 4" xfId="1913"/>
    <cellStyle name="Normal 23 3 2 4 2" xfId="9757"/>
    <cellStyle name="Normal 23 3 2 4 2 2" xfId="20821"/>
    <cellStyle name="Normal 23 3 2 4 2 2 2" xfId="47070"/>
    <cellStyle name="Normal 23 3 2 4 2 3" xfId="36007"/>
    <cellStyle name="Normal 23 3 2 4 3" xfId="13360"/>
    <cellStyle name="Normal 23 3 2 4 3 2" xfId="24424"/>
    <cellStyle name="Normal 23 3 2 4 3 2 2" xfId="50673"/>
    <cellStyle name="Normal 23 3 2 4 3 3" xfId="39610"/>
    <cellStyle name="Normal 23 3 2 4 4" xfId="17096"/>
    <cellStyle name="Normal 23 3 2 4 4 2" xfId="43346"/>
    <cellStyle name="Normal 23 3 2 4 5" xfId="5956"/>
    <cellStyle name="Normal 23 3 2 4 5 2" xfId="32283"/>
    <cellStyle name="Normal 23 3 2 4 6" xfId="29347"/>
    <cellStyle name="Normal 23 3 2 40" xfId="1914"/>
    <cellStyle name="Normal 23 3 2 40 2" xfId="29348"/>
    <cellStyle name="Normal 23 3 2 41" xfId="1879"/>
    <cellStyle name="Normal 23 3 2 41 2" xfId="29313"/>
    <cellStyle name="Normal 23 3 2 42" xfId="5443"/>
    <cellStyle name="Normal 23 3 2 42 2" xfId="31775"/>
    <cellStyle name="Normal 23 3 2 43" xfId="27637"/>
    <cellStyle name="Normal 23 3 2 5" xfId="1915"/>
    <cellStyle name="Normal 23 3 2 5 2" xfId="9872"/>
    <cellStyle name="Normal 23 3 2 5 2 2" xfId="20936"/>
    <cellStyle name="Normal 23 3 2 5 2 2 2" xfId="47185"/>
    <cellStyle name="Normal 23 3 2 5 2 3" xfId="36122"/>
    <cellStyle name="Normal 23 3 2 5 3" xfId="13475"/>
    <cellStyle name="Normal 23 3 2 5 3 2" xfId="24539"/>
    <cellStyle name="Normal 23 3 2 5 3 2 2" xfId="50788"/>
    <cellStyle name="Normal 23 3 2 5 3 3" xfId="39725"/>
    <cellStyle name="Normal 23 3 2 5 4" xfId="17211"/>
    <cellStyle name="Normal 23 3 2 5 4 2" xfId="43461"/>
    <cellStyle name="Normal 23 3 2 5 5" xfId="6072"/>
    <cellStyle name="Normal 23 3 2 5 5 2" xfId="32398"/>
    <cellStyle name="Normal 23 3 2 5 6" xfId="29349"/>
    <cellStyle name="Normal 23 3 2 6" xfId="1916"/>
    <cellStyle name="Normal 23 3 2 6 2" xfId="9987"/>
    <cellStyle name="Normal 23 3 2 6 2 2" xfId="21051"/>
    <cellStyle name="Normal 23 3 2 6 2 2 2" xfId="47300"/>
    <cellStyle name="Normal 23 3 2 6 2 3" xfId="36237"/>
    <cellStyle name="Normal 23 3 2 6 3" xfId="13590"/>
    <cellStyle name="Normal 23 3 2 6 3 2" xfId="24654"/>
    <cellStyle name="Normal 23 3 2 6 3 2 2" xfId="50903"/>
    <cellStyle name="Normal 23 3 2 6 3 3" xfId="39840"/>
    <cellStyle name="Normal 23 3 2 6 4" xfId="17326"/>
    <cellStyle name="Normal 23 3 2 6 4 2" xfId="43576"/>
    <cellStyle name="Normal 23 3 2 6 5" xfId="6188"/>
    <cellStyle name="Normal 23 3 2 6 5 2" xfId="32513"/>
    <cellStyle name="Normal 23 3 2 6 6" xfId="29350"/>
    <cellStyle name="Normal 23 3 2 7" xfId="1917"/>
    <cellStyle name="Normal 23 3 2 7 2" xfId="10101"/>
    <cellStyle name="Normal 23 3 2 7 2 2" xfId="21165"/>
    <cellStyle name="Normal 23 3 2 7 2 2 2" xfId="47414"/>
    <cellStyle name="Normal 23 3 2 7 2 3" xfId="36351"/>
    <cellStyle name="Normal 23 3 2 7 3" xfId="13704"/>
    <cellStyle name="Normal 23 3 2 7 3 2" xfId="24768"/>
    <cellStyle name="Normal 23 3 2 7 3 2 2" xfId="51017"/>
    <cellStyle name="Normal 23 3 2 7 3 3" xfId="39954"/>
    <cellStyle name="Normal 23 3 2 7 4" xfId="17440"/>
    <cellStyle name="Normal 23 3 2 7 4 2" xfId="43690"/>
    <cellStyle name="Normal 23 3 2 7 5" xfId="6303"/>
    <cellStyle name="Normal 23 3 2 7 5 2" xfId="32627"/>
    <cellStyle name="Normal 23 3 2 7 6" xfId="29351"/>
    <cellStyle name="Normal 23 3 2 8" xfId="1918"/>
    <cellStyle name="Normal 23 3 2 8 2" xfId="10215"/>
    <cellStyle name="Normal 23 3 2 8 2 2" xfId="21279"/>
    <cellStyle name="Normal 23 3 2 8 2 2 2" xfId="47528"/>
    <cellStyle name="Normal 23 3 2 8 2 3" xfId="36465"/>
    <cellStyle name="Normal 23 3 2 8 3" xfId="13818"/>
    <cellStyle name="Normal 23 3 2 8 3 2" xfId="24882"/>
    <cellStyle name="Normal 23 3 2 8 3 2 2" xfId="51131"/>
    <cellStyle name="Normal 23 3 2 8 3 3" xfId="40068"/>
    <cellStyle name="Normal 23 3 2 8 4" xfId="17554"/>
    <cellStyle name="Normal 23 3 2 8 4 2" xfId="43804"/>
    <cellStyle name="Normal 23 3 2 8 5" xfId="6418"/>
    <cellStyle name="Normal 23 3 2 8 5 2" xfId="32741"/>
    <cellStyle name="Normal 23 3 2 8 6" xfId="29352"/>
    <cellStyle name="Normal 23 3 2 9" xfId="1919"/>
    <cellStyle name="Normal 23 3 2 9 2" xfId="10329"/>
    <cellStyle name="Normal 23 3 2 9 2 2" xfId="21393"/>
    <cellStyle name="Normal 23 3 2 9 2 2 2" xfId="47642"/>
    <cellStyle name="Normal 23 3 2 9 2 3" xfId="36579"/>
    <cellStyle name="Normal 23 3 2 9 3" xfId="13932"/>
    <cellStyle name="Normal 23 3 2 9 3 2" xfId="24996"/>
    <cellStyle name="Normal 23 3 2 9 3 2 2" xfId="51245"/>
    <cellStyle name="Normal 23 3 2 9 3 3" xfId="40182"/>
    <cellStyle name="Normal 23 3 2 9 4" xfId="17668"/>
    <cellStyle name="Normal 23 3 2 9 4 2" xfId="43918"/>
    <cellStyle name="Normal 23 3 2 9 5" xfId="6533"/>
    <cellStyle name="Normal 23 3 2 9 5 2" xfId="32855"/>
    <cellStyle name="Normal 23 3 2 9 6" xfId="29353"/>
    <cellStyle name="Normal 23 3 20" xfId="1920"/>
    <cellStyle name="Normal 23 3 20 2" xfId="11505"/>
    <cellStyle name="Normal 23 3 20 2 2" xfId="22569"/>
    <cellStyle name="Normal 23 3 20 2 2 2" xfId="48818"/>
    <cellStyle name="Normal 23 3 20 2 3" xfId="37755"/>
    <cellStyle name="Normal 23 3 20 3" xfId="15108"/>
    <cellStyle name="Normal 23 3 20 3 2" xfId="26172"/>
    <cellStyle name="Normal 23 3 20 3 2 2" xfId="52421"/>
    <cellStyle name="Normal 23 3 20 3 3" xfId="41358"/>
    <cellStyle name="Normal 23 3 20 4" xfId="18844"/>
    <cellStyle name="Normal 23 3 20 4 2" xfId="45094"/>
    <cellStyle name="Normal 23 3 20 5" xfId="7719"/>
    <cellStyle name="Normal 23 3 20 5 2" xfId="34031"/>
    <cellStyle name="Normal 23 3 20 6" xfId="29354"/>
    <cellStyle name="Normal 23 3 21" xfId="1921"/>
    <cellStyle name="Normal 23 3 21 2" xfId="11619"/>
    <cellStyle name="Normal 23 3 21 2 2" xfId="22683"/>
    <cellStyle name="Normal 23 3 21 2 2 2" xfId="48932"/>
    <cellStyle name="Normal 23 3 21 2 3" xfId="37869"/>
    <cellStyle name="Normal 23 3 21 3" xfId="15222"/>
    <cellStyle name="Normal 23 3 21 3 2" xfId="26286"/>
    <cellStyle name="Normal 23 3 21 3 2 2" xfId="52535"/>
    <cellStyle name="Normal 23 3 21 3 3" xfId="41472"/>
    <cellStyle name="Normal 23 3 21 4" xfId="18958"/>
    <cellStyle name="Normal 23 3 21 4 2" xfId="45208"/>
    <cellStyle name="Normal 23 3 21 5" xfId="7834"/>
    <cellStyle name="Normal 23 3 21 5 2" xfId="34145"/>
    <cellStyle name="Normal 23 3 21 6" xfId="29355"/>
    <cellStyle name="Normal 23 3 22" xfId="1922"/>
    <cellStyle name="Normal 23 3 22 2" xfId="11733"/>
    <cellStyle name="Normal 23 3 22 2 2" xfId="22797"/>
    <cellStyle name="Normal 23 3 22 2 2 2" xfId="49046"/>
    <cellStyle name="Normal 23 3 22 2 3" xfId="37983"/>
    <cellStyle name="Normal 23 3 22 3" xfId="15336"/>
    <cellStyle name="Normal 23 3 22 3 2" xfId="26400"/>
    <cellStyle name="Normal 23 3 22 3 2 2" xfId="52649"/>
    <cellStyle name="Normal 23 3 22 3 3" xfId="41586"/>
    <cellStyle name="Normal 23 3 22 4" xfId="19072"/>
    <cellStyle name="Normal 23 3 22 4 2" xfId="45322"/>
    <cellStyle name="Normal 23 3 22 5" xfId="7949"/>
    <cellStyle name="Normal 23 3 22 5 2" xfId="34259"/>
    <cellStyle name="Normal 23 3 22 6" xfId="29356"/>
    <cellStyle name="Normal 23 3 23" xfId="1923"/>
    <cellStyle name="Normal 23 3 23 2" xfId="11847"/>
    <cellStyle name="Normal 23 3 23 2 2" xfId="22911"/>
    <cellStyle name="Normal 23 3 23 2 2 2" xfId="49160"/>
    <cellStyle name="Normal 23 3 23 2 3" xfId="38097"/>
    <cellStyle name="Normal 23 3 23 3" xfId="15450"/>
    <cellStyle name="Normal 23 3 23 3 2" xfId="26514"/>
    <cellStyle name="Normal 23 3 23 3 2 2" xfId="52763"/>
    <cellStyle name="Normal 23 3 23 3 3" xfId="41700"/>
    <cellStyle name="Normal 23 3 23 4" xfId="19186"/>
    <cellStyle name="Normal 23 3 23 4 2" xfId="45436"/>
    <cellStyle name="Normal 23 3 23 5" xfId="8064"/>
    <cellStyle name="Normal 23 3 23 5 2" xfId="34373"/>
    <cellStyle name="Normal 23 3 23 6" xfId="29357"/>
    <cellStyle name="Normal 23 3 24" xfId="1924"/>
    <cellStyle name="Normal 23 3 24 2" xfId="11961"/>
    <cellStyle name="Normal 23 3 24 2 2" xfId="23025"/>
    <cellStyle name="Normal 23 3 24 2 2 2" xfId="49274"/>
    <cellStyle name="Normal 23 3 24 2 3" xfId="38211"/>
    <cellStyle name="Normal 23 3 24 3" xfId="15564"/>
    <cellStyle name="Normal 23 3 24 3 2" xfId="26628"/>
    <cellStyle name="Normal 23 3 24 3 2 2" xfId="52877"/>
    <cellStyle name="Normal 23 3 24 3 3" xfId="41814"/>
    <cellStyle name="Normal 23 3 24 4" xfId="19300"/>
    <cellStyle name="Normal 23 3 24 4 2" xfId="45550"/>
    <cellStyle name="Normal 23 3 24 5" xfId="8179"/>
    <cellStyle name="Normal 23 3 24 5 2" xfId="34487"/>
    <cellStyle name="Normal 23 3 24 6" xfId="29358"/>
    <cellStyle name="Normal 23 3 25" xfId="1925"/>
    <cellStyle name="Normal 23 3 25 2" xfId="12075"/>
    <cellStyle name="Normal 23 3 25 2 2" xfId="23139"/>
    <cellStyle name="Normal 23 3 25 2 2 2" xfId="49388"/>
    <cellStyle name="Normal 23 3 25 2 3" xfId="38325"/>
    <cellStyle name="Normal 23 3 25 3" xfId="15678"/>
    <cellStyle name="Normal 23 3 25 3 2" xfId="26742"/>
    <cellStyle name="Normal 23 3 25 3 2 2" xfId="52991"/>
    <cellStyle name="Normal 23 3 25 3 3" xfId="41928"/>
    <cellStyle name="Normal 23 3 25 4" xfId="19414"/>
    <cellStyle name="Normal 23 3 25 4 2" xfId="45664"/>
    <cellStyle name="Normal 23 3 25 5" xfId="8294"/>
    <cellStyle name="Normal 23 3 25 5 2" xfId="34601"/>
    <cellStyle name="Normal 23 3 25 6" xfId="29359"/>
    <cellStyle name="Normal 23 3 26" xfId="1926"/>
    <cellStyle name="Normal 23 3 26 2" xfId="12192"/>
    <cellStyle name="Normal 23 3 26 2 2" xfId="23256"/>
    <cellStyle name="Normal 23 3 26 2 2 2" xfId="49505"/>
    <cellStyle name="Normal 23 3 26 2 3" xfId="38442"/>
    <cellStyle name="Normal 23 3 26 3" xfId="15795"/>
    <cellStyle name="Normal 23 3 26 3 2" xfId="26859"/>
    <cellStyle name="Normal 23 3 26 3 2 2" xfId="53108"/>
    <cellStyle name="Normal 23 3 26 3 3" xfId="42045"/>
    <cellStyle name="Normal 23 3 26 4" xfId="19531"/>
    <cellStyle name="Normal 23 3 26 4 2" xfId="45781"/>
    <cellStyle name="Normal 23 3 26 5" xfId="8412"/>
    <cellStyle name="Normal 23 3 26 5 2" xfId="34718"/>
    <cellStyle name="Normal 23 3 26 6" xfId="29360"/>
    <cellStyle name="Normal 23 3 27" xfId="1927"/>
    <cellStyle name="Normal 23 3 27 2" xfId="12311"/>
    <cellStyle name="Normal 23 3 27 2 2" xfId="23375"/>
    <cellStyle name="Normal 23 3 27 2 2 2" xfId="49624"/>
    <cellStyle name="Normal 23 3 27 2 3" xfId="38561"/>
    <cellStyle name="Normal 23 3 27 3" xfId="15914"/>
    <cellStyle name="Normal 23 3 27 3 2" xfId="26978"/>
    <cellStyle name="Normal 23 3 27 3 2 2" xfId="53227"/>
    <cellStyle name="Normal 23 3 27 3 3" xfId="42164"/>
    <cellStyle name="Normal 23 3 27 4" xfId="19650"/>
    <cellStyle name="Normal 23 3 27 4 2" xfId="45900"/>
    <cellStyle name="Normal 23 3 27 5" xfId="8532"/>
    <cellStyle name="Normal 23 3 27 5 2" xfId="34837"/>
    <cellStyle name="Normal 23 3 27 6" xfId="29361"/>
    <cellStyle name="Normal 23 3 28" xfId="1928"/>
    <cellStyle name="Normal 23 3 28 2" xfId="12442"/>
    <cellStyle name="Normal 23 3 28 2 2" xfId="23506"/>
    <cellStyle name="Normal 23 3 28 2 2 2" xfId="49755"/>
    <cellStyle name="Normal 23 3 28 2 3" xfId="38692"/>
    <cellStyle name="Normal 23 3 28 3" xfId="16045"/>
    <cellStyle name="Normal 23 3 28 3 2" xfId="27109"/>
    <cellStyle name="Normal 23 3 28 3 2 2" xfId="53358"/>
    <cellStyle name="Normal 23 3 28 3 3" xfId="42295"/>
    <cellStyle name="Normal 23 3 28 4" xfId="19781"/>
    <cellStyle name="Normal 23 3 28 4 2" xfId="46031"/>
    <cellStyle name="Normal 23 3 28 5" xfId="8664"/>
    <cellStyle name="Normal 23 3 28 5 2" xfId="34968"/>
    <cellStyle name="Normal 23 3 28 6" xfId="29362"/>
    <cellStyle name="Normal 23 3 29" xfId="1929"/>
    <cellStyle name="Normal 23 3 29 2" xfId="12557"/>
    <cellStyle name="Normal 23 3 29 2 2" xfId="23621"/>
    <cellStyle name="Normal 23 3 29 2 2 2" xfId="49870"/>
    <cellStyle name="Normal 23 3 29 2 3" xfId="38807"/>
    <cellStyle name="Normal 23 3 29 3" xfId="16160"/>
    <cellStyle name="Normal 23 3 29 3 2" xfId="27224"/>
    <cellStyle name="Normal 23 3 29 3 2 2" xfId="53473"/>
    <cellStyle name="Normal 23 3 29 3 3" xfId="42410"/>
    <cellStyle name="Normal 23 3 29 4" xfId="19896"/>
    <cellStyle name="Normal 23 3 29 4 2" xfId="46146"/>
    <cellStyle name="Normal 23 3 29 5" xfId="8780"/>
    <cellStyle name="Normal 23 3 29 5 2" xfId="35083"/>
    <cellStyle name="Normal 23 3 29 6" xfId="29363"/>
    <cellStyle name="Normal 23 3 3" xfId="145"/>
    <cellStyle name="Normal 23 3 3 2" xfId="1931"/>
    <cellStyle name="Normal 23 3 3 2 2" xfId="16412"/>
    <cellStyle name="Normal 23 3 3 2 2 2" xfId="27476"/>
    <cellStyle name="Normal 23 3 3 2 2 2 2" xfId="53725"/>
    <cellStyle name="Normal 23 3 3 2 2 3" xfId="42662"/>
    <cellStyle name="Normal 23 3 3 2 3" xfId="20148"/>
    <cellStyle name="Normal 23 3 3 2 3 2" xfId="46398"/>
    <cellStyle name="Normal 23 3 3 2 4" xfId="9076"/>
    <cellStyle name="Normal 23 3 3 2 4 2" xfId="35335"/>
    <cellStyle name="Normal 23 3 3 2 5" xfId="29365"/>
    <cellStyle name="Normal 23 3 3 3" xfId="1930"/>
    <cellStyle name="Normal 23 3 3 3 2" xfId="20485"/>
    <cellStyle name="Normal 23 3 3 3 2 2" xfId="46734"/>
    <cellStyle name="Normal 23 3 3 3 3" xfId="9421"/>
    <cellStyle name="Normal 23 3 3 3 3 2" xfId="35671"/>
    <cellStyle name="Normal 23 3 3 3 4" xfId="29364"/>
    <cellStyle name="Normal 23 3 3 4" xfId="13024"/>
    <cellStyle name="Normal 23 3 3 4 2" xfId="24088"/>
    <cellStyle name="Normal 23 3 3 4 2 2" xfId="50337"/>
    <cellStyle name="Normal 23 3 3 4 3" xfId="39274"/>
    <cellStyle name="Normal 23 3 3 5" xfId="16760"/>
    <cellStyle name="Normal 23 3 3 5 2" xfId="43010"/>
    <cellStyle name="Normal 23 3 3 6" xfId="5616"/>
    <cellStyle name="Normal 23 3 3 6 2" xfId="31947"/>
    <cellStyle name="Normal 23 3 3 7" xfId="27639"/>
    <cellStyle name="Normal 23 3 30" xfId="1932"/>
    <cellStyle name="Normal 23 3 30 2" xfId="12671"/>
    <cellStyle name="Normal 23 3 30 2 2" xfId="23735"/>
    <cellStyle name="Normal 23 3 30 2 2 2" xfId="49984"/>
    <cellStyle name="Normal 23 3 30 2 3" xfId="38921"/>
    <cellStyle name="Normal 23 3 30 3" xfId="16274"/>
    <cellStyle name="Normal 23 3 30 3 2" xfId="27338"/>
    <cellStyle name="Normal 23 3 30 3 2 2" xfId="53587"/>
    <cellStyle name="Normal 23 3 30 3 3" xfId="42524"/>
    <cellStyle name="Normal 23 3 30 4" xfId="20010"/>
    <cellStyle name="Normal 23 3 30 4 2" xfId="46260"/>
    <cellStyle name="Normal 23 3 30 5" xfId="8895"/>
    <cellStyle name="Normal 23 3 30 5 2" xfId="35197"/>
    <cellStyle name="Normal 23 3 30 6" xfId="29366"/>
    <cellStyle name="Normal 23 3 31" xfId="1933"/>
    <cellStyle name="Normal 23 3 31 2" xfId="9309"/>
    <cellStyle name="Normal 23 3 31 2 2" xfId="20373"/>
    <cellStyle name="Normal 23 3 31 2 2 2" xfId="46622"/>
    <cellStyle name="Normal 23 3 31 2 3" xfId="35559"/>
    <cellStyle name="Normal 23 3 31 3" xfId="12912"/>
    <cellStyle name="Normal 23 3 31 3 2" xfId="23976"/>
    <cellStyle name="Normal 23 3 31 3 2 2" xfId="50225"/>
    <cellStyle name="Normal 23 3 31 3 3" xfId="39162"/>
    <cellStyle name="Normal 23 3 31 4" xfId="16648"/>
    <cellStyle name="Normal 23 3 31 4 2" xfId="42898"/>
    <cellStyle name="Normal 23 3 31 5" xfId="5504"/>
    <cellStyle name="Normal 23 3 31 5 2" xfId="31835"/>
    <cellStyle name="Normal 23 3 31 6" xfId="29367"/>
    <cellStyle name="Normal 23 3 32" xfId="1934"/>
    <cellStyle name="Normal 23 3 32 2" xfId="20253"/>
    <cellStyle name="Normal 23 3 32 2 2" xfId="46502"/>
    <cellStyle name="Normal 23 3 32 3" xfId="9189"/>
    <cellStyle name="Normal 23 3 32 3 2" xfId="35439"/>
    <cellStyle name="Normal 23 3 32 4" xfId="29368"/>
    <cellStyle name="Normal 23 3 33" xfId="1935"/>
    <cellStyle name="Normal 23 3 33 2" xfId="23856"/>
    <cellStyle name="Normal 23 3 33 2 2" xfId="50105"/>
    <cellStyle name="Normal 23 3 33 3" xfId="12792"/>
    <cellStyle name="Normal 23 3 33 3 2" xfId="39042"/>
    <cellStyle name="Normal 23 3 33 4" xfId="29369"/>
    <cellStyle name="Normal 23 3 34" xfId="1936"/>
    <cellStyle name="Normal 23 3 34 2" xfId="16528"/>
    <cellStyle name="Normal 23 3 34 2 2" xfId="42778"/>
    <cellStyle name="Normal 23 3 34 3" xfId="29370"/>
    <cellStyle name="Normal 23 3 35" xfId="1937"/>
    <cellStyle name="Normal 23 3 35 2" xfId="29371"/>
    <cellStyle name="Normal 23 3 36" xfId="1938"/>
    <cellStyle name="Normal 23 3 36 2" xfId="29372"/>
    <cellStyle name="Normal 23 3 37" xfId="1939"/>
    <cellStyle name="Normal 23 3 37 2" xfId="29373"/>
    <cellStyle name="Normal 23 3 38" xfId="1940"/>
    <cellStyle name="Normal 23 3 38 2" xfId="29374"/>
    <cellStyle name="Normal 23 3 39" xfId="1941"/>
    <cellStyle name="Normal 23 3 39 2" xfId="29375"/>
    <cellStyle name="Normal 23 3 4" xfId="1942"/>
    <cellStyle name="Normal 23 3 4 2" xfId="9581"/>
    <cellStyle name="Normal 23 3 4 2 2" xfId="20645"/>
    <cellStyle name="Normal 23 3 4 2 2 2" xfId="46894"/>
    <cellStyle name="Normal 23 3 4 2 3" xfId="35831"/>
    <cellStyle name="Normal 23 3 4 3" xfId="13184"/>
    <cellStyle name="Normal 23 3 4 3 2" xfId="24248"/>
    <cellStyle name="Normal 23 3 4 3 2 2" xfId="50497"/>
    <cellStyle name="Normal 23 3 4 3 3" xfId="39434"/>
    <cellStyle name="Normal 23 3 4 4" xfId="16920"/>
    <cellStyle name="Normal 23 3 4 4 2" xfId="43170"/>
    <cellStyle name="Normal 23 3 4 5" xfId="5779"/>
    <cellStyle name="Normal 23 3 4 5 2" xfId="32107"/>
    <cellStyle name="Normal 23 3 4 6" xfId="29376"/>
    <cellStyle name="Normal 23 3 40" xfId="1943"/>
    <cellStyle name="Normal 23 3 40 2" xfId="29377"/>
    <cellStyle name="Normal 23 3 41" xfId="1944"/>
    <cellStyle name="Normal 23 3 41 2" xfId="29378"/>
    <cellStyle name="Normal 23 3 42" xfId="1868"/>
    <cellStyle name="Normal 23 3 42 2" xfId="29302"/>
    <cellStyle name="Normal 23 3 43" xfId="5383"/>
    <cellStyle name="Normal 23 3 43 2" xfId="31715"/>
    <cellStyle name="Normal 23 3 44" xfId="27636"/>
    <cellStyle name="Normal 23 3 5" xfId="1945"/>
    <cellStyle name="Normal 23 3 5 2" xfId="9697"/>
    <cellStyle name="Normal 23 3 5 2 2" xfId="20761"/>
    <cellStyle name="Normal 23 3 5 2 2 2" xfId="47010"/>
    <cellStyle name="Normal 23 3 5 2 3" xfId="35947"/>
    <cellStyle name="Normal 23 3 5 3" xfId="13300"/>
    <cellStyle name="Normal 23 3 5 3 2" xfId="24364"/>
    <cellStyle name="Normal 23 3 5 3 2 2" xfId="50613"/>
    <cellStyle name="Normal 23 3 5 3 3" xfId="39550"/>
    <cellStyle name="Normal 23 3 5 4" xfId="17036"/>
    <cellStyle name="Normal 23 3 5 4 2" xfId="43286"/>
    <cellStyle name="Normal 23 3 5 5" xfId="5896"/>
    <cellStyle name="Normal 23 3 5 5 2" xfId="32223"/>
    <cellStyle name="Normal 23 3 5 6" xfId="29379"/>
    <cellStyle name="Normal 23 3 6" xfId="1946"/>
    <cellStyle name="Normal 23 3 6 2" xfId="9812"/>
    <cellStyle name="Normal 23 3 6 2 2" xfId="20876"/>
    <cellStyle name="Normal 23 3 6 2 2 2" xfId="47125"/>
    <cellStyle name="Normal 23 3 6 2 3" xfId="36062"/>
    <cellStyle name="Normal 23 3 6 3" xfId="13415"/>
    <cellStyle name="Normal 23 3 6 3 2" xfId="24479"/>
    <cellStyle name="Normal 23 3 6 3 2 2" xfId="50728"/>
    <cellStyle name="Normal 23 3 6 3 3" xfId="39665"/>
    <cellStyle name="Normal 23 3 6 4" xfId="17151"/>
    <cellStyle name="Normal 23 3 6 4 2" xfId="43401"/>
    <cellStyle name="Normal 23 3 6 5" xfId="6012"/>
    <cellStyle name="Normal 23 3 6 5 2" xfId="32338"/>
    <cellStyle name="Normal 23 3 6 6" xfId="29380"/>
    <cellStyle name="Normal 23 3 7" xfId="1947"/>
    <cellStyle name="Normal 23 3 7 2" xfId="9927"/>
    <cellStyle name="Normal 23 3 7 2 2" xfId="20991"/>
    <cellStyle name="Normal 23 3 7 2 2 2" xfId="47240"/>
    <cellStyle name="Normal 23 3 7 2 3" xfId="36177"/>
    <cellStyle name="Normal 23 3 7 3" xfId="13530"/>
    <cellStyle name="Normal 23 3 7 3 2" xfId="24594"/>
    <cellStyle name="Normal 23 3 7 3 2 2" xfId="50843"/>
    <cellStyle name="Normal 23 3 7 3 3" xfId="39780"/>
    <cellStyle name="Normal 23 3 7 4" xfId="17266"/>
    <cellStyle name="Normal 23 3 7 4 2" xfId="43516"/>
    <cellStyle name="Normal 23 3 7 5" xfId="6128"/>
    <cellStyle name="Normal 23 3 7 5 2" xfId="32453"/>
    <cellStyle name="Normal 23 3 7 6" xfId="29381"/>
    <cellStyle name="Normal 23 3 8" xfId="1948"/>
    <cellStyle name="Normal 23 3 8 2" xfId="10041"/>
    <cellStyle name="Normal 23 3 8 2 2" xfId="21105"/>
    <cellStyle name="Normal 23 3 8 2 2 2" xfId="47354"/>
    <cellStyle name="Normal 23 3 8 2 3" xfId="36291"/>
    <cellStyle name="Normal 23 3 8 3" xfId="13644"/>
    <cellStyle name="Normal 23 3 8 3 2" xfId="24708"/>
    <cellStyle name="Normal 23 3 8 3 2 2" xfId="50957"/>
    <cellStyle name="Normal 23 3 8 3 3" xfId="39894"/>
    <cellStyle name="Normal 23 3 8 4" xfId="17380"/>
    <cellStyle name="Normal 23 3 8 4 2" xfId="43630"/>
    <cellStyle name="Normal 23 3 8 5" xfId="6243"/>
    <cellStyle name="Normal 23 3 8 5 2" xfId="32567"/>
    <cellStyle name="Normal 23 3 8 6" xfId="29382"/>
    <cellStyle name="Normal 23 3 9" xfId="1949"/>
    <cellStyle name="Normal 23 3 9 2" xfId="10155"/>
    <cellStyle name="Normal 23 3 9 2 2" xfId="21219"/>
    <cellStyle name="Normal 23 3 9 2 2 2" xfId="47468"/>
    <cellStyle name="Normal 23 3 9 2 3" xfId="36405"/>
    <cellStyle name="Normal 23 3 9 3" xfId="13758"/>
    <cellStyle name="Normal 23 3 9 3 2" xfId="24822"/>
    <cellStyle name="Normal 23 3 9 3 2 2" xfId="51071"/>
    <cellStyle name="Normal 23 3 9 3 3" xfId="40008"/>
    <cellStyle name="Normal 23 3 9 4" xfId="17494"/>
    <cellStyle name="Normal 23 3 9 4 2" xfId="43744"/>
    <cellStyle name="Normal 23 3 9 5" xfId="6358"/>
    <cellStyle name="Normal 23 3 9 5 2" xfId="32681"/>
    <cellStyle name="Normal 23 3 9 6" xfId="29383"/>
    <cellStyle name="Normal 23 30" xfId="1950"/>
    <cellStyle name="Normal 23 30 2" xfId="11019"/>
    <cellStyle name="Normal 23 30 2 2" xfId="22083"/>
    <cellStyle name="Normal 23 30 2 2 2" xfId="48332"/>
    <cellStyle name="Normal 23 30 2 3" xfId="37269"/>
    <cellStyle name="Normal 23 30 3" xfId="14622"/>
    <cellStyle name="Normal 23 30 3 2" xfId="25686"/>
    <cellStyle name="Normal 23 30 3 2 2" xfId="51935"/>
    <cellStyle name="Normal 23 30 3 3" xfId="40872"/>
    <cellStyle name="Normal 23 30 4" xfId="18358"/>
    <cellStyle name="Normal 23 30 4 2" xfId="44608"/>
    <cellStyle name="Normal 23 30 5" xfId="7228"/>
    <cellStyle name="Normal 23 30 5 2" xfId="33545"/>
    <cellStyle name="Normal 23 30 6" xfId="29384"/>
    <cellStyle name="Normal 23 31" xfId="1951"/>
    <cellStyle name="Normal 23 31 2" xfId="10617"/>
    <cellStyle name="Normal 23 31 2 2" xfId="21681"/>
    <cellStyle name="Normal 23 31 2 2 2" xfId="47930"/>
    <cellStyle name="Normal 23 31 2 3" xfId="36867"/>
    <cellStyle name="Normal 23 31 3" xfId="14220"/>
    <cellStyle name="Normal 23 31 3 2" xfId="25284"/>
    <cellStyle name="Normal 23 31 3 2 2" xfId="51533"/>
    <cellStyle name="Normal 23 31 3 3" xfId="40470"/>
    <cellStyle name="Normal 23 31 4" xfId="17956"/>
    <cellStyle name="Normal 23 31 4 2" xfId="44206"/>
    <cellStyle name="Normal 23 31 5" xfId="6823"/>
    <cellStyle name="Normal 23 31 5 2" xfId="33143"/>
    <cellStyle name="Normal 23 31 6" xfId="29385"/>
    <cellStyle name="Normal 23 32" xfId="1952"/>
    <cellStyle name="Normal 23 32 2" xfId="10658"/>
    <cellStyle name="Normal 23 32 2 2" xfId="21722"/>
    <cellStyle name="Normal 23 32 2 2 2" xfId="47971"/>
    <cellStyle name="Normal 23 32 2 3" xfId="36908"/>
    <cellStyle name="Normal 23 32 3" xfId="14261"/>
    <cellStyle name="Normal 23 32 3 2" xfId="25325"/>
    <cellStyle name="Normal 23 32 3 2 2" xfId="51574"/>
    <cellStyle name="Normal 23 32 3 3" xfId="40511"/>
    <cellStyle name="Normal 23 32 4" xfId="17997"/>
    <cellStyle name="Normal 23 32 4 2" xfId="44247"/>
    <cellStyle name="Normal 23 32 5" xfId="6864"/>
    <cellStyle name="Normal 23 32 5 2" xfId="33184"/>
    <cellStyle name="Normal 23 32 6" xfId="29386"/>
    <cellStyle name="Normal 23 33" xfId="1953"/>
    <cellStyle name="Normal 23 33 2" xfId="12293"/>
    <cellStyle name="Normal 23 33 2 2" xfId="23357"/>
    <cellStyle name="Normal 23 33 2 2 2" xfId="49606"/>
    <cellStyle name="Normal 23 33 2 3" xfId="38543"/>
    <cellStyle name="Normal 23 33 3" xfId="15896"/>
    <cellStyle name="Normal 23 33 3 2" xfId="26960"/>
    <cellStyle name="Normal 23 33 3 2 2" xfId="53209"/>
    <cellStyle name="Normal 23 33 3 3" xfId="42146"/>
    <cellStyle name="Normal 23 33 4" xfId="19632"/>
    <cellStyle name="Normal 23 33 4 2" xfId="45882"/>
    <cellStyle name="Normal 23 33 5" xfId="8513"/>
    <cellStyle name="Normal 23 33 5 2" xfId="34819"/>
    <cellStyle name="Normal 23 33 6" xfId="29387"/>
    <cellStyle name="Normal 23 34" xfId="1954"/>
    <cellStyle name="Normal 23 34 2" xfId="12424"/>
    <cellStyle name="Normal 23 34 2 2" xfId="23488"/>
    <cellStyle name="Normal 23 34 2 2 2" xfId="49737"/>
    <cellStyle name="Normal 23 34 2 3" xfId="38674"/>
    <cellStyle name="Normal 23 34 3" xfId="16027"/>
    <cellStyle name="Normal 23 34 3 2" xfId="27091"/>
    <cellStyle name="Normal 23 34 3 2 2" xfId="53340"/>
    <cellStyle name="Normal 23 34 3 3" xfId="42277"/>
    <cellStyle name="Normal 23 34 4" xfId="19763"/>
    <cellStyle name="Normal 23 34 4 2" xfId="46013"/>
    <cellStyle name="Normal 23 34 5" xfId="8645"/>
    <cellStyle name="Normal 23 34 5 2" xfId="34950"/>
    <cellStyle name="Normal 23 34 6" xfId="29388"/>
    <cellStyle name="Normal 23 35" xfId="1955"/>
    <cellStyle name="Normal 23 35 2" xfId="12416"/>
    <cellStyle name="Normal 23 35 2 2" xfId="23480"/>
    <cellStyle name="Normal 23 35 2 2 2" xfId="49729"/>
    <cellStyle name="Normal 23 35 2 3" xfId="38666"/>
    <cellStyle name="Normal 23 35 3" xfId="16019"/>
    <cellStyle name="Normal 23 35 3 2" xfId="27083"/>
    <cellStyle name="Normal 23 35 3 2 2" xfId="53332"/>
    <cellStyle name="Normal 23 35 3 3" xfId="42269"/>
    <cellStyle name="Normal 23 35 4" xfId="19755"/>
    <cellStyle name="Normal 23 35 4 2" xfId="46005"/>
    <cellStyle name="Normal 23 35 5" xfId="8637"/>
    <cellStyle name="Normal 23 35 5 2" xfId="34942"/>
    <cellStyle name="Normal 23 35 6" xfId="29389"/>
    <cellStyle name="Normal 23 36" xfId="1956"/>
    <cellStyle name="Normal 23 36 2" xfId="12412"/>
    <cellStyle name="Normal 23 36 2 2" xfId="23476"/>
    <cellStyle name="Normal 23 36 2 2 2" xfId="49725"/>
    <cellStyle name="Normal 23 36 2 3" xfId="38662"/>
    <cellStyle name="Normal 23 36 3" xfId="16015"/>
    <cellStyle name="Normal 23 36 3 2" xfId="27079"/>
    <cellStyle name="Normal 23 36 3 2 2" xfId="53328"/>
    <cellStyle name="Normal 23 36 3 3" xfId="42265"/>
    <cellStyle name="Normal 23 36 4" xfId="19751"/>
    <cellStyle name="Normal 23 36 4 2" xfId="46001"/>
    <cellStyle name="Normal 23 36 5" xfId="8633"/>
    <cellStyle name="Normal 23 36 5 2" xfId="34938"/>
    <cellStyle name="Normal 23 36 6" xfId="29390"/>
    <cellStyle name="Normal 23 37" xfId="1957"/>
    <cellStyle name="Normal 23 37 2" xfId="9291"/>
    <cellStyle name="Normal 23 37 2 2" xfId="20355"/>
    <cellStyle name="Normal 23 37 2 2 2" xfId="46604"/>
    <cellStyle name="Normal 23 37 2 3" xfId="35541"/>
    <cellStyle name="Normal 23 37 3" xfId="12894"/>
    <cellStyle name="Normal 23 37 3 2" xfId="23958"/>
    <cellStyle name="Normal 23 37 3 2 2" xfId="50207"/>
    <cellStyle name="Normal 23 37 3 3" xfId="39144"/>
    <cellStyle name="Normal 23 37 4" xfId="16630"/>
    <cellStyle name="Normal 23 37 4 2" xfId="42880"/>
    <cellStyle name="Normal 23 37 5" xfId="5486"/>
    <cellStyle name="Normal 23 37 5 2" xfId="31817"/>
    <cellStyle name="Normal 23 37 6" xfId="29391"/>
    <cellStyle name="Normal 23 38" xfId="1958"/>
    <cellStyle name="Normal 23 38 2" xfId="20235"/>
    <cellStyle name="Normal 23 38 2 2" xfId="46484"/>
    <cellStyle name="Normal 23 38 3" xfId="9171"/>
    <cellStyle name="Normal 23 38 3 2" xfId="35421"/>
    <cellStyle name="Normal 23 38 4" xfId="29392"/>
    <cellStyle name="Normal 23 39" xfId="1959"/>
    <cellStyle name="Normal 23 39 2" xfId="23838"/>
    <cellStyle name="Normal 23 39 2 2" xfId="50087"/>
    <cellStyle name="Normal 23 39 3" xfId="12774"/>
    <cellStyle name="Normal 23 39 3 2" xfId="39024"/>
    <cellStyle name="Normal 23 39 4" xfId="29393"/>
    <cellStyle name="Normal 23 4" xfId="146"/>
    <cellStyle name="Normal 23 4 10" xfId="1961"/>
    <cellStyle name="Normal 23 4 10 2" xfId="10261"/>
    <cellStyle name="Normal 23 4 10 2 2" xfId="21325"/>
    <cellStyle name="Normal 23 4 10 2 2 2" xfId="47574"/>
    <cellStyle name="Normal 23 4 10 2 3" xfId="36511"/>
    <cellStyle name="Normal 23 4 10 3" xfId="13864"/>
    <cellStyle name="Normal 23 4 10 3 2" xfId="24928"/>
    <cellStyle name="Normal 23 4 10 3 2 2" xfId="51177"/>
    <cellStyle name="Normal 23 4 10 3 3" xfId="40114"/>
    <cellStyle name="Normal 23 4 10 4" xfId="17600"/>
    <cellStyle name="Normal 23 4 10 4 2" xfId="43850"/>
    <cellStyle name="Normal 23 4 10 5" xfId="6465"/>
    <cellStyle name="Normal 23 4 10 5 2" xfId="32787"/>
    <cellStyle name="Normal 23 4 10 6" xfId="29395"/>
    <cellStyle name="Normal 23 4 11" xfId="1962"/>
    <cellStyle name="Normal 23 4 11 2" xfId="10388"/>
    <cellStyle name="Normal 23 4 11 2 2" xfId="21452"/>
    <cellStyle name="Normal 23 4 11 2 2 2" xfId="47701"/>
    <cellStyle name="Normal 23 4 11 2 3" xfId="36638"/>
    <cellStyle name="Normal 23 4 11 3" xfId="13991"/>
    <cellStyle name="Normal 23 4 11 3 2" xfId="25055"/>
    <cellStyle name="Normal 23 4 11 3 2 2" xfId="51304"/>
    <cellStyle name="Normal 23 4 11 3 3" xfId="40241"/>
    <cellStyle name="Normal 23 4 11 4" xfId="17727"/>
    <cellStyle name="Normal 23 4 11 4 2" xfId="43977"/>
    <cellStyle name="Normal 23 4 11 5" xfId="6593"/>
    <cellStyle name="Normal 23 4 11 5 2" xfId="32914"/>
    <cellStyle name="Normal 23 4 11 6" xfId="29396"/>
    <cellStyle name="Normal 23 4 12" xfId="1963"/>
    <cellStyle name="Normal 23 4 12 2" xfId="10503"/>
    <cellStyle name="Normal 23 4 12 2 2" xfId="21567"/>
    <cellStyle name="Normal 23 4 12 2 2 2" xfId="47816"/>
    <cellStyle name="Normal 23 4 12 2 3" xfId="36753"/>
    <cellStyle name="Normal 23 4 12 3" xfId="14106"/>
    <cellStyle name="Normal 23 4 12 3 2" xfId="25170"/>
    <cellStyle name="Normal 23 4 12 3 2 2" xfId="51419"/>
    <cellStyle name="Normal 23 4 12 3 3" xfId="40356"/>
    <cellStyle name="Normal 23 4 12 4" xfId="17842"/>
    <cellStyle name="Normal 23 4 12 4 2" xfId="44092"/>
    <cellStyle name="Normal 23 4 12 5" xfId="6709"/>
    <cellStyle name="Normal 23 4 12 5 2" xfId="33029"/>
    <cellStyle name="Normal 23 4 12 6" xfId="29397"/>
    <cellStyle name="Normal 23 4 13" xfId="1964"/>
    <cellStyle name="Normal 23 4 13 2" xfId="10676"/>
    <cellStyle name="Normal 23 4 13 2 2" xfId="21740"/>
    <cellStyle name="Normal 23 4 13 2 2 2" xfId="47989"/>
    <cellStyle name="Normal 23 4 13 2 3" xfId="36926"/>
    <cellStyle name="Normal 23 4 13 3" xfId="14279"/>
    <cellStyle name="Normal 23 4 13 3 2" xfId="25343"/>
    <cellStyle name="Normal 23 4 13 3 2 2" xfId="51592"/>
    <cellStyle name="Normal 23 4 13 3 3" xfId="40529"/>
    <cellStyle name="Normal 23 4 13 4" xfId="18015"/>
    <cellStyle name="Normal 23 4 13 4 2" xfId="44265"/>
    <cellStyle name="Normal 23 4 13 5" xfId="6883"/>
    <cellStyle name="Normal 23 4 13 5 2" xfId="33202"/>
    <cellStyle name="Normal 23 4 13 6" xfId="29398"/>
    <cellStyle name="Normal 23 4 14" xfId="1965"/>
    <cellStyle name="Normal 23 4 14 2" xfId="10793"/>
    <cellStyle name="Normal 23 4 14 2 2" xfId="21857"/>
    <cellStyle name="Normal 23 4 14 2 2 2" xfId="48106"/>
    <cellStyle name="Normal 23 4 14 2 3" xfId="37043"/>
    <cellStyle name="Normal 23 4 14 3" xfId="14396"/>
    <cellStyle name="Normal 23 4 14 3 2" xfId="25460"/>
    <cellStyle name="Normal 23 4 14 3 2 2" xfId="51709"/>
    <cellStyle name="Normal 23 4 14 3 3" xfId="40646"/>
    <cellStyle name="Normal 23 4 14 4" xfId="18132"/>
    <cellStyle name="Normal 23 4 14 4 2" xfId="44382"/>
    <cellStyle name="Normal 23 4 14 5" xfId="7001"/>
    <cellStyle name="Normal 23 4 14 5 2" xfId="33319"/>
    <cellStyle name="Normal 23 4 14 6" xfId="29399"/>
    <cellStyle name="Normal 23 4 15" xfId="1966"/>
    <cellStyle name="Normal 23 4 15 2" xfId="10909"/>
    <cellStyle name="Normal 23 4 15 2 2" xfId="21973"/>
    <cellStyle name="Normal 23 4 15 2 2 2" xfId="48222"/>
    <cellStyle name="Normal 23 4 15 2 3" xfId="37159"/>
    <cellStyle name="Normal 23 4 15 3" xfId="14512"/>
    <cellStyle name="Normal 23 4 15 3 2" xfId="25576"/>
    <cellStyle name="Normal 23 4 15 3 2 2" xfId="51825"/>
    <cellStyle name="Normal 23 4 15 3 3" xfId="40762"/>
    <cellStyle name="Normal 23 4 15 4" xfId="18248"/>
    <cellStyle name="Normal 23 4 15 4 2" xfId="44498"/>
    <cellStyle name="Normal 23 4 15 5" xfId="7118"/>
    <cellStyle name="Normal 23 4 15 5 2" xfId="33435"/>
    <cellStyle name="Normal 23 4 15 6" xfId="29400"/>
    <cellStyle name="Normal 23 4 16" xfId="1967"/>
    <cellStyle name="Normal 23 4 16 2" xfId="11027"/>
    <cellStyle name="Normal 23 4 16 2 2" xfId="22091"/>
    <cellStyle name="Normal 23 4 16 2 2 2" xfId="48340"/>
    <cellStyle name="Normal 23 4 16 2 3" xfId="37277"/>
    <cellStyle name="Normal 23 4 16 3" xfId="14630"/>
    <cellStyle name="Normal 23 4 16 3 2" xfId="25694"/>
    <cellStyle name="Normal 23 4 16 3 2 2" xfId="51943"/>
    <cellStyle name="Normal 23 4 16 3 3" xfId="40880"/>
    <cellStyle name="Normal 23 4 16 4" xfId="18366"/>
    <cellStyle name="Normal 23 4 16 4 2" xfId="44616"/>
    <cellStyle name="Normal 23 4 16 5" xfId="7237"/>
    <cellStyle name="Normal 23 4 16 5 2" xfId="33553"/>
    <cellStyle name="Normal 23 4 16 6" xfId="29401"/>
    <cellStyle name="Normal 23 4 17" xfId="1968"/>
    <cellStyle name="Normal 23 4 17 2" xfId="11145"/>
    <cellStyle name="Normal 23 4 17 2 2" xfId="22209"/>
    <cellStyle name="Normal 23 4 17 2 2 2" xfId="48458"/>
    <cellStyle name="Normal 23 4 17 2 3" xfId="37395"/>
    <cellStyle name="Normal 23 4 17 3" xfId="14748"/>
    <cellStyle name="Normal 23 4 17 3 2" xfId="25812"/>
    <cellStyle name="Normal 23 4 17 3 2 2" xfId="52061"/>
    <cellStyle name="Normal 23 4 17 3 3" xfId="40998"/>
    <cellStyle name="Normal 23 4 17 4" xfId="18484"/>
    <cellStyle name="Normal 23 4 17 4 2" xfId="44734"/>
    <cellStyle name="Normal 23 4 17 5" xfId="7356"/>
    <cellStyle name="Normal 23 4 17 5 2" xfId="33671"/>
    <cellStyle name="Normal 23 4 17 6" xfId="29402"/>
    <cellStyle name="Normal 23 4 18" xfId="1969"/>
    <cellStyle name="Normal 23 4 18 2" xfId="11261"/>
    <cellStyle name="Normal 23 4 18 2 2" xfId="22325"/>
    <cellStyle name="Normal 23 4 18 2 2 2" xfId="48574"/>
    <cellStyle name="Normal 23 4 18 2 3" xfId="37511"/>
    <cellStyle name="Normal 23 4 18 3" xfId="14864"/>
    <cellStyle name="Normal 23 4 18 3 2" xfId="25928"/>
    <cellStyle name="Normal 23 4 18 3 2 2" xfId="52177"/>
    <cellStyle name="Normal 23 4 18 3 3" xfId="41114"/>
    <cellStyle name="Normal 23 4 18 4" xfId="18600"/>
    <cellStyle name="Normal 23 4 18 4 2" xfId="44850"/>
    <cellStyle name="Normal 23 4 18 5" xfId="7473"/>
    <cellStyle name="Normal 23 4 18 5 2" xfId="33787"/>
    <cellStyle name="Normal 23 4 18 6" xfId="29403"/>
    <cellStyle name="Normal 23 4 19" xfId="1970"/>
    <cellStyle name="Normal 23 4 19 2" xfId="11378"/>
    <cellStyle name="Normal 23 4 19 2 2" xfId="22442"/>
    <cellStyle name="Normal 23 4 19 2 2 2" xfId="48691"/>
    <cellStyle name="Normal 23 4 19 2 3" xfId="37628"/>
    <cellStyle name="Normal 23 4 19 3" xfId="14981"/>
    <cellStyle name="Normal 23 4 19 3 2" xfId="26045"/>
    <cellStyle name="Normal 23 4 19 3 2 2" xfId="52294"/>
    <cellStyle name="Normal 23 4 19 3 3" xfId="41231"/>
    <cellStyle name="Normal 23 4 19 4" xfId="18717"/>
    <cellStyle name="Normal 23 4 19 4 2" xfId="44967"/>
    <cellStyle name="Normal 23 4 19 5" xfId="7591"/>
    <cellStyle name="Normal 23 4 19 5 2" xfId="33904"/>
    <cellStyle name="Normal 23 4 19 6" xfId="29404"/>
    <cellStyle name="Normal 23 4 2" xfId="147"/>
    <cellStyle name="Normal 23 4 2 10" xfId="1972"/>
    <cellStyle name="Normal 23 4 2 10 2" xfId="10457"/>
    <cellStyle name="Normal 23 4 2 10 2 2" xfId="21521"/>
    <cellStyle name="Normal 23 4 2 10 2 2 2" xfId="47770"/>
    <cellStyle name="Normal 23 4 2 10 2 3" xfId="36707"/>
    <cellStyle name="Normal 23 4 2 10 3" xfId="14060"/>
    <cellStyle name="Normal 23 4 2 10 3 2" xfId="25124"/>
    <cellStyle name="Normal 23 4 2 10 3 2 2" xfId="51373"/>
    <cellStyle name="Normal 23 4 2 10 3 3" xfId="40310"/>
    <cellStyle name="Normal 23 4 2 10 4" xfId="17796"/>
    <cellStyle name="Normal 23 4 2 10 4 2" xfId="44046"/>
    <cellStyle name="Normal 23 4 2 10 5" xfId="6662"/>
    <cellStyle name="Normal 23 4 2 10 5 2" xfId="32983"/>
    <cellStyle name="Normal 23 4 2 10 6" xfId="29406"/>
    <cellStyle name="Normal 23 4 2 11" xfId="1973"/>
    <cellStyle name="Normal 23 4 2 11 2" xfId="10572"/>
    <cellStyle name="Normal 23 4 2 11 2 2" xfId="21636"/>
    <cellStyle name="Normal 23 4 2 11 2 2 2" xfId="47885"/>
    <cellStyle name="Normal 23 4 2 11 2 3" xfId="36822"/>
    <cellStyle name="Normal 23 4 2 11 3" xfId="14175"/>
    <cellStyle name="Normal 23 4 2 11 3 2" xfId="25239"/>
    <cellStyle name="Normal 23 4 2 11 3 2 2" xfId="51488"/>
    <cellStyle name="Normal 23 4 2 11 3 3" xfId="40425"/>
    <cellStyle name="Normal 23 4 2 11 4" xfId="17911"/>
    <cellStyle name="Normal 23 4 2 11 4 2" xfId="44161"/>
    <cellStyle name="Normal 23 4 2 11 5" xfId="6778"/>
    <cellStyle name="Normal 23 4 2 11 5 2" xfId="33098"/>
    <cellStyle name="Normal 23 4 2 11 6" xfId="29407"/>
    <cellStyle name="Normal 23 4 2 12" xfId="1974"/>
    <cellStyle name="Normal 23 4 2 12 2" xfId="10745"/>
    <cellStyle name="Normal 23 4 2 12 2 2" xfId="21809"/>
    <cellStyle name="Normal 23 4 2 12 2 2 2" xfId="48058"/>
    <cellStyle name="Normal 23 4 2 12 2 3" xfId="36995"/>
    <cellStyle name="Normal 23 4 2 12 3" xfId="14348"/>
    <cellStyle name="Normal 23 4 2 12 3 2" xfId="25412"/>
    <cellStyle name="Normal 23 4 2 12 3 2 2" xfId="51661"/>
    <cellStyle name="Normal 23 4 2 12 3 3" xfId="40598"/>
    <cellStyle name="Normal 23 4 2 12 4" xfId="18084"/>
    <cellStyle name="Normal 23 4 2 12 4 2" xfId="44334"/>
    <cellStyle name="Normal 23 4 2 12 5" xfId="6952"/>
    <cellStyle name="Normal 23 4 2 12 5 2" xfId="33271"/>
    <cellStyle name="Normal 23 4 2 12 6" xfId="29408"/>
    <cellStyle name="Normal 23 4 2 13" xfId="1975"/>
    <cellStyle name="Normal 23 4 2 13 2" xfId="10862"/>
    <cellStyle name="Normal 23 4 2 13 2 2" xfId="21926"/>
    <cellStyle name="Normal 23 4 2 13 2 2 2" xfId="48175"/>
    <cellStyle name="Normal 23 4 2 13 2 3" xfId="37112"/>
    <cellStyle name="Normal 23 4 2 13 3" xfId="14465"/>
    <cellStyle name="Normal 23 4 2 13 3 2" xfId="25529"/>
    <cellStyle name="Normal 23 4 2 13 3 2 2" xfId="51778"/>
    <cellStyle name="Normal 23 4 2 13 3 3" xfId="40715"/>
    <cellStyle name="Normal 23 4 2 13 4" xfId="18201"/>
    <cellStyle name="Normal 23 4 2 13 4 2" xfId="44451"/>
    <cellStyle name="Normal 23 4 2 13 5" xfId="7070"/>
    <cellStyle name="Normal 23 4 2 13 5 2" xfId="33388"/>
    <cellStyle name="Normal 23 4 2 13 6" xfId="29409"/>
    <cellStyle name="Normal 23 4 2 14" xfId="1976"/>
    <cellStyle name="Normal 23 4 2 14 2" xfId="10978"/>
    <cellStyle name="Normal 23 4 2 14 2 2" xfId="22042"/>
    <cellStyle name="Normal 23 4 2 14 2 2 2" xfId="48291"/>
    <cellStyle name="Normal 23 4 2 14 2 3" xfId="37228"/>
    <cellStyle name="Normal 23 4 2 14 3" xfId="14581"/>
    <cellStyle name="Normal 23 4 2 14 3 2" xfId="25645"/>
    <cellStyle name="Normal 23 4 2 14 3 2 2" xfId="51894"/>
    <cellStyle name="Normal 23 4 2 14 3 3" xfId="40831"/>
    <cellStyle name="Normal 23 4 2 14 4" xfId="18317"/>
    <cellStyle name="Normal 23 4 2 14 4 2" xfId="44567"/>
    <cellStyle name="Normal 23 4 2 14 5" xfId="7187"/>
    <cellStyle name="Normal 23 4 2 14 5 2" xfId="33504"/>
    <cellStyle name="Normal 23 4 2 14 6" xfId="29410"/>
    <cellStyle name="Normal 23 4 2 15" xfId="1977"/>
    <cellStyle name="Normal 23 4 2 15 2" xfId="11096"/>
    <cellStyle name="Normal 23 4 2 15 2 2" xfId="22160"/>
    <cellStyle name="Normal 23 4 2 15 2 2 2" xfId="48409"/>
    <cellStyle name="Normal 23 4 2 15 2 3" xfId="37346"/>
    <cellStyle name="Normal 23 4 2 15 3" xfId="14699"/>
    <cellStyle name="Normal 23 4 2 15 3 2" xfId="25763"/>
    <cellStyle name="Normal 23 4 2 15 3 2 2" xfId="52012"/>
    <cellStyle name="Normal 23 4 2 15 3 3" xfId="40949"/>
    <cellStyle name="Normal 23 4 2 15 4" xfId="18435"/>
    <cellStyle name="Normal 23 4 2 15 4 2" xfId="44685"/>
    <cellStyle name="Normal 23 4 2 15 5" xfId="7306"/>
    <cellStyle name="Normal 23 4 2 15 5 2" xfId="33622"/>
    <cellStyle name="Normal 23 4 2 15 6" xfId="29411"/>
    <cellStyle name="Normal 23 4 2 16" xfId="1978"/>
    <cellStyle name="Normal 23 4 2 16 2" xfId="11214"/>
    <cellStyle name="Normal 23 4 2 16 2 2" xfId="22278"/>
    <cellStyle name="Normal 23 4 2 16 2 2 2" xfId="48527"/>
    <cellStyle name="Normal 23 4 2 16 2 3" xfId="37464"/>
    <cellStyle name="Normal 23 4 2 16 3" xfId="14817"/>
    <cellStyle name="Normal 23 4 2 16 3 2" xfId="25881"/>
    <cellStyle name="Normal 23 4 2 16 3 2 2" xfId="52130"/>
    <cellStyle name="Normal 23 4 2 16 3 3" xfId="41067"/>
    <cellStyle name="Normal 23 4 2 16 4" xfId="18553"/>
    <cellStyle name="Normal 23 4 2 16 4 2" xfId="44803"/>
    <cellStyle name="Normal 23 4 2 16 5" xfId="7425"/>
    <cellStyle name="Normal 23 4 2 16 5 2" xfId="33740"/>
    <cellStyle name="Normal 23 4 2 16 6" xfId="29412"/>
    <cellStyle name="Normal 23 4 2 17" xfId="1979"/>
    <cellStyle name="Normal 23 4 2 17 2" xfId="11330"/>
    <cellStyle name="Normal 23 4 2 17 2 2" xfId="22394"/>
    <cellStyle name="Normal 23 4 2 17 2 2 2" xfId="48643"/>
    <cellStyle name="Normal 23 4 2 17 2 3" xfId="37580"/>
    <cellStyle name="Normal 23 4 2 17 3" xfId="14933"/>
    <cellStyle name="Normal 23 4 2 17 3 2" xfId="25997"/>
    <cellStyle name="Normal 23 4 2 17 3 2 2" xfId="52246"/>
    <cellStyle name="Normal 23 4 2 17 3 3" xfId="41183"/>
    <cellStyle name="Normal 23 4 2 17 4" xfId="18669"/>
    <cellStyle name="Normal 23 4 2 17 4 2" xfId="44919"/>
    <cellStyle name="Normal 23 4 2 17 5" xfId="7542"/>
    <cellStyle name="Normal 23 4 2 17 5 2" xfId="33856"/>
    <cellStyle name="Normal 23 4 2 17 6" xfId="29413"/>
    <cellStyle name="Normal 23 4 2 18" xfId="1980"/>
    <cellStyle name="Normal 23 4 2 18 2" xfId="11447"/>
    <cellStyle name="Normal 23 4 2 18 2 2" xfId="22511"/>
    <cellStyle name="Normal 23 4 2 18 2 2 2" xfId="48760"/>
    <cellStyle name="Normal 23 4 2 18 2 3" xfId="37697"/>
    <cellStyle name="Normal 23 4 2 18 3" xfId="15050"/>
    <cellStyle name="Normal 23 4 2 18 3 2" xfId="26114"/>
    <cellStyle name="Normal 23 4 2 18 3 2 2" xfId="52363"/>
    <cellStyle name="Normal 23 4 2 18 3 3" xfId="41300"/>
    <cellStyle name="Normal 23 4 2 18 4" xfId="18786"/>
    <cellStyle name="Normal 23 4 2 18 4 2" xfId="45036"/>
    <cellStyle name="Normal 23 4 2 18 5" xfId="7660"/>
    <cellStyle name="Normal 23 4 2 18 5 2" xfId="33973"/>
    <cellStyle name="Normal 23 4 2 18 6" xfId="29414"/>
    <cellStyle name="Normal 23 4 2 19" xfId="1981"/>
    <cellStyle name="Normal 23 4 2 19 2" xfId="11566"/>
    <cellStyle name="Normal 23 4 2 19 2 2" xfId="22630"/>
    <cellStyle name="Normal 23 4 2 19 2 2 2" xfId="48879"/>
    <cellStyle name="Normal 23 4 2 19 2 3" xfId="37816"/>
    <cellStyle name="Normal 23 4 2 19 3" xfId="15169"/>
    <cellStyle name="Normal 23 4 2 19 3 2" xfId="26233"/>
    <cellStyle name="Normal 23 4 2 19 3 2 2" xfId="52482"/>
    <cellStyle name="Normal 23 4 2 19 3 3" xfId="41419"/>
    <cellStyle name="Normal 23 4 2 19 4" xfId="18905"/>
    <cellStyle name="Normal 23 4 2 19 4 2" xfId="45155"/>
    <cellStyle name="Normal 23 4 2 19 5" xfId="7780"/>
    <cellStyle name="Normal 23 4 2 19 5 2" xfId="34092"/>
    <cellStyle name="Normal 23 4 2 19 6" xfId="29415"/>
    <cellStyle name="Normal 23 4 2 2" xfId="148"/>
    <cellStyle name="Normal 23 4 2 2 2" xfId="1983"/>
    <cellStyle name="Normal 23 4 2 2 2 2" xfId="16413"/>
    <cellStyle name="Normal 23 4 2 2 2 2 2" xfId="27477"/>
    <cellStyle name="Normal 23 4 2 2 2 2 2 2" xfId="53726"/>
    <cellStyle name="Normal 23 4 2 2 2 2 3" xfId="42663"/>
    <cellStyle name="Normal 23 4 2 2 2 3" xfId="20149"/>
    <cellStyle name="Normal 23 4 2 2 2 3 2" xfId="46399"/>
    <cellStyle name="Normal 23 4 2 2 2 4" xfId="9077"/>
    <cellStyle name="Normal 23 4 2 2 2 4 2" xfId="35336"/>
    <cellStyle name="Normal 23 4 2 2 2 5" xfId="29417"/>
    <cellStyle name="Normal 23 4 2 2 3" xfId="1982"/>
    <cellStyle name="Normal 23 4 2 2 3 2" xfId="20545"/>
    <cellStyle name="Normal 23 4 2 2 3 2 2" xfId="46794"/>
    <cellStyle name="Normal 23 4 2 2 3 3" xfId="9481"/>
    <cellStyle name="Normal 23 4 2 2 3 3 2" xfId="35731"/>
    <cellStyle name="Normal 23 4 2 2 3 4" xfId="29416"/>
    <cellStyle name="Normal 23 4 2 2 4" xfId="13084"/>
    <cellStyle name="Normal 23 4 2 2 4 2" xfId="24148"/>
    <cellStyle name="Normal 23 4 2 2 4 2 2" xfId="50397"/>
    <cellStyle name="Normal 23 4 2 2 4 3" xfId="39334"/>
    <cellStyle name="Normal 23 4 2 2 5" xfId="16820"/>
    <cellStyle name="Normal 23 4 2 2 5 2" xfId="43070"/>
    <cellStyle name="Normal 23 4 2 2 6" xfId="5678"/>
    <cellStyle name="Normal 23 4 2 2 6 2" xfId="32007"/>
    <cellStyle name="Normal 23 4 2 2 7" xfId="27642"/>
    <cellStyle name="Normal 23 4 2 20" xfId="1984"/>
    <cellStyle name="Normal 23 4 2 20 2" xfId="11680"/>
    <cellStyle name="Normal 23 4 2 20 2 2" xfId="22744"/>
    <cellStyle name="Normal 23 4 2 20 2 2 2" xfId="48993"/>
    <cellStyle name="Normal 23 4 2 20 2 3" xfId="37930"/>
    <cellStyle name="Normal 23 4 2 20 3" xfId="15283"/>
    <cellStyle name="Normal 23 4 2 20 3 2" xfId="26347"/>
    <cellStyle name="Normal 23 4 2 20 3 2 2" xfId="52596"/>
    <cellStyle name="Normal 23 4 2 20 3 3" xfId="41533"/>
    <cellStyle name="Normal 23 4 2 20 4" xfId="19019"/>
    <cellStyle name="Normal 23 4 2 20 4 2" xfId="45269"/>
    <cellStyle name="Normal 23 4 2 20 5" xfId="7895"/>
    <cellStyle name="Normal 23 4 2 20 5 2" xfId="34206"/>
    <cellStyle name="Normal 23 4 2 20 6" xfId="29418"/>
    <cellStyle name="Normal 23 4 2 21" xfId="1985"/>
    <cellStyle name="Normal 23 4 2 21 2" xfId="11794"/>
    <cellStyle name="Normal 23 4 2 21 2 2" xfId="22858"/>
    <cellStyle name="Normal 23 4 2 21 2 2 2" xfId="49107"/>
    <cellStyle name="Normal 23 4 2 21 2 3" xfId="38044"/>
    <cellStyle name="Normal 23 4 2 21 3" xfId="15397"/>
    <cellStyle name="Normal 23 4 2 21 3 2" xfId="26461"/>
    <cellStyle name="Normal 23 4 2 21 3 2 2" xfId="52710"/>
    <cellStyle name="Normal 23 4 2 21 3 3" xfId="41647"/>
    <cellStyle name="Normal 23 4 2 21 4" xfId="19133"/>
    <cellStyle name="Normal 23 4 2 21 4 2" xfId="45383"/>
    <cellStyle name="Normal 23 4 2 21 5" xfId="8010"/>
    <cellStyle name="Normal 23 4 2 21 5 2" xfId="34320"/>
    <cellStyle name="Normal 23 4 2 21 6" xfId="29419"/>
    <cellStyle name="Normal 23 4 2 22" xfId="1986"/>
    <cellStyle name="Normal 23 4 2 22 2" xfId="11908"/>
    <cellStyle name="Normal 23 4 2 22 2 2" xfId="22972"/>
    <cellStyle name="Normal 23 4 2 22 2 2 2" xfId="49221"/>
    <cellStyle name="Normal 23 4 2 22 2 3" xfId="38158"/>
    <cellStyle name="Normal 23 4 2 22 3" xfId="15511"/>
    <cellStyle name="Normal 23 4 2 22 3 2" xfId="26575"/>
    <cellStyle name="Normal 23 4 2 22 3 2 2" xfId="52824"/>
    <cellStyle name="Normal 23 4 2 22 3 3" xfId="41761"/>
    <cellStyle name="Normal 23 4 2 22 4" xfId="19247"/>
    <cellStyle name="Normal 23 4 2 22 4 2" xfId="45497"/>
    <cellStyle name="Normal 23 4 2 22 5" xfId="8125"/>
    <cellStyle name="Normal 23 4 2 22 5 2" xfId="34434"/>
    <cellStyle name="Normal 23 4 2 22 6" xfId="29420"/>
    <cellStyle name="Normal 23 4 2 23" xfId="1987"/>
    <cellStyle name="Normal 23 4 2 23 2" xfId="12022"/>
    <cellStyle name="Normal 23 4 2 23 2 2" xfId="23086"/>
    <cellStyle name="Normal 23 4 2 23 2 2 2" xfId="49335"/>
    <cellStyle name="Normal 23 4 2 23 2 3" xfId="38272"/>
    <cellStyle name="Normal 23 4 2 23 3" xfId="15625"/>
    <cellStyle name="Normal 23 4 2 23 3 2" xfId="26689"/>
    <cellStyle name="Normal 23 4 2 23 3 2 2" xfId="52938"/>
    <cellStyle name="Normal 23 4 2 23 3 3" xfId="41875"/>
    <cellStyle name="Normal 23 4 2 23 4" xfId="19361"/>
    <cellStyle name="Normal 23 4 2 23 4 2" xfId="45611"/>
    <cellStyle name="Normal 23 4 2 23 5" xfId="8240"/>
    <cellStyle name="Normal 23 4 2 23 5 2" xfId="34548"/>
    <cellStyle name="Normal 23 4 2 23 6" xfId="29421"/>
    <cellStyle name="Normal 23 4 2 24" xfId="1988"/>
    <cellStyle name="Normal 23 4 2 24 2" xfId="12136"/>
    <cellStyle name="Normal 23 4 2 24 2 2" xfId="23200"/>
    <cellStyle name="Normal 23 4 2 24 2 2 2" xfId="49449"/>
    <cellStyle name="Normal 23 4 2 24 2 3" xfId="38386"/>
    <cellStyle name="Normal 23 4 2 24 3" xfId="15739"/>
    <cellStyle name="Normal 23 4 2 24 3 2" xfId="26803"/>
    <cellStyle name="Normal 23 4 2 24 3 2 2" xfId="53052"/>
    <cellStyle name="Normal 23 4 2 24 3 3" xfId="41989"/>
    <cellStyle name="Normal 23 4 2 24 4" xfId="19475"/>
    <cellStyle name="Normal 23 4 2 24 4 2" xfId="45725"/>
    <cellStyle name="Normal 23 4 2 24 5" xfId="8355"/>
    <cellStyle name="Normal 23 4 2 24 5 2" xfId="34662"/>
    <cellStyle name="Normal 23 4 2 24 6" xfId="29422"/>
    <cellStyle name="Normal 23 4 2 25" xfId="1989"/>
    <cellStyle name="Normal 23 4 2 25 2" xfId="12253"/>
    <cellStyle name="Normal 23 4 2 25 2 2" xfId="23317"/>
    <cellStyle name="Normal 23 4 2 25 2 2 2" xfId="49566"/>
    <cellStyle name="Normal 23 4 2 25 2 3" xfId="38503"/>
    <cellStyle name="Normal 23 4 2 25 3" xfId="15856"/>
    <cellStyle name="Normal 23 4 2 25 3 2" xfId="26920"/>
    <cellStyle name="Normal 23 4 2 25 3 2 2" xfId="53169"/>
    <cellStyle name="Normal 23 4 2 25 3 3" xfId="42106"/>
    <cellStyle name="Normal 23 4 2 25 4" xfId="19592"/>
    <cellStyle name="Normal 23 4 2 25 4 2" xfId="45842"/>
    <cellStyle name="Normal 23 4 2 25 5" xfId="8473"/>
    <cellStyle name="Normal 23 4 2 25 5 2" xfId="34779"/>
    <cellStyle name="Normal 23 4 2 25 6" xfId="29423"/>
    <cellStyle name="Normal 23 4 2 26" xfId="1990"/>
    <cellStyle name="Normal 23 4 2 26 2" xfId="12372"/>
    <cellStyle name="Normal 23 4 2 26 2 2" xfId="23436"/>
    <cellStyle name="Normal 23 4 2 26 2 2 2" xfId="49685"/>
    <cellStyle name="Normal 23 4 2 26 2 3" xfId="38622"/>
    <cellStyle name="Normal 23 4 2 26 3" xfId="15975"/>
    <cellStyle name="Normal 23 4 2 26 3 2" xfId="27039"/>
    <cellStyle name="Normal 23 4 2 26 3 2 2" xfId="53288"/>
    <cellStyle name="Normal 23 4 2 26 3 3" xfId="42225"/>
    <cellStyle name="Normal 23 4 2 26 4" xfId="19711"/>
    <cellStyle name="Normal 23 4 2 26 4 2" xfId="45961"/>
    <cellStyle name="Normal 23 4 2 26 5" xfId="8593"/>
    <cellStyle name="Normal 23 4 2 26 5 2" xfId="34898"/>
    <cellStyle name="Normal 23 4 2 26 6" xfId="29424"/>
    <cellStyle name="Normal 23 4 2 27" xfId="1991"/>
    <cellStyle name="Normal 23 4 2 27 2" xfId="12503"/>
    <cellStyle name="Normal 23 4 2 27 2 2" xfId="23567"/>
    <cellStyle name="Normal 23 4 2 27 2 2 2" xfId="49816"/>
    <cellStyle name="Normal 23 4 2 27 2 3" xfId="38753"/>
    <cellStyle name="Normal 23 4 2 27 3" xfId="16106"/>
    <cellStyle name="Normal 23 4 2 27 3 2" xfId="27170"/>
    <cellStyle name="Normal 23 4 2 27 3 2 2" xfId="53419"/>
    <cellStyle name="Normal 23 4 2 27 3 3" xfId="42356"/>
    <cellStyle name="Normal 23 4 2 27 4" xfId="19842"/>
    <cellStyle name="Normal 23 4 2 27 4 2" xfId="46092"/>
    <cellStyle name="Normal 23 4 2 27 5" xfId="8725"/>
    <cellStyle name="Normal 23 4 2 27 5 2" xfId="35029"/>
    <cellStyle name="Normal 23 4 2 27 6" xfId="29425"/>
    <cellStyle name="Normal 23 4 2 28" xfId="1992"/>
    <cellStyle name="Normal 23 4 2 28 2" xfId="12618"/>
    <cellStyle name="Normal 23 4 2 28 2 2" xfId="23682"/>
    <cellStyle name="Normal 23 4 2 28 2 2 2" xfId="49931"/>
    <cellStyle name="Normal 23 4 2 28 2 3" xfId="38868"/>
    <cellStyle name="Normal 23 4 2 28 3" xfId="16221"/>
    <cellStyle name="Normal 23 4 2 28 3 2" xfId="27285"/>
    <cellStyle name="Normal 23 4 2 28 3 2 2" xfId="53534"/>
    <cellStyle name="Normal 23 4 2 28 3 3" xfId="42471"/>
    <cellStyle name="Normal 23 4 2 28 4" xfId="19957"/>
    <cellStyle name="Normal 23 4 2 28 4 2" xfId="46207"/>
    <cellStyle name="Normal 23 4 2 28 5" xfId="8841"/>
    <cellStyle name="Normal 23 4 2 28 5 2" xfId="35144"/>
    <cellStyle name="Normal 23 4 2 28 6" xfId="29426"/>
    <cellStyle name="Normal 23 4 2 29" xfId="1993"/>
    <cellStyle name="Normal 23 4 2 29 2" xfId="12732"/>
    <cellStyle name="Normal 23 4 2 29 2 2" xfId="23796"/>
    <cellStyle name="Normal 23 4 2 29 2 2 2" xfId="50045"/>
    <cellStyle name="Normal 23 4 2 29 2 3" xfId="38982"/>
    <cellStyle name="Normal 23 4 2 29 3" xfId="16335"/>
    <cellStyle name="Normal 23 4 2 29 3 2" xfId="27399"/>
    <cellStyle name="Normal 23 4 2 29 3 2 2" xfId="53648"/>
    <cellStyle name="Normal 23 4 2 29 3 3" xfId="42585"/>
    <cellStyle name="Normal 23 4 2 29 4" xfId="20071"/>
    <cellStyle name="Normal 23 4 2 29 4 2" xfId="46321"/>
    <cellStyle name="Normal 23 4 2 29 5" xfId="8956"/>
    <cellStyle name="Normal 23 4 2 29 5 2" xfId="35258"/>
    <cellStyle name="Normal 23 4 2 29 6" xfId="29427"/>
    <cellStyle name="Normal 23 4 2 3" xfId="1994"/>
    <cellStyle name="Normal 23 4 2 3 2" xfId="9642"/>
    <cellStyle name="Normal 23 4 2 3 2 2" xfId="20706"/>
    <cellStyle name="Normal 23 4 2 3 2 2 2" xfId="46955"/>
    <cellStyle name="Normal 23 4 2 3 2 3" xfId="35892"/>
    <cellStyle name="Normal 23 4 2 3 3" xfId="13245"/>
    <cellStyle name="Normal 23 4 2 3 3 2" xfId="24309"/>
    <cellStyle name="Normal 23 4 2 3 3 2 2" xfId="50558"/>
    <cellStyle name="Normal 23 4 2 3 3 3" xfId="39495"/>
    <cellStyle name="Normal 23 4 2 3 4" xfId="16981"/>
    <cellStyle name="Normal 23 4 2 3 4 2" xfId="43231"/>
    <cellStyle name="Normal 23 4 2 3 5" xfId="5840"/>
    <cellStyle name="Normal 23 4 2 3 5 2" xfId="32168"/>
    <cellStyle name="Normal 23 4 2 3 6" xfId="29428"/>
    <cellStyle name="Normal 23 4 2 30" xfId="1995"/>
    <cellStyle name="Normal 23 4 2 30 2" xfId="9370"/>
    <cellStyle name="Normal 23 4 2 30 2 2" xfId="20434"/>
    <cellStyle name="Normal 23 4 2 30 2 2 2" xfId="46683"/>
    <cellStyle name="Normal 23 4 2 30 2 3" xfId="35620"/>
    <cellStyle name="Normal 23 4 2 30 3" xfId="12973"/>
    <cellStyle name="Normal 23 4 2 30 3 2" xfId="24037"/>
    <cellStyle name="Normal 23 4 2 30 3 2 2" xfId="50286"/>
    <cellStyle name="Normal 23 4 2 30 3 3" xfId="39223"/>
    <cellStyle name="Normal 23 4 2 30 4" xfId="16709"/>
    <cellStyle name="Normal 23 4 2 30 4 2" xfId="42959"/>
    <cellStyle name="Normal 23 4 2 30 5" xfId="5565"/>
    <cellStyle name="Normal 23 4 2 30 5 2" xfId="31896"/>
    <cellStyle name="Normal 23 4 2 30 6" xfId="29429"/>
    <cellStyle name="Normal 23 4 2 31" xfId="1996"/>
    <cellStyle name="Normal 23 4 2 31 2" xfId="20314"/>
    <cellStyle name="Normal 23 4 2 31 2 2" xfId="46563"/>
    <cellStyle name="Normal 23 4 2 31 3" xfId="9250"/>
    <cellStyle name="Normal 23 4 2 31 3 2" xfId="35500"/>
    <cellStyle name="Normal 23 4 2 31 4" xfId="29430"/>
    <cellStyle name="Normal 23 4 2 32" xfId="1997"/>
    <cellStyle name="Normal 23 4 2 32 2" xfId="23917"/>
    <cellStyle name="Normal 23 4 2 32 2 2" xfId="50166"/>
    <cellStyle name="Normal 23 4 2 32 3" xfId="12853"/>
    <cellStyle name="Normal 23 4 2 32 3 2" xfId="39103"/>
    <cellStyle name="Normal 23 4 2 32 4" xfId="29431"/>
    <cellStyle name="Normal 23 4 2 33" xfId="1998"/>
    <cellStyle name="Normal 23 4 2 33 2" xfId="16589"/>
    <cellStyle name="Normal 23 4 2 33 2 2" xfId="42839"/>
    <cellStyle name="Normal 23 4 2 33 3" xfId="29432"/>
    <cellStyle name="Normal 23 4 2 34" xfId="1999"/>
    <cellStyle name="Normal 23 4 2 34 2" xfId="29433"/>
    <cellStyle name="Normal 23 4 2 35" xfId="2000"/>
    <cellStyle name="Normal 23 4 2 35 2" xfId="29434"/>
    <cellStyle name="Normal 23 4 2 36" xfId="2001"/>
    <cellStyle name="Normal 23 4 2 36 2" xfId="29435"/>
    <cellStyle name="Normal 23 4 2 37" xfId="2002"/>
    <cellStyle name="Normal 23 4 2 37 2" xfId="29436"/>
    <cellStyle name="Normal 23 4 2 38" xfId="2003"/>
    <cellStyle name="Normal 23 4 2 38 2" xfId="29437"/>
    <cellStyle name="Normal 23 4 2 39" xfId="2004"/>
    <cellStyle name="Normal 23 4 2 39 2" xfId="29438"/>
    <cellStyle name="Normal 23 4 2 4" xfId="2005"/>
    <cellStyle name="Normal 23 4 2 4 2" xfId="9758"/>
    <cellStyle name="Normal 23 4 2 4 2 2" xfId="20822"/>
    <cellStyle name="Normal 23 4 2 4 2 2 2" xfId="47071"/>
    <cellStyle name="Normal 23 4 2 4 2 3" xfId="36008"/>
    <cellStyle name="Normal 23 4 2 4 3" xfId="13361"/>
    <cellStyle name="Normal 23 4 2 4 3 2" xfId="24425"/>
    <cellStyle name="Normal 23 4 2 4 3 2 2" xfId="50674"/>
    <cellStyle name="Normal 23 4 2 4 3 3" xfId="39611"/>
    <cellStyle name="Normal 23 4 2 4 4" xfId="17097"/>
    <cellStyle name="Normal 23 4 2 4 4 2" xfId="43347"/>
    <cellStyle name="Normal 23 4 2 4 5" xfId="5957"/>
    <cellStyle name="Normal 23 4 2 4 5 2" xfId="32284"/>
    <cellStyle name="Normal 23 4 2 4 6" xfId="29439"/>
    <cellStyle name="Normal 23 4 2 40" xfId="2006"/>
    <cellStyle name="Normal 23 4 2 40 2" xfId="29440"/>
    <cellStyle name="Normal 23 4 2 41" xfId="1971"/>
    <cellStyle name="Normal 23 4 2 41 2" xfId="29405"/>
    <cellStyle name="Normal 23 4 2 42" xfId="5444"/>
    <cellStyle name="Normal 23 4 2 42 2" xfId="31776"/>
    <cellStyle name="Normal 23 4 2 43" xfId="27641"/>
    <cellStyle name="Normal 23 4 2 5" xfId="2007"/>
    <cellStyle name="Normal 23 4 2 5 2" xfId="9873"/>
    <cellStyle name="Normal 23 4 2 5 2 2" xfId="20937"/>
    <cellStyle name="Normal 23 4 2 5 2 2 2" xfId="47186"/>
    <cellStyle name="Normal 23 4 2 5 2 3" xfId="36123"/>
    <cellStyle name="Normal 23 4 2 5 3" xfId="13476"/>
    <cellStyle name="Normal 23 4 2 5 3 2" xfId="24540"/>
    <cellStyle name="Normal 23 4 2 5 3 2 2" xfId="50789"/>
    <cellStyle name="Normal 23 4 2 5 3 3" xfId="39726"/>
    <cellStyle name="Normal 23 4 2 5 4" xfId="17212"/>
    <cellStyle name="Normal 23 4 2 5 4 2" xfId="43462"/>
    <cellStyle name="Normal 23 4 2 5 5" xfId="6073"/>
    <cellStyle name="Normal 23 4 2 5 5 2" xfId="32399"/>
    <cellStyle name="Normal 23 4 2 5 6" xfId="29441"/>
    <cellStyle name="Normal 23 4 2 6" xfId="2008"/>
    <cellStyle name="Normal 23 4 2 6 2" xfId="9988"/>
    <cellStyle name="Normal 23 4 2 6 2 2" xfId="21052"/>
    <cellStyle name="Normal 23 4 2 6 2 2 2" xfId="47301"/>
    <cellStyle name="Normal 23 4 2 6 2 3" xfId="36238"/>
    <cellStyle name="Normal 23 4 2 6 3" xfId="13591"/>
    <cellStyle name="Normal 23 4 2 6 3 2" xfId="24655"/>
    <cellStyle name="Normal 23 4 2 6 3 2 2" xfId="50904"/>
    <cellStyle name="Normal 23 4 2 6 3 3" xfId="39841"/>
    <cellStyle name="Normal 23 4 2 6 4" xfId="17327"/>
    <cellStyle name="Normal 23 4 2 6 4 2" xfId="43577"/>
    <cellStyle name="Normal 23 4 2 6 5" xfId="6189"/>
    <cellStyle name="Normal 23 4 2 6 5 2" xfId="32514"/>
    <cellStyle name="Normal 23 4 2 6 6" xfId="29442"/>
    <cellStyle name="Normal 23 4 2 7" xfId="2009"/>
    <cellStyle name="Normal 23 4 2 7 2" xfId="10102"/>
    <cellStyle name="Normal 23 4 2 7 2 2" xfId="21166"/>
    <cellStyle name="Normal 23 4 2 7 2 2 2" xfId="47415"/>
    <cellStyle name="Normal 23 4 2 7 2 3" xfId="36352"/>
    <cellStyle name="Normal 23 4 2 7 3" xfId="13705"/>
    <cellStyle name="Normal 23 4 2 7 3 2" xfId="24769"/>
    <cellStyle name="Normal 23 4 2 7 3 2 2" xfId="51018"/>
    <cellStyle name="Normal 23 4 2 7 3 3" xfId="39955"/>
    <cellStyle name="Normal 23 4 2 7 4" xfId="17441"/>
    <cellStyle name="Normal 23 4 2 7 4 2" xfId="43691"/>
    <cellStyle name="Normal 23 4 2 7 5" xfId="6304"/>
    <cellStyle name="Normal 23 4 2 7 5 2" xfId="32628"/>
    <cellStyle name="Normal 23 4 2 7 6" xfId="29443"/>
    <cellStyle name="Normal 23 4 2 8" xfId="2010"/>
    <cellStyle name="Normal 23 4 2 8 2" xfId="10216"/>
    <cellStyle name="Normal 23 4 2 8 2 2" xfId="21280"/>
    <cellStyle name="Normal 23 4 2 8 2 2 2" xfId="47529"/>
    <cellStyle name="Normal 23 4 2 8 2 3" xfId="36466"/>
    <cellStyle name="Normal 23 4 2 8 3" xfId="13819"/>
    <cellStyle name="Normal 23 4 2 8 3 2" xfId="24883"/>
    <cellStyle name="Normal 23 4 2 8 3 2 2" xfId="51132"/>
    <cellStyle name="Normal 23 4 2 8 3 3" xfId="40069"/>
    <cellStyle name="Normal 23 4 2 8 4" xfId="17555"/>
    <cellStyle name="Normal 23 4 2 8 4 2" xfId="43805"/>
    <cellStyle name="Normal 23 4 2 8 5" xfId="6419"/>
    <cellStyle name="Normal 23 4 2 8 5 2" xfId="32742"/>
    <cellStyle name="Normal 23 4 2 8 6" xfId="29444"/>
    <cellStyle name="Normal 23 4 2 9" xfId="2011"/>
    <cellStyle name="Normal 23 4 2 9 2" xfId="10330"/>
    <cellStyle name="Normal 23 4 2 9 2 2" xfId="21394"/>
    <cellStyle name="Normal 23 4 2 9 2 2 2" xfId="47643"/>
    <cellStyle name="Normal 23 4 2 9 2 3" xfId="36580"/>
    <cellStyle name="Normal 23 4 2 9 3" xfId="13933"/>
    <cellStyle name="Normal 23 4 2 9 3 2" xfId="24997"/>
    <cellStyle name="Normal 23 4 2 9 3 2 2" xfId="51246"/>
    <cellStyle name="Normal 23 4 2 9 3 3" xfId="40183"/>
    <cellStyle name="Normal 23 4 2 9 4" xfId="17669"/>
    <cellStyle name="Normal 23 4 2 9 4 2" xfId="43919"/>
    <cellStyle name="Normal 23 4 2 9 5" xfId="6534"/>
    <cellStyle name="Normal 23 4 2 9 5 2" xfId="32856"/>
    <cellStyle name="Normal 23 4 2 9 6" xfId="29445"/>
    <cellStyle name="Normal 23 4 20" xfId="2012"/>
    <cellStyle name="Normal 23 4 20 2" xfId="11497"/>
    <cellStyle name="Normal 23 4 20 2 2" xfId="22561"/>
    <cellStyle name="Normal 23 4 20 2 2 2" xfId="48810"/>
    <cellStyle name="Normal 23 4 20 2 3" xfId="37747"/>
    <cellStyle name="Normal 23 4 20 3" xfId="15100"/>
    <cellStyle name="Normal 23 4 20 3 2" xfId="26164"/>
    <cellStyle name="Normal 23 4 20 3 2 2" xfId="52413"/>
    <cellStyle name="Normal 23 4 20 3 3" xfId="41350"/>
    <cellStyle name="Normal 23 4 20 4" xfId="18836"/>
    <cellStyle name="Normal 23 4 20 4 2" xfId="45086"/>
    <cellStyle name="Normal 23 4 20 5" xfId="7711"/>
    <cellStyle name="Normal 23 4 20 5 2" xfId="34023"/>
    <cellStyle name="Normal 23 4 20 6" xfId="29446"/>
    <cellStyle name="Normal 23 4 21" xfId="2013"/>
    <cellStyle name="Normal 23 4 21 2" xfId="11611"/>
    <cellStyle name="Normal 23 4 21 2 2" xfId="22675"/>
    <cellStyle name="Normal 23 4 21 2 2 2" xfId="48924"/>
    <cellStyle name="Normal 23 4 21 2 3" xfId="37861"/>
    <cellStyle name="Normal 23 4 21 3" xfId="15214"/>
    <cellStyle name="Normal 23 4 21 3 2" xfId="26278"/>
    <cellStyle name="Normal 23 4 21 3 2 2" xfId="52527"/>
    <cellStyle name="Normal 23 4 21 3 3" xfId="41464"/>
    <cellStyle name="Normal 23 4 21 4" xfId="18950"/>
    <cellStyle name="Normal 23 4 21 4 2" xfId="45200"/>
    <cellStyle name="Normal 23 4 21 5" xfId="7826"/>
    <cellStyle name="Normal 23 4 21 5 2" xfId="34137"/>
    <cellStyle name="Normal 23 4 21 6" xfId="29447"/>
    <cellStyle name="Normal 23 4 22" xfId="2014"/>
    <cellStyle name="Normal 23 4 22 2" xfId="11725"/>
    <cellStyle name="Normal 23 4 22 2 2" xfId="22789"/>
    <cellStyle name="Normal 23 4 22 2 2 2" xfId="49038"/>
    <cellStyle name="Normal 23 4 22 2 3" xfId="37975"/>
    <cellStyle name="Normal 23 4 22 3" xfId="15328"/>
    <cellStyle name="Normal 23 4 22 3 2" xfId="26392"/>
    <cellStyle name="Normal 23 4 22 3 2 2" xfId="52641"/>
    <cellStyle name="Normal 23 4 22 3 3" xfId="41578"/>
    <cellStyle name="Normal 23 4 22 4" xfId="19064"/>
    <cellStyle name="Normal 23 4 22 4 2" xfId="45314"/>
    <cellStyle name="Normal 23 4 22 5" xfId="7941"/>
    <cellStyle name="Normal 23 4 22 5 2" xfId="34251"/>
    <cellStyle name="Normal 23 4 22 6" xfId="29448"/>
    <cellStyle name="Normal 23 4 23" xfId="2015"/>
    <cellStyle name="Normal 23 4 23 2" xfId="11839"/>
    <cellStyle name="Normal 23 4 23 2 2" xfId="22903"/>
    <cellStyle name="Normal 23 4 23 2 2 2" xfId="49152"/>
    <cellStyle name="Normal 23 4 23 2 3" xfId="38089"/>
    <cellStyle name="Normal 23 4 23 3" xfId="15442"/>
    <cellStyle name="Normal 23 4 23 3 2" xfId="26506"/>
    <cellStyle name="Normal 23 4 23 3 2 2" xfId="52755"/>
    <cellStyle name="Normal 23 4 23 3 3" xfId="41692"/>
    <cellStyle name="Normal 23 4 23 4" xfId="19178"/>
    <cellStyle name="Normal 23 4 23 4 2" xfId="45428"/>
    <cellStyle name="Normal 23 4 23 5" xfId="8056"/>
    <cellStyle name="Normal 23 4 23 5 2" xfId="34365"/>
    <cellStyle name="Normal 23 4 23 6" xfId="29449"/>
    <cellStyle name="Normal 23 4 24" xfId="2016"/>
    <cellStyle name="Normal 23 4 24 2" xfId="11953"/>
    <cellStyle name="Normal 23 4 24 2 2" xfId="23017"/>
    <cellStyle name="Normal 23 4 24 2 2 2" xfId="49266"/>
    <cellStyle name="Normal 23 4 24 2 3" xfId="38203"/>
    <cellStyle name="Normal 23 4 24 3" xfId="15556"/>
    <cellStyle name="Normal 23 4 24 3 2" xfId="26620"/>
    <cellStyle name="Normal 23 4 24 3 2 2" xfId="52869"/>
    <cellStyle name="Normal 23 4 24 3 3" xfId="41806"/>
    <cellStyle name="Normal 23 4 24 4" xfId="19292"/>
    <cellStyle name="Normal 23 4 24 4 2" xfId="45542"/>
    <cellStyle name="Normal 23 4 24 5" xfId="8171"/>
    <cellStyle name="Normal 23 4 24 5 2" xfId="34479"/>
    <cellStyle name="Normal 23 4 24 6" xfId="29450"/>
    <cellStyle name="Normal 23 4 25" xfId="2017"/>
    <cellStyle name="Normal 23 4 25 2" xfId="12067"/>
    <cellStyle name="Normal 23 4 25 2 2" xfId="23131"/>
    <cellStyle name="Normal 23 4 25 2 2 2" xfId="49380"/>
    <cellStyle name="Normal 23 4 25 2 3" xfId="38317"/>
    <cellStyle name="Normal 23 4 25 3" xfId="15670"/>
    <cellStyle name="Normal 23 4 25 3 2" xfId="26734"/>
    <cellStyle name="Normal 23 4 25 3 2 2" xfId="52983"/>
    <cellStyle name="Normal 23 4 25 3 3" xfId="41920"/>
    <cellStyle name="Normal 23 4 25 4" xfId="19406"/>
    <cellStyle name="Normal 23 4 25 4 2" xfId="45656"/>
    <cellStyle name="Normal 23 4 25 5" xfId="8286"/>
    <cellStyle name="Normal 23 4 25 5 2" xfId="34593"/>
    <cellStyle name="Normal 23 4 25 6" xfId="29451"/>
    <cellStyle name="Normal 23 4 26" xfId="2018"/>
    <cellStyle name="Normal 23 4 26 2" xfId="12184"/>
    <cellStyle name="Normal 23 4 26 2 2" xfId="23248"/>
    <cellStyle name="Normal 23 4 26 2 2 2" xfId="49497"/>
    <cellStyle name="Normal 23 4 26 2 3" xfId="38434"/>
    <cellStyle name="Normal 23 4 26 3" xfId="15787"/>
    <cellStyle name="Normal 23 4 26 3 2" xfId="26851"/>
    <cellStyle name="Normal 23 4 26 3 2 2" xfId="53100"/>
    <cellStyle name="Normal 23 4 26 3 3" xfId="42037"/>
    <cellStyle name="Normal 23 4 26 4" xfId="19523"/>
    <cellStyle name="Normal 23 4 26 4 2" xfId="45773"/>
    <cellStyle name="Normal 23 4 26 5" xfId="8404"/>
    <cellStyle name="Normal 23 4 26 5 2" xfId="34710"/>
    <cellStyle name="Normal 23 4 26 6" xfId="29452"/>
    <cellStyle name="Normal 23 4 27" xfId="2019"/>
    <cellStyle name="Normal 23 4 27 2" xfId="12303"/>
    <cellStyle name="Normal 23 4 27 2 2" xfId="23367"/>
    <cellStyle name="Normal 23 4 27 2 2 2" xfId="49616"/>
    <cellStyle name="Normal 23 4 27 2 3" xfId="38553"/>
    <cellStyle name="Normal 23 4 27 3" xfId="15906"/>
    <cellStyle name="Normal 23 4 27 3 2" xfId="26970"/>
    <cellStyle name="Normal 23 4 27 3 2 2" xfId="53219"/>
    <cellStyle name="Normal 23 4 27 3 3" xfId="42156"/>
    <cellStyle name="Normal 23 4 27 4" xfId="19642"/>
    <cellStyle name="Normal 23 4 27 4 2" xfId="45892"/>
    <cellStyle name="Normal 23 4 27 5" xfId="8524"/>
    <cellStyle name="Normal 23 4 27 5 2" xfId="34829"/>
    <cellStyle name="Normal 23 4 27 6" xfId="29453"/>
    <cellStyle name="Normal 23 4 28" xfId="2020"/>
    <cellStyle name="Normal 23 4 28 2" xfId="12434"/>
    <cellStyle name="Normal 23 4 28 2 2" xfId="23498"/>
    <cellStyle name="Normal 23 4 28 2 2 2" xfId="49747"/>
    <cellStyle name="Normal 23 4 28 2 3" xfId="38684"/>
    <cellStyle name="Normal 23 4 28 3" xfId="16037"/>
    <cellStyle name="Normal 23 4 28 3 2" xfId="27101"/>
    <cellStyle name="Normal 23 4 28 3 2 2" xfId="53350"/>
    <cellStyle name="Normal 23 4 28 3 3" xfId="42287"/>
    <cellStyle name="Normal 23 4 28 4" xfId="19773"/>
    <cellStyle name="Normal 23 4 28 4 2" xfId="46023"/>
    <cellStyle name="Normal 23 4 28 5" xfId="8656"/>
    <cellStyle name="Normal 23 4 28 5 2" xfId="34960"/>
    <cellStyle name="Normal 23 4 28 6" xfId="29454"/>
    <cellStyle name="Normal 23 4 29" xfId="2021"/>
    <cellStyle name="Normal 23 4 29 2" xfId="12549"/>
    <cellStyle name="Normal 23 4 29 2 2" xfId="23613"/>
    <cellStyle name="Normal 23 4 29 2 2 2" xfId="49862"/>
    <cellStyle name="Normal 23 4 29 2 3" xfId="38799"/>
    <cellStyle name="Normal 23 4 29 3" xfId="16152"/>
    <cellStyle name="Normal 23 4 29 3 2" xfId="27216"/>
    <cellStyle name="Normal 23 4 29 3 2 2" xfId="53465"/>
    <cellStyle name="Normal 23 4 29 3 3" xfId="42402"/>
    <cellStyle name="Normal 23 4 29 4" xfId="19888"/>
    <cellStyle name="Normal 23 4 29 4 2" xfId="46138"/>
    <cellStyle name="Normal 23 4 29 5" xfId="8772"/>
    <cellStyle name="Normal 23 4 29 5 2" xfId="35075"/>
    <cellStyle name="Normal 23 4 29 6" xfId="29455"/>
    <cellStyle name="Normal 23 4 3" xfId="149"/>
    <cellStyle name="Normal 23 4 3 2" xfId="2023"/>
    <cellStyle name="Normal 23 4 3 2 2" xfId="16414"/>
    <cellStyle name="Normal 23 4 3 2 2 2" xfId="27478"/>
    <cellStyle name="Normal 23 4 3 2 2 2 2" xfId="53727"/>
    <cellStyle name="Normal 23 4 3 2 2 3" xfId="42664"/>
    <cellStyle name="Normal 23 4 3 2 3" xfId="20150"/>
    <cellStyle name="Normal 23 4 3 2 3 2" xfId="46400"/>
    <cellStyle name="Normal 23 4 3 2 4" xfId="9078"/>
    <cellStyle name="Normal 23 4 3 2 4 2" xfId="35337"/>
    <cellStyle name="Normal 23 4 3 2 5" xfId="29457"/>
    <cellStyle name="Normal 23 4 3 3" xfId="2022"/>
    <cellStyle name="Normal 23 4 3 3 2" xfId="20495"/>
    <cellStyle name="Normal 23 4 3 3 2 2" xfId="46744"/>
    <cellStyle name="Normal 23 4 3 3 3" xfId="9431"/>
    <cellStyle name="Normal 23 4 3 3 3 2" xfId="35681"/>
    <cellStyle name="Normal 23 4 3 3 4" xfId="29456"/>
    <cellStyle name="Normal 23 4 3 4" xfId="13034"/>
    <cellStyle name="Normal 23 4 3 4 2" xfId="24098"/>
    <cellStyle name="Normal 23 4 3 4 2 2" xfId="50347"/>
    <cellStyle name="Normal 23 4 3 4 3" xfId="39284"/>
    <cellStyle name="Normal 23 4 3 5" xfId="16770"/>
    <cellStyle name="Normal 23 4 3 5 2" xfId="43020"/>
    <cellStyle name="Normal 23 4 3 6" xfId="5627"/>
    <cellStyle name="Normal 23 4 3 6 2" xfId="31957"/>
    <cellStyle name="Normal 23 4 3 7" xfId="27643"/>
    <cellStyle name="Normal 23 4 30" xfId="2024"/>
    <cellStyle name="Normal 23 4 30 2" xfId="12663"/>
    <cellStyle name="Normal 23 4 30 2 2" xfId="23727"/>
    <cellStyle name="Normal 23 4 30 2 2 2" xfId="49976"/>
    <cellStyle name="Normal 23 4 30 2 3" xfId="38913"/>
    <cellStyle name="Normal 23 4 30 3" xfId="16266"/>
    <cellStyle name="Normal 23 4 30 3 2" xfId="27330"/>
    <cellStyle name="Normal 23 4 30 3 2 2" xfId="53579"/>
    <cellStyle name="Normal 23 4 30 3 3" xfId="42516"/>
    <cellStyle name="Normal 23 4 30 4" xfId="20002"/>
    <cellStyle name="Normal 23 4 30 4 2" xfId="46252"/>
    <cellStyle name="Normal 23 4 30 5" xfId="8887"/>
    <cellStyle name="Normal 23 4 30 5 2" xfId="35189"/>
    <cellStyle name="Normal 23 4 30 6" xfId="29458"/>
    <cellStyle name="Normal 23 4 31" xfId="2025"/>
    <cellStyle name="Normal 23 4 31 2" xfId="9301"/>
    <cellStyle name="Normal 23 4 31 2 2" xfId="20365"/>
    <cellStyle name="Normal 23 4 31 2 2 2" xfId="46614"/>
    <cellStyle name="Normal 23 4 31 2 3" xfId="35551"/>
    <cellStyle name="Normal 23 4 31 3" xfId="12904"/>
    <cellStyle name="Normal 23 4 31 3 2" xfId="23968"/>
    <cellStyle name="Normal 23 4 31 3 2 2" xfId="50217"/>
    <cellStyle name="Normal 23 4 31 3 3" xfId="39154"/>
    <cellStyle name="Normal 23 4 31 4" xfId="16640"/>
    <cellStyle name="Normal 23 4 31 4 2" xfId="42890"/>
    <cellStyle name="Normal 23 4 31 5" xfId="5496"/>
    <cellStyle name="Normal 23 4 31 5 2" xfId="31827"/>
    <cellStyle name="Normal 23 4 31 6" xfId="29459"/>
    <cellStyle name="Normal 23 4 32" xfId="2026"/>
    <cellStyle name="Normal 23 4 32 2" xfId="20245"/>
    <cellStyle name="Normal 23 4 32 2 2" xfId="46494"/>
    <cellStyle name="Normal 23 4 32 3" xfId="9181"/>
    <cellStyle name="Normal 23 4 32 3 2" xfId="35431"/>
    <cellStyle name="Normal 23 4 32 4" xfId="29460"/>
    <cellStyle name="Normal 23 4 33" xfId="2027"/>
    <cellStyle name="Normal 23 4 33 2" xfId="23848"/>
    <cellStyle name="Normal 23 4 33 2 2" xfId="50097"/>
    <cellStyle name="Normal 23 4 33 3" xfId="12784"/>
    <cellStyle name="Normal 23 4 33 3 2" xfId="39034"/>
    <cellStyle name="Normal 23 4 33 4" xfId="29461"/>
    <cellStyle name="Normal 23 4 34" xfId="2028"/>
    <cellStyle name="Normal 23 4 34 2" xfId="16520"/>
    <cellStyle name="Normal 23 4 34 2 2" xfId="42770"/>
    <cellStyle name="Normal 23 4 34 3" xfId="29462"/>
    <cellStyle name="Normal 23 4 35" xfId="2029"/>
    <cellStyle name="Normal 23 4 35 2" xfId="29463"/>
    <cellStyle name="Normal 23 4 36" xfId="2030"/>
    <cellStyle name="Normal 23 4 36 2" xfId="29464"/>
    <cellStyle name="Normal 23 4 37" xfId="2031"/>
    <cellStyle name="Normal 23 4 37 2" xfId="29465"/>
    <cellStyle name="Normal 23 4 38" xfId="2032"/>
    <cellStyle name="Normal 23 4 38 2" xfId="29466"/>
    <cellStyle name="Normal 23 4 39" xfId="2033"/>
    <cellStyle name="Normal 23 4 39 2" xfId="29467"/>
    <cellStyle name="Normal 23 4 4" xfId="2034"/>
    <cellStyle name="Normal 23 4 4 2" xfId="9573"/>
    <cellStyle name="Normal 23 4 4 2 2" xfId="20637"/>
    <cellStyle name="Normal 23 4 4 2 2 2" xfId="46886"/>
    <cellStyle name="Normal 23 4 4 2 3" xfId="35823"/>
    <cellStyle name="Normal 23 4 4 3" xfId="13176"/>
    <cellStyle name="Normal 23 4 4 3 2" xfId="24240"/>
    <cellStyle name="Normal 23 4 4 3 2 2" xfId="50489"/>
    <cellStyle name="Normal 23 4 4 3 3" xfId="39426"/>
    <cellStyle name="Normal 23 4 4 4" xfId="16912"/>
    <cellStyle name="Normal 23 4 4 4 2" xfId="43162"/>
    <cellStyle name="Normal 23 4 4 5" xfId="5771"/>
    <cellStyle name="Normal 23 4 4 5 2" xfId="32099"/>
    <cellStyle name="Normal 23 4 4 6" xfId="29468"/>
    <cellStyle name="Normal 23 4 40" xfId="2035"/>
    <cellStyle name="Normal 23 4 40 2" xfId="29469"/>
    <cellStyle name="Normal 23 4 41" xfId="2036"/>
    <cellStyle name="Normal 23 4 41 2" xfId="29470"/>
    <cellStyle name="Normal 23 4 42" xfId="1960"/>
    <cellStyle name="Normal 23 4 42 2" xfId="29394"/>
    <cellStyle name="Normal 23 4 43" xfId="5375"/>
    <cellStyle name="Normal 23 4 43 2" xfId="31707"/>
    <cellStyle name="Normal 23 4 44" xfId="27640"/>
    <cellStyle name="Normal 23 4 5" xfId="2037"/>
    <cellStyle name="Normal 23 4 5 2" xfId="9689"/>
    <cellStyle name="Normal 23 4 5 2 2" xfId="20753"/>
    <cellStyle name="Normal 23 4 5 2 2 2" xfId="47002"/>
    <cellStyle name="Normal 23 4 5 2 3" xfId="35939"/>
    <cellStyle name="Normal 23 4 5 3" xfId="13292"/>
    <cellStyle name="Normal 23 4 5 3 2" xfId="24356"/>
    <cellStyle name="Normal 23 4 5 3 2 2" xfId="50605"/>
    <cellStyle name="Normal 23 4 5 3 3" xfId="39542"/>
    <cellStyle name="Normal 23 4 5 4" xfId="17028"/>
    <cellStyle name="Normal 23 4 5 4 2" xfId="43278"/>
    <cellStyle name="Normal 23 4 5 5" xfId="5888"/>
    <cellStyle name="Normal 23 4 5 5 2" xfId="32215"/>
    <cellStyle name="Normal 23 4 5 6" xfId="29471"/>
    <cellStyle name="Normal 23 4 6" xfId="2038"/>
    <cellStyle name="Normal 23 4 6 2" xfId="9804"/>
    <cellStyle name="Normal 23 4 6 2 2" xfId="20868"/>
    <cellStyle name="Normal 23 4 6 2 2 2" xfId="47117"/>
    <cellStyle name="Normal 23 4 6 2 3" xfId="36054"/>
    <cellStyle name="Normal 23 4 6 3" xfId="13407"/>
    <cellStyle name="Normal 23 4 6 3 2" xfId="24471"/>
    <cellStyle name="Normal 23 4 6 3 2 2" xfId="50720"/>
    <cellStyle name="Normal 23 4 6 3 3" xfId="39657"/>
    <cellStyle name="Normal 23 4 6 4" xfId="17143"/>
    <cellStyle name="Normal 23 4 6 4 2" xfId="43393"/>
    <cellStyle name="Normal 23 4 6 5" xfId="6004"/>
    <cellStyle name="Normal 23 4 6 5 2" xfId="32330"/>
    <cellStyle name="Normal 23 4 6 6" xfId="29472"/>
    <cellStyle name="Normal 23 4 7" xfId="2039"/>
    <cellStyle name="Normal 23 4 7 2" xfId="9919"/>
    <cellStyle name="Normal 23 4 7 2 2" xfId="20983"/>
    <cellStyle name="Normal 23 4 7 2 2 2" xfId="47232"/>
    <cellStyle name="Normal 23 4 7 2 3" xfId="36169"/>
    <cellStyle name="Normal 23 4 7 3" xfId="13522"/>
    <cellStyle name="Normal 23 4 7 3 2" xfId="24586"/>
    <cellStyle name="Normal 23 4 7 3 2 2" xfId="50835"/>
    <cellStyle name="Normal 23 4 7 3 3" xfId="39772"/>
    <cellStyle name="Normal 23 4 7 4" xfId="17258"/>
    <cellStyle name="Normal 23 4 7 4 2" xfId="43508"/>
    <cellStyle name="Normal 23 4 7 5" xfId="6120"/>
    <cellStyle name="Normal 23 4 7 5 2" xfId="32445"/>
    <cellStyle name="Normal 23 4 7 6" xfId="29473"/>
    <cellStyle name="Normal 23 4 8" xfId="2040"/>
    <cellStyle name="Normal 23 4 8 2" xfId="10033"/>
    <cellStyle name="Normal 23 4 8 2 2" xfId="21097"/>
    <cellStyle name="Normal 23 4 8 2 2 2" xfId="47346"/>
    <cellStyle name="Normal 23 4 8 2 3" xfId="36283"/>
    <cellStyle name="Normal 23 4 8 3" xfId="13636"/>
    <cellStyle name="Normal 23 4 8 3 2" xfId="24700"/>
    <cellStyle name="Normal 23 4 8 3 2 2" xfId="50949"/>
    <cellStyle name="Normal 23 4 8 3 3" xfId="39886"/>
    <cellStyle name="Normal 23 4 8 4" xfId="17372"/>
    <cellStyle name="Normal 23 4 8 4 2" xfId="43622"/>
    <cellStyle name="Normal 23 4 8 5" xfId="6235"/>
    <cellStyle name="Normal 23 4 8 5 2" xfId="32559"/>
    <cellStyle name="Normal 23 4 8 6" xfId="29474"/>
    <cellStyle name="Normal 23 4 9" xfId="2041"/>
    <cellStyle name="Normal 23 4 9 2" xfId="10147"/>
    <cellStyle name="Normal 23 4 9 2 2" xfId="21211"/>
    <cellStyle name="Normal 23 4 9 2 2 2" xfId="47460"/>
    <cellStyle name="Normal 23 4 9 2 3" xfId="36397"/>
    <cellStyle name="Normal 23 4 9 3" xfId="13750"/>
    <cellStyle name="Normal 23 4 9 3 2" xfId="24814"/>
    <cellStyle name="Normal 23 4 9 3 2 2" xfId="51063"/>
    <cellStyle name="Normal 23 4 9 3 3" xfId="40000"/>
    <cellStyle name="Normal 23 4 9 4" xfId="17486"/>
    <cellStyle name="Normal 23 4 9 4 2" xfId="43736"/>
    <cellStyle name="Normal 23 4 9 5" xfId="6350"/>
    <cellStyle name="Normal 23 4 9 5 2" xfId="32673"/>
    <cellStyle name="Normal 23 4 9 6" xfId="29475"/>
    <cellStyle name="Normal 23 40" xfId="2042"/>
    <cellStyle name="Normal 23 40 2" xfId="16500"/>
    <cellStyle name="Normal 23 40 2 2" xfId="42750"/>
    <cellStyle name="Normal 23 40 3" xfId="29476"/>
    <cellStyle name="Normal 23 41" xfId="2043"/>
    <cellStyle name="Normal 23 41 2" xfId="16510"/>
    <cellStyle name="Normal 23 41 2 2" xfId="42760"/>
    <cellStyle name="Normal 23 41 3" xfId="29477"/>
    <cellStyle name="Normal 23 42" xfId="2044"/>
    <cellStyle name="Normal 23 42 2" xfId="29478"/>
    <cellStyle name="Normal 23 43" xfId="2045"/>
    <cellStyle name="Normal 23 43 2" xfId="29479"/>
    <cellStyle name="Normal 23 44" xfId="2046"/>
    <cellStyle name="Normal 23 44 2" xfId="29480"/>
    <cellStyle name="Normal 23 45" xfId="2047"/>
    <cellStyle name="Normal 23 45 2" xfId="29481"/>
    <cellStyle name="Normal 23 46" xfId="2048"/>
    <cellStyle name="Normal 23 46 2" xfId="29482"/>
    <cellStyle name="Normal 23 47" xfId="2049"/>
    <cellStyle name="Normal 23 47 2" xfId="29483"/>
    <cellStyle name="Normal 23 48" xfId="1355"/>
    <cellStyle name="Normal 23 48 2" xfId="28789"/>
    <cellStyle name="Normal 23 49" xfId="5364"/>
    <cellStyle name="Normal 23 49 2" xfId="31697"/>
    <cellStyle name="Normal 23 5" xfId="150"/>
    <cellStyle name="Normal 23 5 10" xfId="2051"/>
    <cellStyle name="Normal 23 5 10 2" xfId="10266"/>
    <cellStyle name="Normal 23 5 10 2 2" xfId="21330"/>
    <cellStyle name="Normal 23 5 10 2 2 2" xfId="47579"/>
    <cellStyle name="Normal 23 5 10 2 3" xfId="36516"/>
    <cellStyle name="Normal 23 5 10 3" xfId="13869"/>
    <cellStyle name="Normal 23 5 10 3 2" xfId="24933"/>
    <cellStyle name="Normal 23 5 10 3 2 2" xfId="51182"/>
    <cellStyle name="Normal 23 5 10 3 3" xfId="40119"/>
    <cellStyle name="Normal 23 5 10 4" xfId="17605"/>
    <cellStyle name="Normal 23 5 10 4 2" xfId="43855"/>
    <cellStyle name="Normal 23 5 10 5" xfId="6470"/>
    <cellStyle name="Normal 23 5 10 5 2" xfId="32792"/>
    <cellStyle name="Normal 23 5 10 6" xfId="29485"/>
    <cellStyle name="Normal 23 5 11" xfId="2052"/>
    <cellStyle name="Normal 23 5 11 2" xfId="10393"/>
    <cellStyle name="Normal 23 5 11 2 2" xfId="21457"/>
    <cellStyle name="Normal 23 5 11 2 2 2" xfId="47706"/>
    <cellStyle name="Normal 23 5 11 2 3" xfId="36643"/>
    <cellStyle name="Normal 23 5 11 3" xfId="13996"/>
    <cellStyle name="Normal 23 5 11 3 2" xfId="25060"/>
    <cellStyle name="Normal 23 5 11 3 2 2" xfId="51309"/>
    <cellStyle name="Normal 23 5 11 3 3" xfId="40246"/>
    <cellStyle name="Normal 23 5 11 4" xfId="17732"/>
    <cellStyle name="Normal 23 5 11 4 2" xfId="43982"/>
    <cellStyle name="Normal 23 5 11 5" xfId="6598"/>
    <cellStyle name="Normal 23 5 11 5 2" xfId="32919"/>
    <cellStyle name="Normal 23 5 11 6" xfId="29486"/>
    <cellStyle name="Normal 23 5 12" xfId="2053"/>
    <cellStyle name="Normal 23 5 12 2" xfId="10508"/>
    <cellStyle name="Normal 23 5 12 2 2" xfId="21572"/>
    <cellStyle name="Normal 23 5 12 2 2 2" xfId="47821"/>
    <cellStyle name="Normal 23 5 12 2 3" xfId="36758"/>
    <cellStyle name="Normal 23 5 12 3" xfId="14111"/>
    <cellStyle name="Normal 23 5 12 3 2" xfId="25175"/>
    <cellStyle name="Normal 23 5 12 3 2 2" xfId="51424"/>
    <cellStyle name="Normal 23 5 12 3 3" xfId="40361"/>
    <cellStyle name="Normal 23 5 12 4" xfId="17847"/>
    <cellStyle name="Normal 23 5 12 4 2" xfId="44097"/>
    <cellStyle name="Normal 23 5 12 5" xfId="6714"/>
    <cellStyle name="Normal 23 5 12 5 2" xfId="33034"/>
    <cellStyle name="Normal 23 5 12 6" xfId="29487"/>
    <cellStyle name="Normal 23 5 13" xfId="2054"/>
    <cellStyle name="Normal 23 5 13 2" xfId="10681"/>
    <cellStyle name="Normal 23 5 13 2 2" xfId="21745"/>
    <cellStyle name="Normal 23 5 13 2 2 2" xfId="47994"/>
    <cellStyle name="Normal 23 5 13 2 3" xfId="36931"/>
    <cellStyle name="Normal 23 5 13 3" xfId="14284"/>
    <cellStyle name="Normal 23 5 13 3 2" xfId="25348"/>
    <cellStyle name="Normal 23 5 13 3 2 2" xfId="51597"/>
    <cellStyle name="Normal 23 5 13 3 3" xfId="40534"/>
    <cellStyle name="Normal 23 5 13 4" xfId="18020"/>
    <cellStyle name="Normal 23 5 13 4 2" xfId="44270"/>
    <cellStyle name="Normal 23 5 13 5" xfId="6888"/>
    <cellStyle name="Normal 23 5 13 5 2" xfId="33207"/>
    <cellStyle name="Normal 23 5 13 6" xfId="29488"/>
    <cellStyle name="Normal 23 5 14" xfId="2055"/>
    <cellStyle name="Normal 23 5 14 2" xfId="10798"/>
    <cellStyle name="Normal 23 5 14 2 2" xfId="21862"/>
    <cellStyle name="Normal 23 5 14 2 2 2" xfId="48111"/>
    <cellStyle name="Normal 23 5 14 2 3" xfId="37048"/>
    <cellStyle name="Normal 23 5 14 3" xfId="14401"/>
    <cellStyle name="Normal 23 5 14 3 2" xfId="25465"/>
    <cellStyle name="Normal 23 5 14 3 2 2" xfId="51714"/>
    <cellStyle name="Normal 23 5 14 3 3" xfId="40651"/>
    <cellStyle name="Normal 23 5 14 4" xfId="18137"/>
    <cellStyle name="Normal 23 5 14 4 2" xfId="44387"/>
    <cellStyle name="Normal 23 5 14 5" xfId="7006"/>
    <cellStyle name="Normal 23 5 14 5 2" xfId="33324"/>
    <cellStyle name="Normal 23 5 14 6" xfId="29489"/>
    <cellStyle name="Normal 23 5 15" xfId="2056"/>
    <cellStyle name="Normal 23 5 15 2" xfId="10914"/>
    <cellStyle name="Normal 23 5 15 2 2" xfId="21978"/>
    <cellStyle name="Normal 23 5 15 2 2 2" xfId="48227"/>
    <cellStyle name="Normal 23 5 15 2 3" xfId="37164"/>
    <cellStyle name="Normal 23 5 15 3" xfId="14517"/>
    <cellStyle name="Normal 23 5 15 3 2" xfId="25581"/>
    <cellStyle name="Normal 23 5 15 3 2 2" xfId="51830"/>
    <cellStyle name="Normal 23 5 15 3 3" xfId="40767"/>
    <cellStyle name="Normal 23 5 15 4" xfId="18253"/>
    <cellStyle name="Normal 23 5 15 4 2" xfId="44503"/>
    <cellStyle name="Normal 23 5 15 5" xfId="7123"/>
    <cellStyle name="Normal 23 5 15 5 2" xfId="33440"/>
    <cellStyle name="Normal 23 5 15 6" xfId="29490"/>
    <cellStyle name="Normal 23 5 16" xfId="2057"/>
    <cellStyle name="Normal 23 5 16 2" xfId="11032"/>
    <cellStyle name="Normal 23 5 16 2 2" xfId="22096"/>
    <cellStyle name="Normal 23 5 16 2 2 2" xfId="48345"/>
    <cellStyle name="Normal 23 5 16 2 3" xfId="37282"/>
    <cellStyle name="Normal 23 5 16 3" xfId="14635"/>
    <cellStyle name="Normal 23 5 16 3 2" xfId="25699"/>
    <cellStyle name="Normal 23 5 16 3 2 2" xfId="51948"/>
    <cellStyle name="Normal 23 5 16 3 3" xfId="40885"/>
    <cellStyle name="Normal 23 5 16 4" xfId="18371"/>
    <cellStyle name="Normal 23 5 16 4 2" xfId="44621"/>
    <cellStyle name="Normal 23 5 16 5" xfId="7242"/>
    <cellStyle name="Normal 23 5 16 5 2" xfId="33558"/>
    <cellStyle name="Normal 23 5 16 6" xfId="29491"/>
    <cellStyle name="Normal 23 5 17" xfId="2058"/>
    <cellStyle name="Normal 23 5 17 2" xfId="11150"/>
    <cellStyle name="Normal 23 5 17 2 2" xfId="22214"/>
    <cellStyle name="Normal 23 5 17 2 2 2" xfId="48463"/>
    <cellStyle name="Normal 23 5 17 2 3" xfId="37400"/>
    <cellStyle name="Normal 23 5 17 3" xfId="14753"/>
    <cellStyle name="Normal 23 5 17 3 2" xfId="25817"/>
    <cellStyle name="Normal 23 5 17 3 2 2" xfId="52066"/>
    <cellStyle name="Normal 23 5 17 3 3" xfId="41003"/>
    <cellStyle name="Normal 23 5 17 4" xfId="18489"/>
    <cellStyle name="Normal 23 5 17 4 2" xfId="44739"/>
    <cellStyle name="Normal 23 5 17 5" xfId="7361"/>
    <cellStyle name="Normal 23 5 17 5 2" xfId="33676"/>
    <cellStyle name="Normal 23 5 17 6" xfId="29492"/>
    <cellStyle name="Normal 23 5 18" xfId="2059"/>
    <cellStyle name="Normal 23 5 18 2" xfId="11266"/>
    <cellStyle name="Normal 23 5 18 2 2" xfId="22330"/>
    <cellStyle name="Normal 23 5 18 2 2 2" xfId="48579"/>
    <cellStyle name="Normal 23 5 18 2 3" xfId="37516"/>
    <cellStyle name="Normal 23 5 18 3" xfId="14869"/>
    <cellStyle name="Normal 23 5 18 3 2" xfId="25933"/>
    <cellStyle name="Normal 23 5 18 3 2 2" xfId="52182"/>
    <cellStyle name="Normal 23 5 18 3 3" xfId="41119"/>
    <cellStyle name="Normal 23 5 18 4" xfId="18605"/>
    <cellStyle name="Normal 23 5 18 4 2" xfId="44855"/>
    <cellStyle name="Normal 23 5 18 5" xfId="7478"/>
    <cellStyle name="Normal 23 5 18 5 2" xfId="33792"/>
    <cellStyle name="Normal 23 5 18 6" xfId="29493"/>
    <cellStyle name="Normal 23 5 19" xfId="2060"/>
    <cellStyle name="Normal 23 5 19 2" xfId="11383"/>
    <cellStyle name="Normal 23 5 19 2 2" xfId="22447"/>
    <cellStyle name="Normal 23 5 19 2 2 2" xfId="48696"/>
    <cellStyle name="Normal 23 5 19 2 3" xfId="37633"/>
    <cellStyle name="Normal 23 5 19 3" xfId="14986"/>
    <cellStyle name="Normal 23 5 19 3 2" xfId="26050"/>
    <cellStyle name="Normal 23 5 19 3 2 2" xfId="52299"/>
    <cellStyle name="Normal 23 5 19 3 3" xfId="41236"/>
    <cellStyle name="Normal 23 5 19 4" xfId="18722"/>
    <cellStyle name="Normal 23 5 19 4 2" xfId="44972"/>
    <cellStyle name="Normal 23 5 19 5" xfId="7596"/>
    <cellStyle name="Normal 23 5 19 5 2" xfId="33909"/>
    <cellStyle name="Normal 23 5 19 6" xfId="29494"/>
    <cellStyle name="Normal 23 5 2" xfId="151"/>
    <cellStyle name="Normal 23 5 2 10" xfId="2062"/>
    <cellStyle name="Normal 23 5 2 10 2" xfId="10458"/>
    <cellStyle name="Normal 23 5 2 10 2 2" xfId="21522"/>
    <cellStyle name="Normal 23 5 2 10 2 2 2" xfId="47771"/>
    <cellStyle name="Normal 23 5 2 10 2 3" xfId="36708"/>
    <cellStyle name="Normal 23 5 2 10 3" xfId="14061"/>
    <cellStyle name="Normal 23 5 2 10 3 2" xfId="25125"/>
    <cellStyle name="Normal 23 5 2 10 3 2 2" xfId="51374"/>
    <cellStyle name="Normal 23 5 2 10 3 3" xfId="40311"/>
    <cellStyle name="Normal 23 5 2 10 4" xfId="17797"/>
    <cellStyle name="Normal 23 5 2 10 4 2" xfId="44047"/>
    <cellStyle name="Normal 23 5 2 10 5" xfId="6663"/>
    <cellStyle name="Normal 23 5 2 10 5 2" xfId="32984"/>
    <cellStyle name="Normal 23 5 2 10 6" xfId="29496"/>
    <cellStyle name="Normal 23 5 2 11" xfId="2063"/>
    <cellStyle name="Normal 23 5 2 11 2" xfId="10573"/>
    <cellStyle name="Normal 23 5 2 11 2 2" xfId="21637"/>
    <cellStyle name="Normal 23 5 2 11 2 2 2" xfId="47886"/>
    <cellStyle name="Normal 23 5 2 11 2 3" xfId="36823"/>
    <cellStyle name="Normal 23 5 2 11 3" xfId="14176"/>
    <cellStyle name="Normal 23 5 2 11 3 2" xfId="25240"/>
    <cellStyle name="Normal 23 5 2 11 3 2 2" xfId="51489"/>
    <cellStyle name="Normal 23 5 2 11 3 3" xfId="40426"/>
    <cellStyle name="Normal 23 5 2 11 4" xfId="17912"/>
    <cellStyle name="Normal 23 5 2 11 4 2" xfId="44162"/>
    <cellStyle name="Normal 23 5 2 11 5" xfId="6779"/>
    <cellStyle name="Normal 23 5 2 11 5 2" xfId="33099"/>
    <cellStyle name="Normal 23 5 2 11 6" xfId="29497"/>
    <cellStyle name="Normal 23 5 2 12" xfId="2064"/>
    <cellStyle name="Normal 23 5 2 12 2" xfId="10746"/>
    <cellStyle name="Normal 23 5 2 12 2 2" xfId="21810"/>
    <cellStyle name="Normal 23 5 2 12 2 2 2" xfId="48059"/>
    <cellStyle name="Normal 23 5 2 12 2 3" xfId="36996"/>
    <cellStyle name="Normal 23 5 2 12 3" xfId="14349"/>
    <cellStyle name="Normal 23 5 2 12 3 2" xfId="25413"/>
    <cellStyle name="Normal 23 5 2 12 3 2 2" xfId="51662"/>
    <cellStyle name="Normal 23 5 2 12 3 3" xfId="40599"/>
    <cellStyle name="Normal 23 5 2 12 4" xfId="18085"/>
    <cellStyle name="Normal 23 5 2 12 4 2" xfId="44335"/>
    <cellStyle name="Normal 23 5 2 12 5" xfId="6953"/>
    <cellStyle name="Normal 23 5 2 12 5 2" xfId="33272"/>
    <cellStyle name="Normal 23 5 2 12 6" xfId="29498"/>
    <cellStyle name="Normal 23 5 2 13" xfId="2065"/>
    <cellStyle name="Normal 23 5 2 13 2" xfId="10863"/>
    <cellStyle name="Normal 23 5 2 13 2 2" xfId="21927"/>
    <cellStyle name="Normal 23 5 2 13 2 2 2" xfId="48176"/>
    <cellStyle name="Normal 23 5 2 13 2 3" xfId="37113"/>
    <cellStyle name="Normal 23 5 2 13 3" xfId="14466"/>
    <cellStyle name="Normal 23 5 2 13 3 2" xfId="25530"/>
    <cellStyle name="Normal 23 5 2 13 3 2 2" xfId="51779"/>
    <cellStyle name="Normal 23 5 2 13 3 3" xfId="40716"/>
    <cellStyle name="Normal 23 5 2 13 4" xfId="18202"/>
    <cellStyle name="Normal 23 5 2 13 4 2" xfId="44452"/>
    <cellStyle name="Normal 23 5 2 13 5" xfId="7071"/>
    <cellStyle name="Normal 23 5 2 13 5 2" xfId="33389"/>
    <cellStyle name="Normal 23 5 2 13 6" xfId="29499"/>
    <cellStyle name="Normal 23 5 2 14" xfId="2066"/>
    <cellStyle name="Normal 23 5 2 14 2" xfId="10979"/>
    <cellStyle name="Normal 23 5 2 14 2 2" xfId="22043"/>
    <cellStyle name="Normal 23 5 2 14 2 2 2" xfId="48292"/>
    <cellStyle name="Normal 23 5 2 14 2 3" xfId="37229"/>
    <cellStyle name="Normal 23 5 2 14 3" xfId="14582"/>
    <cellStyle name="Normal 23 5 2 14 3 2" xfId="25646"/>
    <cellStyle name="Normal 23 5 2 14 3 2 2" xfId="51895"/>
    <cellStyle name="Normal 23 5 2 14 3 3" xfId="40832"/>
    <cellStyle name="Normal 23 5 2 14 4" xfId="18318"/>
    <cellStyle name="Normal 23 5 2 14 4 2" xfId="44568"/>
    <cellStyle name="Normal 23 5 2 14 5" xfId="7188"/>
    <cellStyle name="Normal 23 5 2 14 5 2" xfId="33505"/>
    <cellStyle name="Normal 23 5 2 14 6" xfId="29500"/>
    <cellStyle name="Normal 23 5 2 15" xfId="2067"/>
    <cellStyle name="Normal 23 5 2 15 2" xfId="11097"/>
    <cellStyle name="Normal 23 5 2 15 2 2" xfId="22161"/>
    <cellStyle name="Normal 23 5 2 15 2 2 2" xfId="48410"/>
    <cellStyle name="Normal 23 5 2 15 2 3" xfId="37347"/>
    <cellStyle name="Normal 23 5 2 15 3" xfId="14700"/>
    <cellStyle name="Normal 23 5 2 15 3 2" xfId="25764"/>
    <cellStyle name="Normal 23 5 2 15 3 2 2" xfId="52013"/>
    <cellStyle name="Normal 23 5 2 15 3 3" xfId="40950"/>
    <cellStyle name="Normal 23 5 2 15 4" xfId="18436"/>
    <cellStyle name="Normal 23 5 2 15 4 2" xfId="44686"/>
    <cellStyle name="Normal 23 5 2 15 5" xfId="7307"/>
    <cellStyle name="Normal 23 5 2 15 5 2" xfId="33623"/>
    <cellStyle name="Normal 23 5 2 15 6" xfId="29501"/>
    <cellStyle name="Normal 23 5 2 16" xfId="2068"/>
    <cellStyle name="Normal 23 5 2 16 2" xfId="11215"/>
    <cellStyle name="Normal 23 5 2 16 2 2" xfId="22279"/>
    <cellStyle name="Normal 23 5 2 16 2 2 2" xfId="48528"/>
    <cellStyle name="Normal 23 5 2 16 2 3" xfId="37465"/>
    <cellStyle name="Normal 23 5 2 16 3" xfId="14818"/>
    <cellStyle name="Normal 23 5 2 16 3 2" xfId="25882"/>
    <cellStyle name="Normal 23 5 2 16 3 2 2" xfId="52131"/>
    <cellStyle name="Normal 23 5 2 16 3 3" xfId="41068"/>
    <cellStyle name="Normal 23 5 2 16 4" xfId="18554"/>
    <cellStyle name="Normal 23 5 2 16 4 2" xfId="44804"/>
    <cellStyle name="Normal 23 5 2 16 5" xfId="7426"/>
    <cellStyle name="Normal 23 5 2 16 5 2" xfId="33741"/>
    <cellStyle name="Normal 23 5 2 16 6" xfId="29502"/>
    <cellStyle name="Normal 23 5 2 17" xfId="2069"/>
    <cellStyle name="Normal 23 5 2 17 2" xfId="11331"/>
    <cellStyle name="Normal 23 5 2 17 2 2" xfId="22395"/>
    <cellStyle name="Normal 23 5 2 17 2 2 2" xfId="48644"/>
    <cellStyle name="Normal 23 5 2 17 2 3" xfId="37581"/>
    <cellStyle name="Normal 23 5 2 17 3" xfId="14934"/>
    <cellStyle name="Normal 23 5 2 17 3 2" xfId="25998"/>
    <cellStyle name="Normal 23 5 2 17 3 2 2" xfId="52247"/>
    <cellStyle name="Normal 23 5 2 17 3 3" xfId="41184"/>
    <cellStyle name="Normal 23 5 2 17 4" xfId="18670"/>
    <cellStyle name="Normal 23 5 2 17 4 2" xfId="44920"/>
    <cellStyle name="Normal 23 5 2 17 5" xfId="7543"/>
    <cellStyle name="Normal 23 5 2 17 5 2" xfId="33857"/>
    <cellStyle name="Normal 23 5 2 17 6" xfId="29503"/>
    <cellStyle name="Normal 23 5 2 18" xfId="2070"/>
    <cellStyle name="Normal 23 5 2 18 2" xfId="11448"/>
    <cellStyle name="Normal 23 5 2 18 2 2" xfId="22512"/>
    <cellStyle name="Normal 23 5 2 18 2 2 2" xfId="48761"/>
    <cellStyle name="Normal 23 5 2 18 2 3" xfId="37698"/>
    <cellStyle name="Normal 23 5 2 18 3" xfId="15051"/>
    <cellStyle name="Normal 23 5 2 18 3 2" xfId="26115"/>
    <cellStyle name="Normal 23 5 2 18 3 2 2" xfId="52364"/>
    <cellStyle name="Normal 23 5 2 18 3 3" xfId="41301"/>
    <cellStyle name="Normal 23 5 2 18 4" xfId="18787"/>
    <cellStyle name="Normal 23 5 2 18 4 2" xfId="45037"/>
    <cellStyle name="Normal 23 5 2 18 5" xfId="7661"/>
    <cellStyle name="Normal 23 5 2 18 5 2" xfId="33974"/>
    <cellStyle name="Normal 23 5 2 18 6" xfId="29504"/>
    <cellStyle name="Normal 23 5 2 19" xfId="2071"/>
    <cellStyle name="Normal 23 5 2 19 2" xfId="11567"/>
    <cellStyle name="Normal 23 5 2 19 2 2" xfId="22631"/>
    <cellStyle name="Normal 23 5 2 19 2 2 2" xfId="48880"/>
    <cellStyle name="Normal 23 5 2 19 2 3" xfId="37817"/>
    <cellStyle name="Normal 23 5 2 19 3" xfId="15170"/>
    <cellStyle name="Normal 23 5 2 19 3 2" xfId="26234"/>
    <cellStyle name="Normal 23 5 2 19 3 2 2" xfId="52483"/>
    <cellStyle name="Normal 23 5 2 19 3 3" xfId="41420"/>
    <cellStyle name="Normal 23 5 2 19 4" xfId="18906"/>
    <cellStyle name="Normal 23 5 2 19 4 2" xfId="45156"/>
    <cellStyle name="Normal 23 5 2 19 5" xfId="7781"/>
    <cellStyle name="Normal 23 5 2 19 5 2" xfId="34093"/>
    <cellStyle name="Normal 23 5 2 19 6" xfId="29505"/>
    <cellStyle name="Normal 23 5 2 2" xfId="152"/>
    <cellStyle name="Normal 23 5 2 2 2" xfId="2073"/>
    <cellStyle name="Normal 23 5 2 2 2 2" xfId="16415"/>
    <cellStyle name="Normal 23 5 2 2 2 2 2" xfId="27479"/>
    <cellStyle name="Normal 23 5 2 2 2 2 2 2" xfId="53728"/>
    <cellStyle name="Normal 23 5 2 2 2 2 3" xfId="42665"/>
    <cellStyle name="Normal 23 5 2 2 2 3" xfId="20151"/>
    <cellStyle name="Normal 23 5 2 2 2 3 2" xfId="46401"/>
    <cellStyle name="Normal 23 5 2 2 2 4" xfId="9079"/>
    <cellStyle name="Normal 23 5 2 2 2 4 2" xfId="35338"/>
    <cellStyle name="Normal 23 5 2 2 2 5" xfId="29507"/>
    <cellStyle name="Normal 23 5 2 2 3" xfId="2072"/>
    <cellStyle name="Normal 23 5 2 2 3 2" xfId="20550"/>
    <cellStyle name="Normal 23 5 2 2 3 2 2" xfId="46799"/>
    <cellStyle name="Normal 23 5 2 2 3 3" xfId="9486"/>
    <cellStyle name="Normal 23 5 2 2 3 3 2" xfId="35736"/>
    <cellStyle name="Normal 23 5 2 2 3 4" xfId="29506"/>
    <cellStyle name="Normal 23 5 2 2 4" xfId="13089"/>
    <cellStyle name="Normal 23 5 2 2 4 2" xfId="24153"/>
    <cellStyle name="Normal 23 5 2 2 4 2 2" xfId="50402"/>
    <cellStyle name="Normal 23 5 2 2 4 3" xfId="39339"/>
    <cellStyle name="Normal 23 5 2 2 5" xfId="16825"/>
    <cellStyle name="Normal 23 5 2 2 5 2" xfId="43075"/>
    <cellStyle name="Normal 23 5 2 2 6" xfId="5683"/>
    <cellStyle name="Normal 23 5 2 2 6 2" xfId="32012"/>
    <cellStyle name="Normal 23 5 2 2 7" xfId="27646"/>
    <cellStyle name="Normal 23 5 2 20" xfId="2074"/>
    <cellStyle name="Normal 23 5 2 20 2" xfId="11681"/>
    <cellStyle name="Normal 23 5 2 20 2 2" xfId="22745"/>
    <cellStyle name="Normal 23 5 2 20 2 2 2" xfId="48994"/>
    <cellStyle name="Normal 23 5 2 20 2 3" xfId="37931"/>
    <cellStyle name="Normal 23 5 2 20 3" xfId="15284"/>
    <cellStyle name="Normal 23 5 2 20 3 2" xfId="26348"/>
    <cellStyle name="Normal 23 5 2 20 3 2 2" xfId="52597"/>
    <cellStyle name="Normal 23 5 2 20 3 3" xfId="41534"/>
    <cellStyle name="Normal 23 5 2 20 4" xfId="19020"/>
    <cellStyle name="Normal 23 5 2 20 4 2" xfId="45270"/>
    <cellStyle name="Normal 23 5 2 20 5" xfId="7896"/>
    <cellStyle name="Normal 23 5 2 20 5 2" xfId="34207"/>
    <cellStyle name="Normal 23 5 2 20 6" xfId="29508"/>
    <cellStyle name="Normal 23 5 2 21" xfId="2075"/>
    <cellStyle name="Normal 23 5 2 21 2" xfId="11795"/>
    <cellStyle name="Normal 23 5 2 21 2 2" xfId="22859"/>
    <cellStyle name="Normal 23 5 2 21 2 2 2" xfId="49108"/>
    <cellStyle name="Normal 23 5 2 21 2 3" xfId="38045"/>
    <cellStyle name="Normal 23 5 2 21 3" xfId="15398"/>
    <cellStyle name="Normal 23 5 2 21 3 2" xfId="26462"/>
    <cellStyle name="Normal 23 5 2 21 3 2 2" xfId="52711"/>
    <cellStyle name="Normal 23 5 2 21 3 3" xfId="41648"/>
    <cellStyle name="Normal 23 5 2 21 4" xfId="19134"/>
    <cellStyle name="Normal 23 5 2 21 4 2" xfId="45384"/>
    <cellStyle name="Normal 23 5 2 21 5" xfId="8011"/>
    <cellStyle name="Normal 23 5 2 21 5 2" xfId="34321"/>
    <cellStyle name="Normal 23 5 2 21 6" xfId="29509"/>
    <cellStyle name="Normal 23 5 2 22" xfId="2076"/>
    <cellStyle name="Normal 23 5 2 22 2" xfId="11909"/>
    <cellStyle name="Normal 23 5 2 22 2 2" xfId="22973"/>
    <cellStyle name="Normal 23 5 2 22 2 2 2" xfId="49222"/>
    <cellStyle name="Normal 23 5 2 22 2 3" xfId="38159"/>
    <cellStyle name="Normal 23 5 2 22 3" xfId="15512"/>
    <cellStyle name="Normal 23 5 2 22 3 2" xfId="26576"/>
    <cellStyle name="Normal 23 5 2 22 3 2 2" xfId="52825"/>
    <cellStyle name="Normal 23 5 2 22 3 3" xfId="41762"/>
    <cellStyle name="Normal 23 5 2 22 4" xfId="19248"/>
    <cellStyle name="Normal 23 5 2 22 4 2" xfId="45498"/>
    <cellStyle name="Normal 23 5 2 22 5" xfId="8126"/>
    <cellStyle name="Normal 23 5 2 22 5 2" xfId="34435"/>
    <cellStyle name="Normal 23 5 2 22 6" xfId="29510"/>
    <cellStyle name="Normal 23 5 2 23" xfId="2077"/>
    <cellStyle name="Normal 23 5 2 23 2" xfId="12023"/>
    <cellStyle name="Normal 23 5 2 23 2 2" xfId="23087"/>
    <cellStyle name="Normal 23 5 2 23 2 2 2" xfId="49336"/>
    <cellStyle name="Normal 23 5 2 23 2 3" xfId="38273"/>
    <cellStyle name="Normal 23 5 2 23 3" xfId="15626"/>
    <cellStyle name="Normal 23 5 2 23 3 2" xfId="26690"/>
    <cellStyle name="Normal 23 5 2 23 3 2 2" xfId="52939"/>
    <cellStyle name="Normal 23 5 2 23 3 3" xfId="41876"/>
    <cellStyle name="Normal 23 5 2 23 4" xfId="19362"/>
    <cellStyle name="Normal 23 5 2 23 4 2" xfId="45612"/>
    <cellStyle name="Normal 23 5 2 23 5" xfId="8241"/>
    <cellStyle name="Normal 23 5 2 23 5 2" xfId="34549"/>
    <cellStyle name="Normal 23 5 2 23 6" xfId="29511"/>
    <cellStyle name="Normal 23 5 2 24" xfId="2078"/>
    <cellStyle name="Normal 23 5 2 24 2" xfId="12137"/>
    <cellStyle name="Normal 23 5 2 24 2 2" xfId="23201"/>
    <cellStyle name="Normal 23 5 2 24 2 2 2" xfId="49450"/>
    <cellStyle name="Normal 23 5 2 24 2 3" xfId="38387"/>
    <cellStyle name="Normal 23 5 2 24 3" xfId="15740"/>
    <cellStyle name="Normal 23 5 2 24 3 2" xfId="26804"/>
    <cellStyle name="Normal 23 5 2 24 3 2 2" xfId="53053"/>
    <cellStyle name="Normal 23 5 2 24 3 3" xfId="41990"/>
    <cellStyle name="Normal 23 5 2 24 4" xfId="19476"/>
    <cellStyle name="Normal 23 5 2 24 4 2" xfId="45726"/>
    <cellStyle name="Normal 23 5 2 24 5" xfId="8356"/>
    <cellStyle name="Normal 23 5 2 24 5 2" xfId="34663"/>
    <cellStyle name="Normal 23 5 2 24 6" xfId="29512"/>
    <cellStyle name="Normal 23 5 2 25" xfId="2079"/>
    <cellStyle name="Normal 23 5 2 25 2" xfId="12254"/>
    <cellStyle name="Normal 23 5 2 25 2 2" xfId="23318"/>
    <cellStyle name="Normal 23 5 2 25 2 2 2" xfId="49567"/>
    <cellStyle name="Normal 23 5 2 25 2 3" xfId="38504"/>
    <cellStyle name="Normal 23 5 2 25 3" xfId="15857"/>
    <cellStyle name="Normal 23 5 2 25 3 2" xfId="26921"/>
    <cellStyle name="Normal 23 5 2 25 3 2 2" xfId="53170"/>
    <cellStyle name="Normal 23 5 2 25 3 3" xfId="42107"/>
    <cellStyle name="Normal 23 5 2 25 4" xfId="19593"/>
    <cellStyle name="Normal 23 5 2 25 4 2" xfId="45843"/>
    <cellStyle name="Normal 23 5 2 25 5" xfId="8474"/>
    <cellStyle name="Normal 23 5 2 25 5 2" xfId="34780"/>
    <cellStyle name="Normal 23 5 2 25 6" xfId="29513"/>
    <cellStyle name="Normal 23 5 2 26" xfId="2080"/>
    <cellStyle name="Normal 23 5 2 26 2" xfId="12373"/>
    <cellStyle name="Normal 23 5 2 26 2 2" xfId="23437"/>
    <cellStyle name="Normal 23 5 2 26 2 2 2" xfId="49686"/>
    <cellStyle name="Normal 23 5 2 26 2 3" xfId="38623"/>
    <cellStyle name="Normal 23 5 2 26 3" xfId="15976"/>
    <cellStyle name="Normal 23 5 2 26 3 2" xfId="27040"/>
    <cellStyle name="Normal 23 5 2 26 3 2 2" xfId="53289"/>
    <cellStyle name="Normal 23 5 2 26 3 3" xfId="42226"/>
    <cellStyle name="Normal 23 5 2 26 4" xfId="19712"/>
    <cellStyle name="Normal 23 5 2 26 4 2" xfId="45962"/>
    <cellStyle name="Normal 23 5 2 26 5" xfId="8594"/>
    <cellStyle name="Normal 23 5 2 26 5 2" xfId="34899"/>
    <cellStyle name="Normal 23 5 2 26 6" xfId="29514"/>
    <cellStyle name="Normal 23 5 2 27" xfId="2081"/>
    <cellStyle name="Normal 23 5 2 27 2" xfId="12504"/>
    <cellStyle name="Normal 23 5 2 27 2 2" xfId="23568"/>
    <cellStyle name="Normal 23 5 2 27 2 2 2" xfId="49817"/>
    <cellStyle name="Normal 23 5 2 27 2 3" xfId="38754"/>
    <cellStyle name="Normal 23 5 2 27 3" xfId="16107"/>
    <cellStyle name="Normal 23 5 2 27 3 2" xfId="27171"/>
    <cellStyle name="Normal 23 5 2 27 3 2 2" xfId="53420"/>
    <cellStyle name="Normal 23 5 2 27 3 3" xfId="42357"/>
    <cellStyle name="Normal 23 5 2 27 4" xfId="19843"/>
    <cellStyle name="Normal 23 5 2 27 4 2" xfId="46093"/>
    <cellStyle name="Normal 23 5 2 27 5" xfId="8726"/>
    <cellStyle name="Normal 23 5 2 27 5 2" xfId="35030"/>
    <cellStyle name="Normal 23 5 2 27 6" xfId="29515"/>
    <cellStyle name="Normal 23 5 2 28" xfId="2082"/>
    <cellStyle name="Normal 23 5 2 28 2" xfId="12619"/>
    <cellStyle name="Normal 23 5 2 28 2 2" xfId="23683"/>
    <cellStyle name="Normal 23 5 2 28 2 2 2" xfId="49932"/>
    <cellStyle name="Normal 23 5 2 28 2 3" xfId="38869"/>
    <cellStyle name="Normal 23 5 2 28 3" xfId="16222"/>
    <cellStyle name="Normal 23 5 2 28 3 2" xfId="27286"/>
    <cellStyle name="Normal 23 5 2 28 3 2 2" xfId="53535"/>
    <cellStyle name="Normal 23 5 2 28 3 3" xfId="42472"/>
    <cellStyle name="Normal 23 5 2 28 4" xfId="19958"/>
    <cellStyle name="Normal 23 5 2 28 4 2" xfId="46208"/>
    <cellStyle name="Normal 23 5 2 28 5" xfId="8842"/>
    <cellStyle name="Normal 23 5 2 28 5 2" xfId="35145"/>
    <cellStyle name="Normal 23 5 2 28 6" xfId="29516"/>
    <cellStyle name="Normal 23 5 2 29" xfId="2083"/>
    <cellStyle name="Normal 23 5 2 29 2" xfId="12733"/>
    <cellStyle name="Normal 23 5 2 29 2 2" xfId="23797"/>
    <cellStyle name="Normal 23 5 2 29 2 2 2" xfId="50046"/>
    <cellStyle name="Normal 23 5 2 29 2 3" xfId="38983"/>
    <cellStyle name="Normal 23 5 2 29 3" xfId="16336"/>
    <cellStyle name="Normal 23 5 2 29 3 2" xfId="27400"/>
    <cellStyle name="Normal 23 5 2 29 3 2 2" xfId="53649"/>
    <cellStyle name="Normal 23 5 2 29 3 3" xfId="42586"/>
    <cellStyle name="Normal 23 5 2 29 4" xfId="20072"/>
    <cellStyle name="Normal 23 5 2 29 4 2" xfId="46322"/>
    <cellStyle name="Normal 23 5 2 29 5" xfId="8957"/>
    <cellStyle name="Normal 23 5 2 29 5 2" xfId="35259"/>
    <cellStyle name="Normal 23 5 2 29 6" xfId="29517"/>
    <cellStyle name="Normal 23 5 2 3" xfId="2084"/>
    <cellStyle name="Normal 23 5 2 3 2" xfId="9643"/>
    <cellStyle name="Normal 23 5 2 3 2 2" xfId="20707"/>
    <cellStyle name="Normal 23 5 2 3 2 2 2" xfId="46956"/>
    <cellStyle name="Normal 23 5 2 3 2 3" xfId="35893"/>
    <cellStyle name="Normal 23 5 2 3 3" xfId="13246"/>
    <cellStyle name="Normal 23 5 2 3 3 2" xfId="24310"/>
    <cellStyle name="Normal 23 5 2 3 3 2 2" xfId="50559"/>
    <cellStyle name="Normal 23 5 2 3 3 3" xfId="39496"/>
    <cellStyle name="Normal 23 5 2 3 4" xfId="16982"/>
    <cellStyle name="Normal 23 5 2 3 4 2" xfId="43232"/>
    <cellStyle name="Normal 23 5 2 3 5" xfId="5841"/>
    <cellStyle name="Normal 23 5 2 3 5 2" xfId="32169"/>
    <cellStyle name="Normal 23 5 2 3 6" xfId="29518"/>
    <cellStyle name="Normal 23 5 2 30" xfId="2085"/>
    <cellStyle name="Normal 23 5 2 30 2" xfId="9371"/>
    <cellStyle name="Normal 23 5 2 30 2 2" xfId="20435"/>
    <cellStyle name="Normal 23 5 2 30 2 2 2" xfId="46684"/>
    <cellStyle name="Normal 23 5 2 30 2 3" xfId="35621"/>
    <cellStyle name="Normal 23 5 2 30 3" xfId="12974"/>
    <cellStyle name="Normal 23 5 2 30 3 2" xfId="24038"/>
    <cellStyle name="Normal 23 5 2 30 3 2 2" xfId="50287"/>
    <cellStyle name="Normal 23 5 2 30 3 3" xfId="39224"/>
    <cellStyle name="Normal 23 5 2 30 4" xfId="16710"/>
    <cellStyle name="Normal 23 5 2 30 4 2" xfId="42960"/>
    <cellStyle name="Normal 23 5 2 30 5" xfId="5566"/>
    <cellStyle name="Normal 23 5 2 30 5 2" xfId="31897"/>
    <cellStyle name="Normal 23 5 2 30 6" xfId="29519"/>
    <cellStyle name="Normal 23 5 2 31" xfId="2086"/>
    <cellStyle name="Normal 23 5 2 31 2" xfId="20315"/>
    <cellStyle name="Normal 23 5 2 31 2 2" xfId="46564"/>
    <cellStyle name="Normal 23 5 2 31 3" xfId="9251"/>
    <cellStyle name="Normal 23 5 2 31 3 2" xfId="35501"/>
    <cellStyle name="Normal 23 5 2 31 4" xfId="29520"/>
    <cellStyle name="Normal 23 5 2 32" xfId="2087"/>
    <cellStyle name="Normal 23 5 2 32 2" xfId="23918"/>
    <cellStyle name="Normal 23 5 2 32 2 2" xfId="50167"/>
    <cellStyle name="Normal 23 5 2 32 3" xfId="12854"/>
    <cellStyle name="Normal 23 5 2 32 3 2" xfId="39104"/>
    <cellStyle name="Normal 23 5 2 32 4" xfId="29521"/>
    <cellStyle name="Normal 23 5 2 33" xfId="2088"/>
    <cellStyle name="Normal 23 5 2 33 2" xfId="16590"/>
    <cellStyle name="Normal 23 5 2 33 2 2" xfId="42840"/>
    <cellStyle name="Normal 23 5 2 33 3" xfId="29522"/>
    <cellStyle name="Normal 23 5 2 34" xfId="2089"/>
    <cellStyle name="Normal 23 5 2 34 2" xfId="29523"/>
    <cellStyle name="Normal 23 5 2 35" xfId="2090"/>
    <cellStyle name="Normal 23 5 2 35 2" xfId="29524"/>
    <cellStyle name="Normal 23 5 2 36" xfId="2091"/>
    <cellStyle name="Normal 23 5 2 36 2" xfId="29525"/>
    <cellStyle name="Normal 23 5 2 37" xfId="2092"/>
    <cellStyle name="Normal 23 5 2 37 2" xfId="29526"/>
    <cellStyle name="Normal 23 5 2 38" xfId="2093"/>
    <cellStyle name="Normal 23 5 2 38 2" xfId="29527"/>
    <cellStyle name="Normal 23 5 2 39" xfId="2094"/>
    <cellStyle name="Normal 23 5 2 39 2" xfId="29528"/>
    <cellStyle name="Normal 23 5 2 4" xfId="2095"/>
    <cellStyle name="Normal 23 5 2 4 2" xfId="9759"/>
    <cellStyle name="Normal 23 5 2 4 2 2" xfId="20823"/>
    <cellStyle name="Normal 23 5 2 4 2 2 2" xfId="47072"/>
    <cellStyle name="Normal 23 5 2 4 2 3" xfId="36009"/>
    <cellStyle name="Normal 23 5 2 4 3" xfId="13362"/>
    <cellStyle name="Normal 23 5 2 4 3 2" xfId="24426"/>
    <cellStyle name="Normal 23 5 2 4 3 2 2" xfId="50675"/>
    <cellStyle name="Normal 23 5 2 4 3 3" xfId="39612"/>
    <cellStyle name="Normal 23 5 2 4 4" xfId="17098"/>
    <cellStyle name="Normal 23 5 2 4 4 2" xfId="43348"/>
    <cellStyle name="Normal 23 5 2 4 5" xfId="5958"/>
    <cellStyle name="Normal 23 5 2 4 5 2" xfId="32285"/>
    <cellStyle name="Normal 23 5 2 4 6" xfId="29529"/>
    <cellStyle name="Normal 23 5 2 40" xfId="2096"/>
    <cellStyle name="Normal 23 5 2 40 2" xfId="29530"/>
    <cellStyle name="Normal 23 5 2 41" xfId="2061"/>
    <cellStyle name="Normal 23 5 2 41 2" xfId="29495"/>
    <cellStyle name="Normal 23 5 2 42" xfId="5445"/>
    <cellStyle name="Normal 23 5 2 42 2" xfId="31777"/>
    <cellStyle name="Normal 23 5 2 43" xfId="27645"/>
    <cellStyle name="Normal 23 5 2 5" xfId="2097"/>
    <cellStyle name="Normal 23 5 2 5 2" xfId="9874"/>
    <cellStyle name="Normal 23 5 2 5 2 2" xfId="20938"/>
    <cellStyle name="Normal 23 5 2 5 2 2 2" xfId="47187"/>
    <cellStyle name="Normal 23 5 2 5 2 3" xfId="36124"/>
    <cellStyle name="Normal 23 5 2 5 3" xfId="13477"/>
    <cellStyle name="Normal 23 5 2 5 3 2" xfId="24541"/>
    <cellStyle name="Normal 23 5 2 5 3 2 2" xfId="50790"/>
    <cellStyle name="Normal 23 5 2 5 3 3" xfId="39727"/>
    <cellStyle name="Normal 23 5 2 5 4" xfId="17213"/>
    <cellStyle name="Normal 23 5 2 5 4 2" xfId="43463"/>
    <cellStyle name="Normal 23 5 2 5 5" xfId="6074"/>
    <cellStyle name="Normal 23 5 2 5 5 2" xfId="32400"/>
    <cellStyle name="Normal 23 5 2 5 6" xfId="29531"/>
    <cellStyle name="Normal 23 5 2 6" xfId="2098"/>
    <cellStyle name="Normal 23 5 2 6 2" xfId="9989"/>
    <cellStyle name="Normal 23 5 2 6 2 2" xfId="21053"/>
    <cellStyle name="Normal 23 5 2 6 2 2 2" xfId="47302"/>
    <cellStyle name="Normal 23 5 2 6 2 3" xfId="36239"/>
    <cellStyle name="Normal 23 5 2 6 3" xfId="13592"/>
    <cellStyle name="Normal 23 5 2 6 3 2" xfId="24656"/>
    <cellStyle name="Normal 23 5 2 6 3 2 2" xfId="50905"/>
    <cellStyle name="Normal 23 5 2 6 3 3" xfId="39842"/>
    <cellStyle name="Normal 23 5 2 6 4" xfId="17328"/>
    <cellStyle name="Normal 23 5 2 6 4 2" xfId="43578"/>
    <cellStyle name="Normal 23 5 2 6 5" xfId="6190"/>
    <cellStyle name="Normal 23 5 2 6 5 2" xfId="32515"/>
    <cellStyle name="Normal 23 5 2 6 6" xfId="29532"/>
    <cellStyle name="Normal 23 5 2 7" xfId="2099"/>
    <cellStyle name="Normal 23 5 2 7 2" xfId="10103"/>
    <cellStyle name="Normal 23 5 2 7 2 2" xfId="21167"/>
    <cellStyle name="Normal 23 5 2 7 2 2 2" xfId="47416"/>
    <cellStyle name="Normal 23 5 2 7 2 3" xfId="36353"/>
    <cellStyle name="Normal 23 5 2 7 3" xfId="13706"/>
    <cellStyle name="Normal 23 5 2 7 3 2" xfId="24770"/>
    <cellStyle name="Normal 23 5 2 7 3 2 2" xfId="51019"/>
    <cellStyle name="Normal 23 5 2 7 3 3" xfId="39956"/>
    <cellStyle name="Normal 23 5 2 7 4" xfId="17442"/>
    <cellStyle name="Normal 23 5 2 7 4 2" xfId="43692"/>
    <cellStyle name="Normal 23 5 2 7 5" xfId="6305"/>
    <cellStyle name="Normal 23 5 2 7 5 2" xfId="32629"/>
    <cellStyle name="Normal 23 5 2 7 6" xfId="29533"/>
    <cellStyle name="Normal 23 5 2 8" xfId="2100"/>
    <cellStyle name="Normal 23 5 2 8 2" xfId="10217"/>
    <cellStyle name="Normal 23 5 2 8 2 2" xfId="21281"/>
    <cellStyle name="Normal 23 5 2 8 2 2 2" xfId="47530"/>
    <cellStyle name="Normal 23 5 2 8 2 3" xfId="36467"/>
    <cellStyle name="Normal 23 5 2 8 3" xfId="13820"/>
    <cellStyle name="Normal 23 5 2 8 3 2" xfId="24884"/>
    <cellStyle name="Normal 23 5 2 8 3 2 2" xfId="51133"/>
    <cellStyle name="Normal 23 5 2 8 3 3" xfId="40070"/>
    <cellStyle name="Normal 23 5 2 8 4" xfId="17556"/>
    <cellStyle name="Normal 23 5 2 8 4 2" xfId="43806"/>
    <cellStyle name="Normal 23 5 2 8 5" xfId="6420"/>
    <cellStyle name="Normal 23 5 2 8 5 2" xfId="32743"/>
    <cellStyle name="Normal 23 5 2 8 6" xfId="29534"/>
    <cellStyle name="Normal 23 5 2 9" xfId="2101"/>
    <cellStyle name="Normal 23 5 2 9 2" xfId="10331"/>
    <cellStyle name="Normal 23 5 2 9 2 2" xfId="21395"/>
    <cellStyle name="Normal 23 5 2 9 2 2 2" xfId="47644"/>
    <cellStyle name="Normal 23 5 2 9 2 3" xfId="36581"/>
    <cellStyle name="Normal 23 5 2 9 3" xfId="13934"/>
    <cellStyle name="Normal 23 5 2 9 3 2" xfId="24998"/>
    <cellStyle name="Normal 23 5 2 9 3 2 2" xfId="51247"/>
    <cellStyle name="Normal 23 5 2 9 3 3" xfId="40184"/>
    <cellStyle name="Normal 23 5 2 9 4" xfId="17670"/>
    <cellStyle name="Normal 23 5 2 9 4 2" xfId="43920"/>
    <cellStyle name="Normal 23 5 2 9 5" xfId="6535"/>
    <cellStyle name="Normal 23 5 2 9 5 2" xfId="32857"/>
    <cellStyle name="Normal 23 5 2 9 6" xfId="29535"/>
    <cellStyle name="Normal 23 5 20" xfId="2102"/>
    <cellStyle name="Normal 23 5 20 2" xfId="11502"/>
    <cellStyle name="Normal 23 5 20 2 2" xfId="22566"/>
    <cellStyle name="Normal 23 5 20 2 2 2" xfId="48815"/>
    <cellStyle name="Normal 23 5 20 2 3" xfId="37752"/>
    <cellStyle name="Normal 23 5 20 3" xfId="15105"/>
    <cellStyle name="Normal 23 5 20 3 2" xfId="26169"/>
    <cellStyle name="Normal 23 5 20 3 2 2" xfId="52418"/>
    <cellStyle name="Normal 23 5 20 3 3" xfId="41355"/>
    <cellStyle name="Normal 23 5 20 4" xfId="18841"/>
    <cellStyle name="Normal 23 5 20 4 2" xfId="45091"/>
    <cellStyle name="Normal 23 5 20 5" xfId="7716"/>
    <cellStyle name="Normal 23 5 20 5 2" xfId="34028"/>
    <cellStyle name="Normal 23 5 20 6" xfId="29536"/>
    <cellStyle name="Normal 23 5 21" xfId="2103"/>
    <cellStyle name="Normal 23 5 21 2" xfId="11616"/>
    <cellStyle name="Normal 23 5 21 2 2" xfId="22680"/>
    <cellStyle name="Normal 23 5 21 2 2 2" xfId="48929"/>
    <cellStyle name="Normal 23 5 21 2 3" xfId="37866"/>
    <cellStyle name="Normal 23 5 21 3" xfId="15219"/>
    <cellStyle name="Normal 23 5 21 3 2" xfId="26283"/>
    <cellStyle name="Normal 23 5 21 3 2 2" xfId="52532"/>
    <cellStyle name="Normal 23 5 21 3 3" xfId="41469"/>
    <cellStyle name="Normal 23 5 21 4" xfId="18955"/>
    <cellStyle name="Normal 23 5 21 4 2" xfId="45205"/>
    <cellStyle name="Normal 23 5 21 5" xfId="7831"/>
    <cellStyle name="Normal 23 5 21 5 2" xfId="34142"/>
    <cellStyle name="Normal 23 5 21 6" xfId="29537"/>
    <cellStyle name="Normal 23 5 22" xfId="2104"/>
    <cellStyle name="Normal 23 5 22 2" xfId="11730"/>
    <cellStyle name="Normal 23 5 22 2 2" xfId="22794"/>
    <cellStyle name="Normal 23 5 22 2 2 2" xfId="49043"/>
    <cellStyle name="Normal 23 5 22 2 3" xfId="37980"/>
    <cellStyle name="Normal 23 5 22 3" xfId="15333"/>
    <cellStyle name="Normal 23 5 22 3 2" xfId="26397"/>
    <cellStyle name="Normal 23 5 22 3 2 2" xfId="52646"/>
    <cellStyle name="Normal 23 5 22 3 3" xfId="41583"/>
    <cellStyle name="Normal 23 5 22 4" xfId="19069"/>
    <cellStyle name="Normal 23 5 22 4 2" xfId="45319"/>
    <cellStyle name="Normal 23 5 22 5" xfId="7946"/>
    <cellStyle name="Normal 23 5 22 5 2" xfId="34256"/>
    <cellStyle name="Normal 23 5 22 6" xfId="29538"/>
    <cellStyle name="Normal 23 5 23" xfId="2105"/>
    <cellStyle name="Normal 23 5 23 2" xfId="11844"/>
    <cellStyle name="Normal 23 5 23 2 2" xfId="22908"/>
    <cellStyle name="Normal 23 5 23 2 2 2" xfId="49157"/>
    <cellStyle name="Normal 23 5 23 2 3" xfId="38094"/>
    <cellStyle name="Normal 23 5 23 3" xfId="15447"/>
    <cellStyle name="Normal 23 5 23 3 2" xfId="26511"/>
    <cellStyle name="Normal 23 5 23 3 2 2" xfId="52760"/>
    <cellStyle name="Normal 23 5 23 3 3" xfId="41697"/>
    <cellStyle name="Normal 23 5 23 4" xfId="19183"/>
    <cellStyle name="Normal 23 5 23 4 2" xfId="45433"/>
    <cellStyle name="Normal 23 5 23 5" xfId="8061"/>
    <cellStyle name="Normal 23 5 23 5 2" xfId="34370"/>
    <cellStyle name="Normal 23 5 23 6" xfId="29539"/>
    <cellStyle name="Normal 23 5 24" xfId="2106"/>
    <cellStyle name="Normal 23 5 24 2" xfId="11958"/>
    <cellStyle name="Normal 23 5 24 2 2" xfId="23022"/>
    <cellStyle name="Normal 23 5 24 2 2 2" xfId="49271"/>
    <cellStyle name="Normal 23 5 24 2 3" xfId="38208"/>
    <cellStyle name="Normal 23 5 24 3" xfId="15561"/>
    <cellStyle name="Normal 23 5 24 3 2" xfId="26625"/>
    <cellStyle name="Normal 23 5 24 3 2 2" xfId="52874"/>
    <cellStyle name="Normal 23 5 24 3 3" xfId="41811"/>
    <cellStyle name="Normal 23 5 24 4" xfId="19297"/>
    <cellStyle name="Normal 23 5 24 4 2" xfId="45547"/>
    <cellStyle name="Normal 23 5 24 5" xfId="8176"/>
    <cellStyle name="Normal 23 5 24 5 2" xfId="34484"/>
    <cellStyle name="Normal 23 5 24 6" xfId="29540"/>
    <cellStyle name="Normal 23 5 25" xfId="2107"/>
    <cellStyle name="Normal 23 5 25 2" xfId="12072"/>
    <cellStyle name="Normal 23 5 25 2 2" xfId="23136"/>
    <cellStyle name="Normal 23 5 25 2 2 2" xfId="49385"/>
    <cellStyle name="Normal 23 5 25 2 3" xfId="38322"/>
    <cellStyle name="Normal 23 5 25 3" xfId="15675"/>
    <cellStyle name="Normal 23 5 25 3 2" xfId="26739"/>
    <cellStyle name="Normal 23 5 25 3 2 2" xfId="52988"/>
    <cellStyle name="Normal 23 5 25 3 3" xfId="41925"/>
    <cellStyle name="Normal 23 5 25 4" xfId="19411"/>
    <cellStyle name="Normal 23 5 25 4 2" xfId="45661"/>
    <cellStyle name="Normal 23 5 25 5" xfId="8291"/>
    <cellStyle name="Normal 23 5 25 5 2" xfId="34598"/>
    <cellStyle name="Normal 23 5 25 6" xfId="29541"/>
    <cellStyle name="Normal 23 5 26" xfId="2108"/>
    <cellStyle name="Normal 23 5 26 2" xfId="12189"/>
    <cellStyle name="Normal 23 5 26 2 2" xfId="23253"/>
    <cellStyle name="Normal 23 5 26 2 2 2" xfId="49502"/>
    <cellStyle name="Normal 23 5 26 2 3" xfId="38439"/>
    <cellStyle name="Normal 23 5 26 3" xfId="15792"/>
    <cellStyle name="Normal 23 5 26 3 2" xfId="26856"/>
    <cellStyle name="Normal 23 5 26 3 2 2" xfId="53105"/>
    <cellStyle name="Normal 23 5 26 3 3" xfId="42042"/>
    <cellStyle name="Normal 23 5 26 4" xfId="19528"/>
    <cellStyle name="Normal 23 5 26 4 2" xfId="45778"/>
    <cellStyle name="Normal 23 5 26 5" xfId="8409"/>
    <cellStyle name="Normal 23 5 26 5 2" xfId="34715"/>
    <cellStyle name="Normal 23 5 26 6" xfId="29542"/>
    <cellStyle name="Normal 23 5 27" xfId="2109"/>
    <cellStyle name="Normal 23 5 27 2" xfId="12308"/>
    <cellStyle name="Normal 23 5 27 2 2" xfId="23372"/>
    <cellStyle name="Normal 23 5 27 2 2 2" xfId="49621"/>
    <cellStyle name="Normal 23 5 27 2 3" xfId="38558"/>
    <cellStyle name="Normal 23 5 27 3" xfId="15911"/>
    <cellStyle name="Normal 23 5 27 3 2" xfId="26975"/>
    <cellStyle name="Normal 23 5 27 3 2 2" xfId="53224"/>
    <cellStyle name="Normal 23 5 27 3 3" xfId="42161"/>
    <cellStyle name="Normal 23 5 27 4" xfId="19647"/>
    <cellStyle name="Normal 23 5 27 4 2" xfId="45897"/>
    <cellStyle name="Normal 23 5 27 5" xfId="8529"/>
    <cellStyle name="Normal 23 5 27 5 2" xfId="34834"/>
    <cellStyle name="Normal 23 5 27 6" xfId="29543"/>
    <cellStyle name="Normal 23 5 28" xfId="2110"/>
    <cellStyle name="Normal 23 5 28 2" xfId="12439"/>
    <cellStyle name="Normal 23 5 28 2 2" xfId="23503"/>
    <cellStyle name="Normal 23 5 28 2 2 2" xfId="49752"/>
    <cellStyle name="Normal 23 5 28 2 3" xfId="38689"/>
    <cellStyle name="Normal 23 5 28 3" xfId="16042"/>
    <cellStyle name="Normal 23 5 28 3 2" xfId="27106"/>
    <cellStyle name="Normal 23 5 28 3 2 2" xfId="53355"/>
    <cellStyle name="Normal 23 5 28 3 3" xfId="42292"/>
    <cellStyle name="Normal 23 5 28 4" xfId="19778"/>
    <cellStyle name="Normal 23 5 28 4 2" xfId="46028"/>
    <cellStyle name="Normal 23 5 28 5" xfId="8661"/>
    <cellStyle name="Normal 23 5 28 5 2" xfId="34965"/>
    <cellStyle name="Normal 23 5 28 6" xfId="29544"/>
    <cellStyle name="Normal 23 5 29" xfId="2111"/>
    <cellStyle name="Normal 23 5 29 2" xfId="12554"/>
    <cellStyle name="Normal 23 5 29 2 2" xfId="23618"/>
    <cellStyle name="Normal 23 5 29 2 2 2" xfId="49867"/>
    <cellStyle name="Normal 23 5 29 2 3" xfId="38804"/>
    <cellStyle name="Normal 23 5 29 3" xfId="16157"/>
    <cellStyle name="Normal 23 5 29 3 2" xfId="27221"/>
    <cellStyle name="Normal 23 5 29 3 2 2" xfId="53470"/>
    <cellStyle name="Normal 23 5 29 3 3" xfId="42407"/>
    <cellStyle name="Normal 23 5 29 4" xfId="19893"/>
    <cellStyle name="Normal 23 5 29 4 2" xfId="46143"/>
    <cellStyle name="Normal 23 5 29 5" xfId="8777"/>
    <cellStyle name="Normal 23 5 29 5 2" xfId="35080"/>
    <cellStyle name="Normal 23 5 29 6" xfId="29545"/>
    <cellStyle name="Normal 23 5 3" xfId="153"/>
    <cellStyle name="Normal 23 5 3 2" xfId="2113"/>
    <cellStyle name="Normal 23 5 3 2 2" xfId="16416"/>
    <cellStyle name="Normal 23 5 3 2 2 2" xfId="27480"/>
    <cellStyle name="Normal 23 5 3 2 2 2 2" xfId="53729"/>
    <cellStyle name="Normal 23 5 3 2 2 3" xfId="42666"/>
    <cellStyle name="Normal 23 5 3 2 3" xfId="20152"/>
    <cellStyle name="Normal 23 5 3 2 3 2" xfId="46402"/>
    <cellStyle name="Normal 23 5 3 2 4" xfId="9080"/>
    <cellStyle name="Normal 23 5 3 2 4 2" xfId="35339"/>
    <cellStyle name="Normal 23 5 3 2 5" xfId="29547"/>
    <cellStyle name="Normal 23 5 3 3" xfId="2112"/>
    <cellStyle name="Normal 23 5 3 3 2" xfId="20500"/>
    <cellStyle name="Normal 23 5 3 3 2 2" xfId="46749"/>
    <cellStyle name="Normal 23 5 3 3 3" xfId="9436"/>
    <cellStyle name="Normal 23 5 3 3 3 2" xfId="35686"/>
    <cellStyle name="Normal 23 5 3 3 4" xfId="29546"/>
    <cellStyle name="Normal 23 5 3 4" xfId="13039"/>
    <cellStyle name="Normal 23 5 3 4 2" xfId="24103"/>
    <cellStyle name="Normal 23 5 3 4 2 2" xfId="50352"/>
    <cellStyle name="Normal 23 5 3 4 3" xfId="39289"/>
    <cellStyle name="Normal 23 5 3 5" xfId="16775"/>
    <cellStyle name="Normal 23 5 3 5 2" xfId="43025"/>
    <cellStyle name="Normal 23 5 3 6" xfId="5632"/>
    <cellStyle name="Normal 23 5 3 6 2" xfId="31962"/>
    <cellStyle name="Normal 23 5 3 7" xfId="27647"/>
    <cellStyle name="Normal 23 5 30" xfId="2114"/>
    <cellStyle name="Normal 23 5 30 2" xfId="12668"/>
    <cellStyle name="Normal 23 5 30 2 2" xfId="23732"/>
    <cellStyle name="Normal 23 5 30 2 2 2" xfId="49981"/>
    <cellStyle name="Normal 23 5 30 2 3" xfId="38918"/>
    <cellStyle name="Normal 23 5 30 3" xfId="16271"/>
    <cellStyle name="Normal 23 5 30 3 2" xfId="27335"/>
    <cellStyle name="Normal 23 5 30 3 2 2" xfId="53584"/>
    <cellStyle name="Normal 23 5 30 3 3" xfId="42521"/>
    <cellStyle name="Normal 23 5 30 4" xfId="20007"/>
    <cellStyle name="Normal 23 5 30 4 2" xfId="46257"/>
    <cellStyle name="Normal 23 5 30 5" xfId="8892"/>
    <cellStyle name="Normal 23 5 30 5 2" xfId="35194"/>
    <cellStyle name="Normal 23 5 30 6" xfId="29548"/>
    <cellStyle name="Normal 23 5 31" xfId="2115"/>
    <cellStyle name="Normal 23 5 31 2" xfId="9306"/>
    <cellStyle name="Normal 23 5 31 2 2" xfId="20370"/>
    <cellStyle name="Normal 23 5 31 2 2 2" xfId="46619"/>
    <cellStyle name="Normal 23 5 31 2 3" xfId="35556"/>
    <cellStyle name="Normal 23 5 31 3" xfId="12909"/>
    <cellStyle name="Normal 23 5 31 3 2" xfId="23973"/>
    <cellStyle name="Normal 23 5 31 3 2 2" xfId="50222"/>
    <cellStyle name="Normal 23 5 31 3 3" xfId="39159"/>
    <cellStyle name="Normal 23 5 31 4" xfId="16645"/>
    <cellStyle name="Normal 23 5 31 4 2" xfId="42895"/>
    <cellStyle name="Normal 23 5 31 5" xfId="5501"/>
    <cellStyle name="Normal 23 5 31 5 2" xfId="31832"/>
    <cellStyle name="Normal 23 5 31 6" xfId="29549"/>
    <cellStyle name="Normal 23 5 32" xfId="2116"/>
    <cellStyle name="Normal 23 5 32 2" xfId="20250"/>
    <cellStyle name="Normal 23 5 32 2 2" xfId="46499"/>
    <cellStyle name="Normal 23 5 32 3" xfId="9186"/>
    <cellStyle name="Normal 23 5 32 3 2" xfId="35436"/>
    <cellStyle name="Normal 23 5 32 4" xfId="29550"/>
    <cellStyle name="Normal 23 5 33" xfId="2117"/>
    <cellStyle name="Normal 23 5 33 2" xfId="23853"/>
    <cellStyle name="Normal 23 5 33 2 2" xfId="50102"/>
    <cellStyle name="Normal 23 5 33 3" xfId="12789"/>
    <cellStyle name="Normal 23 5 33 3 2" xfId="39039"/>
    <cellStyle name="Normal 23 5 33 4" xfId="29551"/>
    <cellStyle name="Normal 23 5 34" xfId="2118"/>
    <cellStyle name="Normal 23 5 34 2" xfId="16525"/>
    <cellStyle name="Normal 23 5 34 2 2" xfId="42775"/>
    <cellStyle name="Normal 23 5 34 3" xfId="29552"/>
    <cellStyle name="Normal 23 5 35" xfId="2119"/>
    <cellStyle name="Normal 23 5 35 2" xfId="29553"/>
    <cellStyle name="Normal 23 5 36" xfId="2120"/>
    <cellStyle name="Normal 23 5 36 2" xfId="29554"/>
    <cellStyle name="Normal 23 5 37" xfId="2121"/>
    <cellStyle name="Normal 23 5 37 2" xfId="29555"/>
    <cellStyle name="Normal 23 5 38" xfId="2122"/>
    <cellStyle name="Normal 23 5 38 2" xfId="29556"/>
    <cellStyle name="Normal 23 5 39" xfId="2123"/>
    <cellStyle name="Normal 23 5 39 2" xfId="29557"/>
    <cellStyle name="Normal 23 5 4" xfId="2124"/>
    <cellStyle name="Normal 23 5 4 2" xfId="9578"/>
    <cellStyle name="Normal 23 5 4 2 2" xfId="20642"/>
    <cellStyle name="Normal 23 5 4 2 2 2" xfId="46891"/>
    <cellStyle name="Normal 23 5 4 2 3" xfId="35828"/>
    <cellStyle name="Normal 23 5 4 3" xfId="13181"/>
    <cellStyle name="Normal 23 5 4 3 2" xfId="24245"/>
    <cellStyle name="Normal 23 5 4 3 2 2" xfId="50494"/>
    <cellStyle name="Normal 23 5 4 3 3" xfId="39431"/>
    <cellStyle name="Normal 23 5 4 4" xfId="16917"/>
    <cellStyle name="Normal 23 5 4 4 2" xfId="43167"/>
    <cellStyle name="Normal 23 5 4 5" xfId="5776"/>
    <cellStyle name="Normal 23 5 4 5 2" xfId="32104"/>
    <cellStyle name="Normal 23 5 4 6" xfId="29558"/>
    <cellStyle name="Normal 23 5 40" xfId="2125"/>
    <cellStyle name="Normal 23 5 40 2" xfId="29559"/>
    <cellStyle name="Normal 23 5 41" xfId="2126"/>
    <cellStyle name="Normal 23 5 41 2" xfId="29560"/>
    <cellStyle name="Normal 23 5 42" xfId="2050"/>
    <cellStyle name="Normal 23 5 42 2" xfId="29484"/>
    <cellStyle name="Normal 23 5 43" xfId="5380"/>
    <cellStyle name="Normal 23 5 43 2" xfId="31712"/>
    <cellStyle name="Normal 23 5 44" xfId="27644"/>
    <cellStyle name="Normal 23 5 5" xfId="2127"/>
    <cellStyle name="Normal 23 5 5 2" xfId="9694"/>
    <cellStyle name="Normal 23 5 5 2 2" xfId="20758"/>
    <cellStyle name="Normal 23 5 5 2 2 2" xfId="47007"/>
    <cellStyle name="Normal 23 5 5 2 3" xfId="35944"/>
    <cellStyle name="Normal 23 5 5 3" xfId="13297"/>
    <cellStyle name="Normal 23 5 5 3 2" xfId="24361"/>
    <cellStyle name="Normal 23 5 5 3 2 2" xfId="50610"/>
    <cellStyle name="Normal 23 5 5 3 3" xfId="39547"/>
    <cellStyle name="Normal 23 5 5 4" xfId="17033"/>
    <cellStyle name="Normal 23 5 5 4 2" xfId="43283"/>
    <cellStyle name="Normal 23 5 5 5" xfId="5893"/>
    <cellStyle name="Normal 23 5 5 5 2" xfId="32220"/>
    <cellStyle name="Normal 23 5 5 6" xfId="29561"/>
    <cellStyle name="Normal 23 5 6" xfId="2128"/>
    <cellStyle name="Normal 23 5 6 2" xfId="9809"/>
    <cellStyle name="Normal 23 5 6 2 2" xfId="20873"/>
    <cellStyle name="Normal 23 5 6 2 2 2" xfId="47122"/>
    <cellStyle name="Normal 23 5 6 2 3" xfId="36059"/>
    <cellStyle name="Normal 23 5 6 3" xfId="13412"/>
    <cellStyle name="Normal 23 5 6 3 2" xfId="24476"/>
    <cellStyle name="Normal 23 5 6 3 2 2" xfId="50725"/>
    <cellStyle name="Normal 23 5 6 3 3" xfId="39662"/>
    <cellStyle name="Normal 23 5 6 4" xfId="17148"/>
    <cellStyle name="Normal 23 5 6 4 2" xfId="43398"/>
    <cellStyle name="Normal 23 5 6 5" xfId="6009"/>
    <cellStyle name="Normal 23 5 6 5 2" xfId="32335"/>
    <cellStyle name="Normal 23 5 6 6" xfId="29562"/>
    <cellStyle name="Normal 23 5 7" xfId="2129"/>
    <cellStyle name="Normal 23 5 7 2" xfId="9924"/>
    <cellStyle name="Normal 23 5 7 2 2" xfId="20988"/>
    <cellStyle name="Normal 23 5 7 2 2 2" xfId="47237"/>
    <cellStyle name="Normal 23 5 7 2 3" xfId="36174"/>
    <cellStyle name="Normal 23 5 7 3" xfId="13527"/>
    <cellStyle name="Normal 23 5 7 3 2" xfId="24591"/>
    <cellStyle name="Normal 23 5 7 3 2 2" xfId="50840"/>
    <cellStyle name="Normal 23 5 7 3 3" xfId="39777"/>
    <cellStyle name="Normal 23 5 7 4" xfId="17263"/>
    <cellStyle name="Normal 23 5 7 4 2" xfId="43513"/>
    <cellStyle name="Normal 23 5 7 5" xfId="6125"/>
    <cellStyle name="Normal 23 5 7 5 2" xfId="32450"/>
    <cellStyle name="Normal 23 5 7 6" xfId="29563"/>
    <cellStyle name="Normal 23 5 8" xfId="2130"/>
    <cellStyle name="Normal 23 5 8 2" xfId="10038"/>
    <cellStyle name="Normal 23 5 8 2 2" xfId="21102"/>
    <cellStyle name="Normal 23 5 8 2 2 2" xfId="47351"/>
    <cellStyle name="Normal 23 5 8 2 3" xfId="36288"/>
    <cellStyle name="Normal 23 5 8 3" xfId="13641"/>
    <cellStyle name="Normal 23 5 8 3 2" xfId="24705"/>
    <cellStyle name="Normal 23 5 8 3 2 2" xfId="50954"/>
    <cellStyle name="Normal 23 5 8 3 3" xfId="39891"/>
    <cellStyle name="Normal 23 5 8 4" xfId="17377"/>
    <cellStyle name="Normal 23 5 8 4 2" xfId="43627"/>
    <cellStyle name="Normal 23 5 8 5" xfId="6240"/>
    <cellStyle name="Normal 23 5 8 5 2" xfId="32564"/>
    <cellStyle name="Normal 23 5 8 6" xfId="29564"/>
    <cellStyle name="Normal 23 5 9" xfId="2131"/>
    <cellStyle name="Normal 23 5 9 2" xfId="10152"/>
    <cellStyle name="Normal 23 5 9 2 2" xfId="21216"/>
    <cellStyle name="Normal 23 5 9 2 2 2" xfId="47465"/>
    <cellStyle name="Normal 23 5 9 2 3" xfId="36402"/>
    <cellStyle name="Normal 23 5 9 3" xfId="13755"/>
    <cellStyle name="Normal 23 5 9 3 2" xfId="24819"/>
    <cellStyle name="Normal 23 5 9 3 2 2" xfId="51068"/>
    <cellStyle name="Normal 23 5 9 3 3" xfId="40005"/>
    <cellStyle name="Normal 23 5 9 4" xfId="17491"/>
    <cellStyle name="Normal 23 5 9 4 2" xfId="43741"/>
    <cellStyle name="Normal 23 5 9 5" xfId="6355"/>
    <cellStyle name="Normal 23 5 9 5 2" xfId="32678"/>
    <cellStyle name="Normal 23 5 9 6" xfId="29565"/>
    <cellStyle name="Normal 23 50" xfId="27611"/>
    <cellStyle name="Normal 23 6" xfId="154"/>
    <cellStyle name="Normal 23 6 10" xfId="2133"/>
    <cellStyle name="Normal 23 6 10 2" xfId="10263"/>
    <cellStyle name="Normal 23 6 10 2 2" xfId="21327"/>
    <cellStyle name="Normal 23 6 10 2 2 2" xfId="47576"/>
    <cellStyle name="Normal 23 6 10 2 3" xfId="36513"/>
    <cellStyle name="Normal 23 6 10 3" xfId="13866"/>
    <cellStyle name="Normal 23 6 10 3 2" xfId="24930"/>
    <cellStyle name="Normal 23 6 10 3 2 2" xfId="51179"/>
    <cellStyle name="Normal 23 6 10 3 3" xfId="40116"/>
    <cellStyle name="Normal 23 6 10 4" xfId="17602"/>
    <cellStyle name="Normal 23 6 10 4 2" xfId="43852"/>
    <cellStyle name="Normal 23 6 10 5" xfId="6467"/>
    <cellStyle name="Normal 23 6 10 5 2" xfId="32789"/>
    <cellStyle name="Normal 23 6 10 6" xfId="29567"/>
    <cellStyle name="Normal 23 6 11" xfId="2134"/>
    <cellStyle name="Normal 23 6 11 2" xfId="10390"/>
    <cellStyle name="Normal 23 6 11 2 2" xfId="21454"/>
    <cellStyle name="Normal 23 6 11 2 2 2" xfId="47703"/>
    <cellStyle name="Normal 23 6 11 2 3" xfId="36640"/>
    <cellStyle name="Normal 23 6 11 3" xfId="13993"/>
    <cellStyle name="Normal 23 6 11 3 2" xfId="25057"/>
    <cellStyle name="Normal 23 6 11 3 2 2" xfId="51306"/>
    <cellStyle name="Normal 23 6 11 3 3" xfId="40243"/>
    <cellStyle name="Normal 23 6 11 4" xfId="17729"/>
    <cellStyle name="Normal 23 6 11 4 2" xfId="43979"/>
    <cellStyle name="Normal 23 6 11 5" xfId="6595"/>
    <cellStyle name="Normal 23 6 11 5 2" xfId="32916"/>
    <cellStyle name="Normal 23 6 11 6" xfId="29568"/>
    <cellStyle name="Normal 23 6 12" xfId="2135"/>
    <cellStyle name="Normal 23 6 12 2" xfId="10505"/>
    <cellStyle name="Normal 23 6 12 2 2" xfId="21569"/>
    <cellStyle name="Normal 23 6 12 2 2 2" xfId="47818"/>
    <cellStyle name="Normal 23 6 12 2 3" xfId="36755"/>
    <cellStyle name="Normal 23 6 12 3" xfId="14108"/>
    <cellStyle name="Normal 23 6 12 3 2" xfId="25172"/>
    <cellStyle name="Normal 23 6 12 3 2 2" xfId="51421"/>
    <cellStyle name="Normal 23 6 12 3 3" xfId="40358"/>
    <cellStyle name="Normal 23 6 12 4" xfId="17844"/>
    <cellStyle name="Normal 23 6 12 4 2" xfId="44094"/>
    <cellStyle name="Normal 23 6 12 5" xfId="6711"/>
    <cellStyle name="Normal 23 6 12 5 2" xfId="33031"/>
    <cellStyle name="Normal 23 6 12 6" xfId="29569"/>
    <cellStyle name="Normal 23 6 13" xfId="2136"/>
    <cellStyle name="Normal 23 6 13 2" xfId="10678"/>
    <cellStyle name="Normal 23 6 13 2 2" xfId="21742"/>
    <cellStyle name="Normal 23 6 13 2 2 2" xfId="47991"/>
    <cellStyle name="Normal 23 6 13 2 3" xfId="36928"/>
    <cellStyle name="Normal 23 6 13 3" xfId="14281"/>
    <cellStyle name="Normal 23 6 13 3 2" xfId="25345"/>
    <cellStyle name="Normal 23 6 13 3 2 2" xfId="51594"/>
    <cellStyle name="Normal 23 6 13 3 3" xfId="40531"/>
    <cellStyle name="Normal 23 6 13 4" xfId="18017"/>
    <cellStyle name="Normal 23 6 13 4 2" xfId="44267"/>
    <cellStyle name="Normal 23 6 13 5" xfId="6885"/>
    <cellStyle name="Normal 23 6 13 5 2" xfId="33204"/>
    <cellStyle name="Normal 23 6 13 6" xfId="29570"/>
    <cellStyle name="Normal 23 6 14" xfId="2137"/>
    <cellStyle name="Normal 23 6 14 2" xfId="10795"/>
    <cellStyle name="Normal 23 6 14 2 2" xfId="21859"/>
    <cellStyle name="Normal 23 6 14 2 2 2" xfId="48108"/>
    <cellStyle name="Normal 23 6 14 2 3" xfId="37045"/>
    <cellStyle name="Normal 23 6 14 3" xfId="14398"/>
    <cellStyle name="Normal 23 6 14 3 2" xfId="25462"/>
    <cellStyle name="Normal 23 6 14 3 2 2" xfId="51711"/>
    <cellStyle name="Normal 23 6 14 3 3" xfId="40648"/>
    <cellStyle name="Normal 23 6 14 4" xfId="18134"/>
    <cellStyle name="Normal 23 6 14 4 2" xfId="44384"/>
    <cellStyle name="Normal 23 6 14 5" xfId="7003"/>
    <cellStyle name="Normal 23 6 14 5 2" xfId="33321"/>
    <cellStyle name="Normal 23 6 14 6" xfId="29571"/>
    <cellStyle name="Normal 23 6 15" xfId="2138"/>
    <cellStyle name="Normal 23 6 15 2" xfId="10911"/>
    <cellStyle name="Normal 23 6 15 2 2" xfId="21975"/>
    <cellStyle name="Normal 23 6 15 2 2 2" xfId="48224"/>
    <cellStyle name="Normal 23 6 15 2 3" xfId="37161"/>
    <cellStyle name="Normal 23 6 15 3" xfId="14514"/>
    <cellStyle name="Normal 23 6 15 3 2" xfId="25578"/>
    <cellStyle name="Normal 23 6 15 3 2 2" xfId="51827"/>
    <cellStyle name="Normal 23 6 15 3 3" xfId="40764"/>
    <cellStyle name="Normal 23 6 15 4" xfId="18250"/>
    <cellStyle name="Normal 23 6 15 4 2" xfId="44500"/>
    <cellStyle name="Normal 23 6 15 5" xfId="7120"/>
    <cellStyle name="Normal 23 6 15 5 2" xfId="33437"/>
    <cellStyle name="Normal 23 6 15 6" xfId="29572"/>
    <cellStyle name="Normal 23 6 16" xfId="2139"/>
    <cellStyle name="Normal 23 6 16 2" xfId="11029"/>
    <cellStyle name="Normal 23 6 16 2 2" xfId="22093"/>
    <cellStyle name="Normal 23 6 16 2 2 2" xfId="48342"/>
    <cellStyle name="Normal 23 6 16 2 3" xfId="37279"/>
    <cellStyle name="Normal 23 6 16 3" xfId="14632"/>
    <cellStyle name="Normal 23 6 16 3 2" xfId="25696"/>
    <cellStyle name="Normal 23 6 16 3 2 2" xfId="51945"/>
    <cellStyle name="Normal 23 6 16 3 3" xfId="40882"/>
    <cellStyle name="Normal 23 6 16 4" xfId="18368"/>
    <cellStyle name="Normal 23 6 16 4 2" xfId="44618"/>
    <cellStyle name="Normal 23 6 16 5" xfId="7239"/>
    <cellStyle name="Normal 23 6 16 5 2" xfId="33555"/>
    <cellStyle name="Normal 23 6 16 6" xfId="29573"/>
    <cellStyle name="Normal 23 6 17" xfId="2140"/>
    <cellStyle name="Normal 23 6 17 2" xfId="11147"/>
    <cellStyle name="Normal 23 6 17 2 2" xfId="22211"/>
    <cellStyle name="Normal 23 6 17 2 2 2" xfId="48460"/>
    <cellStyle name="Normal 23 6 17 2 3" xfId="37397"/>
    <cellStyle name="Normal 23 6 17 3" xfId="14750"/>
    <cellStyle name="Normal 23 6 17 3 2" xfId="25814"/>
    <cellStyle name="Normal 23 6 17 3 2 2" xfId="52063"/>
    <cellStyle name="Normal 23 6 17 3 3" xfId="41000"/>
    <cellStyle name="Normal 23 6 17 4" xfId="18486"/>
    <cellStyle name="Normal 23 6 17 4 2" xfId="44736"/>
    <cellStyle name="Normal 23 6 17 5" xfId="7358"/>
    <cellStyle name="Normal 23 6 17 5 2" xfId="33673"/>
    <cellStyle name="Normal 23 6 17 6" xfId="29574"/>
    <cellStyle name="Normal 23 6 18" xfId="2141"/>
    <cellStyle name="Normal 23 6 18 2" xfId="11263"/>
    <cellStyle name="Normal 23 6 18 2 2" xfId="22327"/>
    <cellStyle name="Normal 23 6 18 2 2 2" xfId="48576"/>
    <cellStyle name="Normal 23 6 18 2 3" xfId="37513"/>
    <cellStyle name="Normal 23 6 18 3" xfId="14866"/>
    <cellStyle name="Normal 23 6 18 3 2" xfId="25930"/>
    <cellStyle name="Normal 23 6 18 3 2 2" xfId="52179"/>
    <cellStyle name="Normal 23 6 18 3 3" xfId="41116"/>
    <cellStyle name="Normal 23 6 18 4" xfId="18602"/>
    <cellStyle name="Normal 23 6 18 4 2" xfId="44852"/>
    <cellStyle name="Normal 23 6 18 5" xfId="7475"/>
    <cellStyle name="Normal 23 6 18 5 2" xfId="33789"/>
    <cellStyle name="Normal 23 6 18 6" xfId="29575"/>
    <cellStyle name="Normal 23 6 19" xfId="2142"/>
    <cellStyle name="Normal 23 6 19 2" xfId="11380"/>
    <cellStyle name="Normal 23 6 19 2 2" xfId="22444"/>
    <cellStyle name="Normal 23 6 19 2 2 2" xfId="48693"/>
    <cellStyle name="Normal 23 6 19 2 3" xfId="37630"/>
    <cellStyle name="Normal 23 6 19 3" xfId="14983"/>
    <cellStyle name="Normal 23 6 19 3 2" xfId="26047"/>
    <cellStyle name="Normal 23 6 19 3 2 2" xfId="52296"/>
    <cellStyle name="Normal 23 6 19 3 3" xfId="41233"/>
    <cellStyle name="Normal 23 6 19 4" xfId="18719"/>
    <cellStyle name="Normal 23 6 19 4 2" xfId="44969"/>
    <cellStyle name="Normal 23 6 19 5" xfId="7593"/>
    <cellStyle name="Normal 23 6 19 5 2" xfId="33906"/>
    <cellStyle name="Normal 23 6 19 6" xfId="29576"/>
    <cellStyle name="Normal 23 6 2" xfId="155"/>
    <cellStyle name="Normal 23 6 2 10" xfId="2144"/>
    <cellStyle name="Normal 23 6 2 10 2" xfId="10459"/>
    <cellStyle name="Normal 23 6 2 10 2 2" xfId="21523"/>
    <cellStyle name="Normal 23 6 2 10 2 2 2" xfId="47772"/>
    <cellStyle name="Normal 23 6 2 10 2 3" xfId="36709"/>
    <cellStyle name="Normal 23 6 2 10 3" xfId="14062"/>
    <cellStyle name="Normal 23 6 2 10 3 2" xfId="25126"/>
    <cellStyle name="Normal 23 6 2 10 3 2 2" xfId="51375"/>
    <cellStyle name="Normal 23 6 2 10 3 3" xfId="40312"/>
    <cellStyle name="Normal 23 6 2 10 4" xfId="17798"/>
    <cellStyle name="Normal 23 6 2 10 4 2" xfId="44048"/>
    <cellStyle name="Normal 23 6 2 10 5" xfId="6664"/>
    <cellStyle name="Normal 23 6 2 10 5 2" xfId="32985"/>
    <cellStyle name="Normal 23 6 2 10 6" xfId="29578"/>
    <cellStyle name="Normal 23 6 2 11" xfId="2145"/>
    <cellStyle name="Normal 23 6 2 11 2" xfId="10574"/>
    <cellStyle name="Normal 23 6 2 11 2 2" xfId="21638"/>
    <cellStyle name="Normal 23 6 2 11 2 2 2" xfId="47887"/>
    <cellStyle name="Normal 23 6 2 11 2 3" xfId="36824"/>
    <cellStyle name="Normal 23 6 2 11 3" xfId="14177"/>
    <cellStyle name="Normal 23 6 2 11 3 2" xfId="25241"/>
    <cellStyle name="Normal 23 6 2 11 3 2 2" xfId="51490"/>
    <cellStyle name="Normal 23 6 2 11 3 3" xfId="40427"/>
    <cellStyle name="Normal 23 6 2 11 4" xfId="17913"/>
    <cellStyle name="Normal 23 6 2 11 4 2" xfId="44163"/>
    <cellStyle name="Normal 23 6 2 11 5" xfId="6780"/>
    <cellStyle name="Normal 23 6 2 11 5 2" xfId="33100"/>
    <cellStyle name="Normal 23 6 2 11 6" xfId="29579"/>
    <cellStyle name="Normal 23 6 2 12" xfId="2146"/>
    <cellStyle name="Normal 23 6 2 12 2" xfId="10747"/>
    <cellStyle name="Normal 23 6 2 12 2 2" xfId="21811"/>
    <cellStyle name="Normal 23 6 2 12 2 2 2" xfId="48060"/>
    <cellStyle name="Normal 23 6 2 12 2 3" xfId="36997"/>
    <cellStyle name="Normal 23 6 2 12 3" xfId="14350"/>
    <cellStyle name="Normal 23 6 2 12 3 2" xfId="25414"/>
    <cellStyle name="Normal 23 6 2 12 3 2 2" xfId="51663"/>
    <cellStyle name="Normal 23 6 2 12 3 3" xfId="40600"/>
    <cellStyle name="Normal 23 6 2 12 4" xfId="18086"/>
    <cellStyle name="Normal 23 6 2 12 4 2" xfId="44336"/>
    <cellStyle name="Normal 23 6 2 12 5" xfId="6954"/>
    <cellStyle name="Normal 23 6 2 12 5 2" xfId="33273"/>
    <cellStyle name="Normal 23 6 2 12 6" xfId="29580"/>
    <cellStyle name="Normal 23 6 2 13" xfId="2147"/>
    <cellStyle name="Normal 23 6 2 13 2" xfId="10864"/>
    <cellStyle name="Normal 23 6 2 13 2 2" xfId="21928"/>
    <cellStyle name="Normal 23 6 2 13 2 2 2" xfId="48177"/>
    <cellStyle name="Normal 23 6 2 13 2 3" xfId="37114"/>
    <cellStyle name="Normal 23 6 2 13 3" xfId="14467"/>
    <cellStyle name="Normal 23 6 2 13 3 2" xfId="25531"/>
    <cellStyle name="Normal 23 6 2 13 3 2 2" xfId="51780"/>
    <cellStyle name="Normal 23 6 2 13 3 3" xfId="40717"/>
    <cellStyle name="Normal 23 6 2 13 4" xfId="18203"/>
    <cellStyle name="Normal 23 6 2 13 4 2" xfId="44453"/>
    <cellStyle name="Normal 23 6 2 13 5" xfId="7072"/>
    <cellStyle name="Normal 23 6 2 13 5 2" xfId="33390"/>
    <cellStyle name="Normal 23 6 2 13 6" xfId="29581"/>
    <cellStyle name="Normal 23 6 2 14" xfId="2148"/>
    <cellStyle name="Normal 23 6 2 14 2" xfId="10980"/>
    <cellStyle name="Normal 23 6 2 14 2 2" xfId="22044"/>
    <cellStyle name="Normal 23 6 2 14 2 2 2" xfId="48293"/>
    <cellStyle name="Normal 23 6 2 14 2 3" xfId="37230"/>
    <cellStyle name="Normal 23 6 2 14 3" xfId="14583"/>
    <cellStyle name="Normal 23 6 2 14 3 2" xfId="25647"/>
    <cellStyle name="Normal 23 6 2 14 3 2 2" xfId="51896"/>
    <cellStyle name="Normal 23 6 2 14 3 3" xfId="40833"/>
    <cellStyle name="Normal 23 6 2 14 4" xfId="18319"/>
    <cellStyle name="Normal 23 6 2 14 4 2" xfId="44569"/>
    <cellStyle name="Normal 23 6 2 14 5" xfId="7189"/>
    <cellStyle name="Normal 23 6 2 14 5 2" xfId="33506"/>
    <cellStyle name="Normal 23 6 2 14 6" xfId="29582"/>
    <cellStyle name="Normal 23 6 2 15" xfId="2149"/>
    <cellStyle name="Normal 23 6 2 15 2" xfId="11098"/>
    <cellStyle name="Normal 23 6 2 15 2 2" xfId="22162"/>
    <cellStyle name="Normal 23 6 2 15 2 2 2" xfId="48411"/>
    <cellStyle name="Normal 23 6 2 15 2 3" xfId="37348"/>
    <cellStyle name="Normal 23 6 2 15 3" xfId="14701"/>
    <cellStyle name="Normal 23 6 2 15 3 2" xfId="25765"/>
    <cellStyle name="Normal 23 6 2 15 3 2 2" xfId="52014"/>
    <cellStyle name="Normal 23 6 2 15 3 3" xfId="40951"/>
    <cellStyle name="Normal 23 6 2 15 4" xfId="18437"/>
    <cellStyle name="Normal 23 6 2 15 4 2" xfId="44687"/>
    <cellStyle name="Normal 23 6 2 15 5" xfId="7308"/>
    <cellStyle name="Normal 23 6 2 15 5 2" xfId="33624"/>
    <cellStyle name="Normal 23 6 2 15 6" xfId="29583"/>
    <cellStyle name="Normal 23 6 2 16" xfId="2150"/>
    <cellStyle name="Normal 23 6 2 16 2" xfId="11216"/>
    <cellStyle name="Normal 23 6 2 16 2 2" xfId="22280"/>
    <cellStyle name="Normal 23 6 2 16 2 2 2" xfId="48529"/>
    <cellStyle name="Normal 23 6 2 16 2 3" xfId="37466"/>
    <cellStyle name="Normal 23 6 2 16 3" xfId="14819"/>
    <cellStyle name="Normal 23 6 2 16 3 2" xfId="25883"/>
    <cellStyle name="Normal 23 6 2 16 3 2 2" xfId="52132"/>
    <cellStyle name="Normal 23 6 2 16 3 3" xfId="41069"/>
    <cellStyle name="Normal 23 6 2 16 4" xfId="18555"/>
    <cellStyle name="Normal 23 6 2 16 4 2" xfId="44805"/>
    <cellStyle name="Normal 23 6 2 16 5" xfId="7427"/>
    <cellStyle name="Normal 23 6 2 16 5 2" xfId="33742"/>
    <cellStyle name="Normal 23 6 2 16 6" xfId="29584"/>
    <cellStyle name="Normal 23 6 2 17" xfId="2151"/>
    <cellStyle name="Normal 23 6 2 17 2" xfId="11332"/>
    <cellStyle name="Normal 23 6 2 17 2 2" xfId="22396"/>
    <cellStyle name="Normal 23 6 2 17 2 2 2" xfId="48645"/>
    <cellStyle name="Normal 23 6 2 17 2 3" xfId="37582"/>
    <cellStyle name="Normal 23 6 2 17 3" xfId="14935"/>
    <cellStyle name="Normal 23 6 2 17 3 2" xfId="25999"/>
    <cellStyle name="Normal 23 6 2 17 3 2 2" xfId="52248"/>
    <cellStyle name="Normal 23 6 2 17 3 3" xfId="41185"/>
    <cellStyle name="Normal 23 6 2 17 4" xfId="18671"/>
    <cellStyle name="Normal 23 6 2 17 4 2" xfId="44921"/>
    <cellStyle name="Normal 23 6 2 17 5" xfId="7544"/>
    <cellStyle name="Normal 23 6 2 17 5 2" xfId="33858"/>
    <cellStyle name="Normal 23 6 2 17 6" xfId="29585"/>
    <cellStyle name="Normal 23 6 2 18" xfId="2152"/>
    <cellStyle name="Normal 23 6 2 18 2" xfId="11449"/>
    <cellStyle name="Normal 23 6 2 18 2 2" xfId="22513"/>
    <cellStyle name="Normal 23 6 2 18 2 2 2" xfId="48762"/>
    <cellStyle name="Normal 23 6 2 18 2 3" xfId="37699"/>
    <cellStyle name="Normal 23 6 2 18 3" xfId="15052"/>
    <cellStyle name="Normal 23 6 2 18 3 2" xfId="26116"/>
    <cellStyle name="Normal 23 6 2 18 3 2 2" xfId="52365"/>
    <cellStyle name="Normal 23 6 2 18 3 3" xfId="41302"/>
    <cellStyle name="Normal 23 6 2 18 4" xfId="18788"/>
    <cellStyle name="Normal 23 6 2 18 4 2" xfId="45038"/>
    <cellStyle name="Normal 23 6 2 18 5" xfId="7662"/>
    <cellStyle name="Normal 23 6 2 18 5 2" xfId="33975"/>
    <cellStyle name="Normal 23 6 2 18 6" xfId="29586"/>
    <cellStyle name="Normal 23 6 2 19" xfId="2153"/>
    <cellStyle name="Normal 23 6 2 19 2" xfId="11568"/>
    <cellStyle name="Normal 23 6 2 19 2 2" xfId="22632"/>
    <cellStyle name="Normal 23 6 2 19 2 2 2" xfId="48881"/>
    <cellStyle name="Normal 23 6 2 19 2 3" xfId="37818"/>
    <cellStyle name="Normal 23 6 2 19 3" xfId="15171"/>
    <cellStyle name="Normal 23 6 2 19 3 2" xfId="26235"/>
    <cellStyle name="Normal 23 6 2 19 3 2 2" xfId="52484"/>
    <cellStyle name="Normal 23 6 2 19 3 3" xfId="41421"/>
    <cellStyle name="Normal 23 6 2 19 4" xfId="18907"/>
    <cellStyle name="Normal 23 6 2 19 4 2" xfId="45157"/>
    <cellStyle name="Normal 23 6 2 19 5" xfId="7782"/>
    <cellStyle name="Normal 23 6 2 19 5 2" xfId="34094"/>
    <cellStyle name="Normal 23 6 2 19 6" xfId="29587"/>
    <cellStyle name="Normal 23 6 2 2" xfId="156"/>
    <cellStyle name="Normal 23 6 2 2 2" xfId="2155"/>
    <cellStyle name="Normal 23 6 2 2 2 2" xfId="16417"/>
    <cellStyle name="Normal 23 6 2 2 2 2 2" xfId="27481"/>
    <cellStyle name="Normal 23 6 2 2 2 2 2 2" xfId="53730"/>
    <cellStyle name="Normal 23 6 2 2 2 2 3" xfId="42667"/>
    <cellStyle name="Normal 23 6 2 2 2 3" xfId="20153"/>
    <cellStyle name="Normal 23 6 2 2 2 3 2" xfId="46403"/>
    <cellStyle name="Normal 23 6 2 2 2 4" xfId="9081"/>
    <cellStyle name="Normal 23 6 2 2 2 4 2" xfId="35340"/>
    <cellStyle name="Normal 23 6 2 2 2 5" xfId="29589"/>
    <cellStyle name="Normal 23 6 2 2 3" xfId="2154"/>
    <cellStyle name="Normal 23 6 2 2 3 2" xfId="20547"/>
    <cellStyle name="Normal 23 6 2 2 3 2 2" xfId="46796"/>
    <cellStyle name="Normal 23 6 2 2 3 3" xfId="9483"/>
    <cellStyle name="Normal 23 6 2 2 3 3 2" xfId="35733"/>
    <cellStyle name="Normal 23 6 2 2 3 4" xfId="29588"/>
    <cellStyle name="Normal 23 6 2 2 4" xfId="13086"/>
    <cellStyle name="Normal 23 6 2 2 4 2" xfId="24150"/>
    <cellStyle name="Normal 23 6 2 2 4 2 2" xfId="50399"/>
    <cellStyle name="Normal 23 6 2 2 4 3" xfId="39336"/>
    <cellStyle name="Normal 23 6 2 2 5" xfId="16822"/>
    <cellStyle name="Normal 23 6 2 2 5 2" xfId="43072"/>
    <cellStyle name="Normal 23 6 2 2 6" xfId="5680"/>
    <cellStyle name="Normal 23 6 2 2 6 2" xfId="32009"/>
    <cellStyle name="Normal 23 6 2 2 7" xfId="27650"/>
    <cellStyle name="Normal 23 6 2 20" xfId="2156"/>
    <cellStyle name="Normal 23 6 2 20 2" xfId="11682"/>
    <cellStyle name="Normal 23 6 2 20 2 2" xfId="22746"/>
    <cellStyle name="Normal 23 6 2 20 2 2 2" xfId="48995"/>
    <cellStyle name="Normal 23 6 2 20 2 3" xfId="37932"/>
    <cellStyle name="Normal 23 6 2 20 3" xfId="15285"/>
    <cellStyle name="Normal 23 6 2 20 3 2" xfId="26349"/>
    <cellStyle name="Normal 23 6 2 20 3 2 2" xfId="52598"/>
    <cellStyle name="Normal 23 6 2 20 3 3" xfId="41535"/>
    <cellStyle name="Normal 23 6 2 20 4" xfId="19021"/>
    <cellStyle name="Normal 23 6 2 20 4 2" xfId="45271"/>
    <cellStyle name="Normal 23 6 2 20 5" xfId="7897"/>
    <cellStyle name="Normal 23 6 2 20 5 2" xfId="34208"/>
    <cellStyle name="Normal 23 6 2 20 6" xfId="29590"/>
    <cellStyle name="Normal 23 6 2 21" xfId="2157"/>
    <cellStyle name="Normal 23 6 2 21 2" xfId="11796"/>
    <cellStyle name="Normal 23 6 2 21 2 2" xfId="22860"/>
    <cellStyle name="Normal 23 6 2 21 2 2 2" xfId="49109"/>
    <cellStyle name="Normal 23 6 2 21 2 3" xfId="38046"/>
    <cellStyle name="Normal 23 6 2 21 3" xfId="15399"/>
    <cellStyle name="Normal 23 6 2 21 3 2" xfId="26463"/>
    <cellStyle name="Normal 23 6 2 21 3 2 2" xfId="52712"/>
    <cellStyle name="Normal 23 6 2 21 3 3" xfId="41649"/>
    <cellStyle name="Normal 23 6 2 21 4" xfId="19135"/>
    <cellStyle name="Normal 23 6 2 21 4 2" xfId="45385"/>
    <cellStyle name="Normal 23 6 2 21 5" xfId="8012"/>
    <cellStyle name="Normal 23 6 2 21 5 2" xfId="34322"/>
    <cellStyle name="Normal 23 6 2 21 6" xfId="29591"/>
    <cellStyle name="Normal 23 6 2 22" xfId="2158"/>
    <cellStyle name="Normal 23 6 2 22 2" xfId="11910"/>
    <cellStyle name="Normal 23 6 2 22 2 2" xfId="22974"/>
    <cellStyle name="Normal 23 6 2 22 2 2 2" xfId="49223"/>
    <cellStyle name="Normal 23 6 2 22 2 3" xfId="38160"/>
    <cellStyle name="Normal 23 6 2 22 3" xfId="15513"/>
    <cellStyle name="Normal 23 6 2 22 3 2" xfId="26577"/>
    <cellStyle name="Normal 23 6 2 22 3 2 2" xfId="52826"/>
    <cellStyle name="Normal 23 6 2 22 3 3" xfId="41763"/>
    <cellStyle name="Normal 23 6 2 22 4" xfId="19249"/>
    <cellStyle name="Normal 23 6 2 22 4 2" xfId="45499"/>
    <cellStyle name="Normal 23 6 2 22 5" xfId="8127"/>
    <cellStyle name="Normal 23 6 2 22 5 2" xfId="34436"/>
    <cellStyle name="Normal 23 6 2 22 6" xfId="29592"/>
    <cellStyle name="Normal 23 6 2 23" xfId="2159"/>
    <cellStyle name="Normal 23 6 2 23 2" xfId="12024"/>
    <cellStyle name="Normal 23 6 2 23 2 2" xfId="23088"/>
    <cellStyle name="Normal 23 6 2 23 2 2 2" xfId="49337"/>
    <cellStyle name="Normal 23 6 2 23 2 3" xfId="38274"/>
    <cellStyle name="Normal 23 6 2 23 3" xfId="15627"/>
    <cellStyle name="Normal 23 6 2 23 3 2" xfId="26691"/>
    <cellStyle name="Normal 23 6 2 23 3 2 2" xfId="52940"/>
    <cellStyle name="Normal 23 6 2 23 3 3" xfId="41877"/>
    <cellStyle name="Normal 23 6 2 23 4" xfId="19363"/>
    <cellStyle name="Normal 23 6 2 23 4 2" xfId="45613"/>
    <cellStyle name="Normal 23 6 2 23 5" xfId="8242"/>
    <cellStyle name="Normal 23 6 2 23 5 2" xfId="34550"/>
    <cellStyle name="Normal 23 6 2 23 6" xfId="29593"/>
    <cellStyle name="Normal 23 6 2 24" xfId="2160"/>
    <cellStyle name="Normal 23 6 2 24 2" xfId="12138"/>
    <cellStyle name="Normal 23 6 2 24 2 2" xfId="23202"/>
    <cellStyle name="Normal 23 6 2 24 2 2 2" xfId="49451"/>
    <cellStyle name="Normal 23 6 2 24 2 3" xfId="38388"/>
    <cellStyle name="Normal 23 6 2 24 3" xfId="15741"/>
    <cellStyle name="Normal 23 6 2 24 3 2" xfId="26805"/>
    <cellStyle name="Normal 23 6 2 24 3 2 2" xfId="53054"/>
    <cellStyle name="Normal 23 6 2 24 3 3" xfId="41991"/>
    <cellStyle name="Normal 23 6 2 24 4" xfId="19477"/>
    <cellStyle name="Normal 23 6 2 24 4 2" xfId="45727"/>
    <cellStyle name="Normal 23 6 2 24 5" xfId="8357"/>
    <cellStyle name="Normal 23 6 2 24 5 2" xfId="34664"/>
    <cellStyle name="Normal 23 6 2 24 6" xfId="29594"/>
    <cellStyle name="Normal 23 6 2 25" xfId="2161"/>
    <cellStyle name="Normal 23 6 2 25 2" xfId="12255"/>
    <cellStyle name="Normal 23 6 2 25 2 2" xfId="23319"/>
    <cellStyle name="Normal 23 6 2 25 2 2 2" xfId="49568"/>
    <cellStyle name="Normal 23 6 2 25 2 3" xfId="38505"/>
    <cellStyle name="Normal 23 6 2 25 3" xfId="15858"/>
    <cellStyle name="Normal 23 6 2 25 3 2" xfId="26922"/>
    <cellStyle name="Normal 23 6 2 25 3 2 2" xfId="53171"/>
    <cellStyle name="Normal 23 6 2 25 3 3" xfId="42108"/>
    <cellStyle name="Normal 23 6 2 25 4" xfId="19594"/>
    <cellStyle name="Normal 23 6 2 25 4 2" xfId="45844"/>
    <cellStyle name="Normal 23 6 2 25 5" xfId="8475"/>
    <cellStyle name="Normal 23 6 2 25 5 2" xfId="34781"/>
    <cellStyle name="Normal 23 6 2 25 6" xfId="29595"/>
    <cellStyle name="Normal 23 6 2 26" xfId="2162"/>
    <cellStyle name="Normal 23 6 2 26 2" xfId="12374"/>
    <cellStyle name="Normal 23 6 2 26 2 2" xfId="23438"/>
    <cellStyle name="Normal 23 6 2 26 2 2 2" xfId="49687"/>
    <cellStyle name="Normal 23 6 2 26 2 3" xfId="38624"/>
    <cellStyle name="Normal 23 6 2 26 3" xfId="15977"/>
    <cellStyle name="Normal 23 6 2 26 3 2" xfId="27041"/>
    <cellStyle name="Normal 23 6 2 26 3 2 2" xfId="53290"/>
    <cellStyle name="Normal 23 6 2 26 3 3" xfId="42227"/>
    <cellStyle name="Normal 23 6 2 26 4" xfId="19713"/>
    <cellStyle name="Normal 23 6 2 26 4 2" xfId="45963"/>
    <cellStyle name="Normal 23 6 2 26 5" xfId="8595"/>
    <cellStyle name="Normal 23 6 2 26 5 2" xfId="34900"/>
    <cellStyle name="Normal 23 6 2 26 6" xfId="29596"/>
    <cellStyle name="Normal 23 6 2 27" xfId="2163"/>
    <cellStyle name="Normal 23 6 2 27 2" xfId="12505"/>
    <cellStyle name="Normal 23 6 2 27 2 2" xfId="23569"/>
    <cellStyle name="Normal 23 6 2 27 2 2 2" xfId="49818"/>
    <cellStyle name="Normal 23 6 2 27 2 3" xfId="38755"/>
    <cellStyle name="Normal 23 6 2 27 3" xfId="16108"/>
    <cellStyle name="Normal 23 6 2 27 3 2" xfId="27172"/>
    <cellStyle name="Normal 23 6 2 27 3 2 2" xfId="53421"/>
    <cellStyle name="Normal 23 6 2 27 3 3" xfId="42358"/>
    <cellStyle name="Normal 23 6 2 27 4" xfId="19844"/>
    <cellStyle name="Normal 23 6 2 27 4 2" xfId="46094"/>
    <cellStyle name="Normal 23 6 2 27 5" xfId="8727"/>
    <cellStyle name="Normal 23 6 2 27 5 2" xfId="35031"/>
    <cellStyle name="Normal 23 6 2 27 6" xfId="29597"/>
    <cellStyle name="Normal 23 6 2 28" xfId="2164"/>
    <cellStyle name="Normal 23 6 2 28 2" xfId="12620"/>
    <cellStyle name="Normal 23 6 2 28 2 2" xfId="23684"/>
    <cellStyle name="Normal 23 6 2 28 2 2 2" xfId="49933"/>
    <cellStyle name="Normal 23 6 2 28 2 3" xfId="38870"/>
    <cellStyle name="Normal 23 6 2 28 3" xfId="16223"/>
    <cellStyle name="Normal 23 6 2 28 3 2" xfId="27287"/>
    <cellStyle name="Normal 23 6 2 28 3 2 2" xfId="53536"/>
    <cellStyle name="Normal 23 6 2 28 3 3" xfId="42473"/>
    <cellStyle name="Normal 23 6 2 28 4" xfId="19959"/>
    <cellStyle name="Normal 23 6 2 28 4 2" xfId="46209"/>
    <cellStyle name="Normal 23 6 2 28 5" xfId="8843"/>
    <cellStyle name="Normal 23 6 2 28 5 2" xfId="35146"/>
    <cellStyle name="Normal 23 6 2 28 6" xfId="29598"/>
    <cellStyle name="Normal 23 6 2 29" xfId="2165"/>
    <cellStyle name="Normal 23 6 2 29 2" xfId="12734"/>
    <cellStyle name="Normal 23 6 2 29 2 2" xfId="23798"/>
    <cellStyle name="Normal 23 6 2 29 2 2 2" xfId="50047"/>
    <cellStyle name="Normal 23 6 2 29 2 3" xfId="38984"/>
    <cellStyle name="Normal 23 6 2 29 3" xfId="16337"/>
    <cellStyle name="Normal 23 6 2 29 3 2" xfId="27401"/>
    <cellStyle name="Normal 23 6 2 29 3 2 2" xfId="53650"/>
    <cellStyle name="Normal 23 6 2 29 3 3" xfId="42587"/>
    <cellStyle name="Normal 23 6 2 29 4" xfId="20073"/>
    <cellStyle name="Normal 23 6 2 29 4 2" xfId="46323"/>
    <cellStyle name="Normal 23 6 2 29 5" xfId="8958"/>
    <cellStyle name="Normal 23 6 2 29 5 2" xfId="35260"/>
    <cellStyle name="Normal 23 6 2 29 6" xfId="29599"/>
    <cellStyle name="Normal 23 6 2 3" xfId="2166"/>
    <cellStyle name="Normal 23 6 2 3 2" xfId="9644"/>
    <cellStyle name="Normal 23 6 2 3 2 2" xfId="20708"/>
    <cellStyle name="Normal 23 6 2 3 2 2 2" xfId="46957"/>
    <cellStyle name="Normal 23 6 2 3 2 3" xfId="35894"/>
    <cellStyle name="Normal 23 6 2 3 3" xfId="13247"/>
    <cellStyle name="Normal 23 6 2 3 3 2" xfId="24311"/>
    <cellStyle name="Normal 23 6 2 3 3 2 2" xfId="50560"/>
    <cellStyle name="Normal 23 6 2 3 3 3" xfId="39497"/>
    <cellStyle name="Normal 23 6 2 3 4" xfId="16983"/>
    <cellStyle name="Normal 23 6 2 3 4 2" xfId="43233"/>
    <cellStyle name="Normal 23 6 2 3 5" xfId="5842"/>
    <cellStyle name="Normal 23 6 2 3 5 2" xfId="32170"/>
    <cellStyle name="Normal 23 6 2 3 6" xfId="29600"/>
    <cellStyle name="Normal 23 6 2 30" xfId="2167"/>
    <cellStyle name="Normal 23 6 2 30 2" xfId="9372"/>
    <cellStyle name="Normal 23 6 2 30 2 2" xfId="20436"/>
    <cellStyle name="Normal 23 6 2 30 2 2 2" xfId="46685"/>
    <cellStyle name="Normal 23 6 2 30 2 3" xfId="35622"/>
    <cellStyle name="Normal 23 6 2 30 3" xfId="12975"/>
    <cellStyle name="Normal 23 6 2 30 3 2" xfId="24039"/>
    <cellStyle name="Normal 23 6 2 30 3 2 2" xfId="50288"/>
    <cellStyle name="Normal 23 6 2 30 3 3" xfId="39225"/>
    <cellStyle name="Normal 23 6 2 30 4" xfId="16711"/>
    <cellStyle name="Normal 23 6 2 30 4 2" xfId="42961"/>
    <cellStyle name="Normal 23 6 2 30 5" xfId="5567"/>
    <cellStyle name="Normal 23 6 2 30 5 2" xfId="31898"/>
    <cellStyle name="Normal 23 6 2 30 6" xfId="29601"/>
    <cellStyle name="Normal 23 6 2 31" xfId="2168"/>
    <cellStyle name="Normal 23 6 2 31 2" xfId="20316"/>
    <cellStyle name="Normal 23 6 2 31 2 2" xfId="46565"/>
    <cellStyle name="Normal 23 6 2 31 3" xfId="9252"/>
    <cellStyle name="Normal 23 6 2 31 3 2" xfId="35502"/>
    <cellStyle name="Normal 23 6 2 31 4" xfId="29602"/>
    <cellStyle name="Normal 23 6 2 32" xfId="2169"/>
    <cellStyle name="Normal 23 6 2 32 2" xfId="23919"/>
    <cellStyle name="Normal 23 6 2 32 2 2" xfId="50168"/>
    <cellStyle name="Normal 23 6 2 32 3" xfId="12855"/>
    <cellStyle name="Normal 23 6 2 32 3 2" xfId="39105"/>
    <cellStyle name="Normal 23 6 2 32 4" xfId="29603"/>
    <cellStyle name="Normal 23 6 2 33" xfId="2170"/>
    <cellStyle name="Normal 23 6 2 33 2" xfId="16591"/>
    <cellStyle name="Normal 23 6 2 33 2 2" xfId="42841"/>
    <cellStyle name="Normal 23 6 2 33 3" xfId="29604"/>
    <cellStyle name="Normal 23 6 2 34" xfId="2171"/>
    <cellStyle name="Normal 23 6 2 34 2" xfId="29605"/>
    <cellStyle name="Normal 23 6 2 35" xfId="2172"/>
    <cellStyle name="Normal 23 6 2 35 2" xfId="29606"/>
    <cellStyle name="Normal 23 6 2 36" xfId="2173"/>
    <cellStyle name="Normal 23 6 2 36 2" xfId="29607"/>
    <cellStyle name="Normal 23 6 2 37" xfId="2174"/>
    <cellStyle name="Normal 23 6 2 37 2" xfId="29608"/>
    <cellStyle name="Normal 23 6 2 38" xfId="2175"/>
    <cellStyle name="Normal 23 6 2 38 2" xfId="29609"/>
    <cellStyle name="Normal 23 6 2 39" xfId="2176"/>
    <cellStyle name="Normal 23 6 2 39 2" xfId="29610"/>
    <cellStyle name="Normal 23 6 2 4" xfId="2177"/>
    <cellStyle name="Normal 23 6 2 4 2" xfId="9760"/>
    <cellStyle name="Normal 23 6 2 4 2 2" xfId="20824"/>
    <cellStyle name="Normal 23 6 2 4 2 2 2" xfId="47073"/>
    <cellStyle name="Normal 23 6 2 4 2 3" xfId="36010"/>
    <cellStyle name="Normal 23 6 2 4 3" xfId="13363"/>
    <cellStyle name="Normal 23 6 2 4 3 2" xfId="24427"/>
    <cellStyle name="Normal 23 6 2 4 3 2 2" xfId="50676"/>
    <cellStyle name="Normal 23 6 2 4 3 3" xfId="39613"/>
    <cellStyle name="Normal 23 6 2 4 4" xfId="17099"/>
    <cellStyle name="Normal 23 6 2 4 4 2" xfId="43349"/>
    <cellStyle name="Normal 23 6 2 4 5" xfId="5959"/>
    <cellStyle name="Normal 23 6 2 4 5 2" xfId="32286"/>
    <cellStyle name="Normal 23 6 2 4 6" xfId="29611"/>
    <cellStyle name="Normal 23 6 2 40" xfId="2178"/>
    <cellStyle name="Normal 23 6 2 40 2" xfId="29612"/>
    <cellStyle name="Normal 23 6 2 41" xfId="2143"/>
    <cellStyle name="Normal 23 6 2 41 2" xfId="29577"/>
    <cellStyle name="Normal 23 6 2 42" xfId="5446"/>
    <cellStyle name="Normal 23 6 2 42 2" xfId="31778"/>
    <cellStyle name="Normal 23 6 2 43" xfId="27649"/>
    <cellStyle name="Normal 23 6 2 5" xfId="2179"/>
    <cellStyle name="Normal 23 6 2 5 2" xfId="9875"/>
    <cellStyle name="Normal 23 6 2 5 2 2" xfId="20939"/>
    <cellStyle name="Normal 23 6 2 5 2 2 2" xfId="47188"/>
    <cellStyle name="Normal 23 6 2 5 2 3" xfId="36125"/>
    <cellStyle name="Normal 23 6 2 5 3" xfId="13478"/>
    <cellStyle name="Normal 23 6 2 5 3 2" xfId="24542"/>
    <cellStyle name="Normal 23 6 2 5 3 2 2" xfId="50791"/>
    <cellStyle name="Normal 23 6 2 5 3 3" xfId="39728"/>
    <cellStyle name="Normal 23 6 2 5 4" xfId="17214"/>
    <cellStyle name="Normal 23 6 2 5 4 2" xfId="43464"/>
    <cellStyle name="Normal 23 6 2 5 5" xfId="6075"/>
    <cellStyle name="Normal 23 6 2 5 5 2" xfId="32401"/>
    <cellStyle name="Normal 23 6 2 5 6" xfId="29613"/>
    <cellStyle name="Normal 23 6 2 6" xfId="2180"/>
    <cellStyle name="Normal 23 6 2 6 2" xfId="9990"/>
    <cellStyle name="Normal 23 6 2 6 2 2" xfId="21054"/>
    <cellStyle name="Normal 23 6 2 6 2 2 2" xfId="47303"/>
    <cellStyle name="Normal 23 6 2 6 2 3" xfId="36240"/>
    <cellStyle name="Normal 23 6 2 6 3" xfId="13593"/>
    <cellStyle name="Normal 23 6 2 6 3 2" xfId="24657"/>
    <cellStyle name="Normal 23 6 2 6 3 2 2" xfId="50906"/>
    <cellStyle name="Normal 23 6 2 6 3 3" xfId="39843"/>
    <cellStyle name="Normal 23 6 2 6 4" xfId="17329"/>
    <cellStyle name="Normal 23 6 2 6 4 2" xfId="43579"/>
    <cellStyle name="Normal 23 6 2 6 5" xfId="6191"/>
    <cellStyle name="Normal 23 6 2 6 5 2" xfId="32516"/>
    <cellStyle name="Normal 23 6 2 6 6" xfId="29614"/>
    <cellStyle name="Normal 23 6 2 7" xfId="2181"/>
    <cellStyle name="Normal 23 6 2 7 2" xfId="10104"/>
    <cellStyle name="Normal 23 6 2 7 2 2" xfId="21168"/>
    <cellStyle name="Normal 23 6 2 7 2 2 2" xfId="47417"/>
    <cellStyle name="Normal 23 6 2 7 2 3" xfId="36354"/>
    <cellStyle name="Normal 23 6 2 7 3" xfId="13707"/>
    <cellStyle name="Normal 23 6 2 7 3 2" xfId="24771"/>
    <cellStyle name="Normal 23 6 2 7 3 2 2" xfId="51020"/>
    <cellStyle name="Normal 23 6 2 7 3 3" xfId="39957"/>
    <cellStyle name="Normal 23 6 2 7 4" xfId="17443"/>
    <cellStyle name="Normal 23 6 2 7 4 2" xfId="43693"/>
    <cellStyle name="Normal 23 6 2 7 5" xfId="6306"/>
    <cellStyle name="Normal 23 6 2 7 5 2" xfId="32630"/>
    <cellStyle name="Normal 23 6 2 7 6" xfId="29615"/>
    <cellStyle name="Normal 23 6 2 8" xfId="2182"/>
    <cellStyle name="Normal 23 6 2 8 2" xfId="10218"/>
    <cellStyle name="Normal 23 6 2 8 2 2" xfId="21282"/>
    <cellStyle name="Normal 23 6 2 8 2 2 2" xfId="47531"/>
    <cellStyle name="Normal 23 6 2 8 2 3" xfId="36468"/>
    <cellStyle name="Normal 23 6 2 8 3" xfId="13821"/>
    <cellStyle name="Normal 23 6 2 8 3 2" xfId="24885"/>
    <cellStyle name="Normal 23 6 2 8 3 2 2" xfId="51134"/>
    <cellStyle name="Normal 23 6 2 8 3 3" xfId="40071"/>
    <cellStyle name="Normal 23 6 2 8 4" xfId="17557"/>
    <cellStyle name="Normal 23 6 2 8 4 2" xfId="43807"/>
    <cellStyle name="Normal 23 6 2 8 5" xfId="6421"/>
    <cellStyle name="Normal 23 6 2 8 5 2" xfId="32744"/>
    <cellStyle name="Normal 23 6 2 8 6" xfId="29616"/>
    <cellStyle name="Normal 23 6 2 9" xfId="2183"/>
    <cellStyle name="Normal 23 6 2 9 2" xfId="10332"/>
    <cellStyle name="Normal 23 6 2 9 2 2" xfId="21396"/>
    <cellStyle name="Normal 23 6 2 9 2 2 2" xfId="47645"/>
    <cellStyle name="Normal 23 6 2 9 2 3" xfId="36582"/>
    <cellStyle name="Normal 23 6 2 9 3" xfId="13935"/>
    <cellStyle name="Normal 23 6 2 9 3 2" xfId="24999"/>
    <cellStyle name="Normal 23 6 2 9 3 2 2" xfId="51248"/>
    <cellStyle name="Normal 23 6 2 9 3 3" xfId="40185"/>
    <cellStyle name="Normal 23 6 2 9 4" xfId="17671"/>
    <cellStyle name="Normal 23 6 2 9 4 2" xfId="43921"/>
    <cellStyle name="Normal 23 6 2 9 5" xfId="6536"/>
    <cellStyle name="Normal 23 6 2 9 5 2" xfId="32858"/>
    <cellStyle name="Normal 23 6 2 9 6" xfId="29617"/>
    <cellStyle name="Normal 23 6 20" xfId="2184"/>
    <cellStyle name="Normal 23 6 20 2" xfId="11499"/>
    <cellStyle name="Normal 23 6 20 2 2" xfId="22563"/>
    <cellStyle name="Normal 23 6 20 2 2 2" xfId="48812"/>
    <cellStyle name="Normal 23 6 20 2 3" xfId="37749"/>
    <cellStyle name="Normal 23 6 20 3" xfId="15102"/>
    <cellStyle name="Normal 23 6 20 3 2" xfId="26166"/>
    <cellStyle name="Normal 23 6 20 3 2 2" xfId="52415"/>
    <cellStyle name="Normal 23 6 20 3 3" xfId="41352"/>
    <cellStyle name="Normal 23 6 20 4" xfId="18838"/>
    <cellStyle name="Normal 23 6 20 4 2" xfId="45088"/>
    <cellStyle name="Normal 23 6 20 5" xfId="7713"/>
    <cellStyle name="Normal 23 6 20 5 2" xfId="34025"/>
    <cellStyle name="Normal 23 6 20 6" xfId="29618"/>
    <cellStyle name="Normal 23 6 21" xfId="2185"/>
    <cellStyle name="Normal 23 6 21 2" xfId="11613"/>
    <cellStyle name="Normal 23 6 21 2 2" xfId="22677"/>
    <cellStyle name="Normal 23 6 21 2 2 2" xfId="48926"/>
    <cellStyle name="Normal 23 6 21 2 3" xfId="37863"/>
    <cellStyle name="Normal 23 6 21 3" xfId="15216"/>
    <cellStyle name="Normal 23 6 21 3 2" xfId="26280"/>
    <cellStyle name="Normal 23 6 21 3 2 2" xfId="52529"/>
    <cellStyle name="Normal 23 6 21 3 3" xfId="41466"/>
    <cellStyle name="Normal 23 6 21 4" xfId="18952"/>
    <cellStyle name="Normal 23 6 21 4 2" xfId="45202"/>
    <cellStyle name="Normal 23 6 21 5" xfId="7828"/>
    <cellStyle name="Normal 23 6 21 5 2" xfId="34139"/>
    <cellStyle name="Normal 23 6 21 6" xfId="29619"/>
    <cellStyle name="Normal 23 6 22" xfId="2186"/>
    <cellStyle name="Normal 23 6 22 2" xfId="11727"/>
    <cellStyle name="Normal 23 6 22 2 2" xfId="22791"/>
    <cellStyle name="Normal 23 6 22 2 2 2" xfId="49040"/>
    <cellStyle name="Normal 23 6 22 2 3" xfId="37977"/>
    <cellStyle name="Normal 23 6 22 3" xfId="15330"/>
    <cellStyle name="Normal 23 6 22 3 2" xfId="26394"/>
    <cellStyle name="Normal 23 6 22 3 2 2" xfId="52643"/>
    <cellStyle name="Normal 23 6 22 3 3" xfId="41580"/>
    <cellStyle name="Normal 23 6 22 4" xfId="19066"/>
    <cellStyle name="Normal 23 6 22 4 2" xfId="45316"/>
    <cellStyle name="Normal 23 6 22 5" xfId="7943"/>
    <cellStyle name="Normal 23 6 22 5 2" xfId="34253"/>
    <cellStyle name="Normal 23 6 22 6" xfId="29620"/>
    <cellStyle name="Normal 23 6 23" xfId="2187"/>
    <cellStyle name="Normal 23 6 23 2" xfId="11841"/>
    <cellStyle name="Normal 23 6 23 2 2" xfId="22905"/>
    <cellStyle name="Normal 23 6 23 2 2 2" xfId="49154"/>
    <cellStyle name="Normal 23 6 23 2 3" xfId="38091"/>
    <cellStyle name="Normal 23 6 23 3" xfId="15444"/>
    <cellStyle name="Normal 23 6 23 3 2" xfId="26508"/>
    <cellStyle name="Normal 23 6 23 3 2 2" xfId="52757"/>
    <cellStyle name="Normal 23 6 23 3 3" xfId="41694"/>
    <cellStyle name="Normal 23 6 23 4" xfId="19180"/>
    <cellStyle name="Normal 23 6 23 4 2" xfId="45430"/>
    <cellStyle name="Normal 23 6 23 5" xfId="8058"/>
    <cellStyle name="Normal 23 6 23 5 2" xfId="34367"/>
    <cellStyle name="Normal 23 6 23 6" xfId="29621"/>
    <cellStyle name="Normal 23 6 24" xfId="2188"/>
    <cellStyle name="Normal 23 6 24 2" xfId="11955"/>
    <cellStyle name="Normal 23 6 24 2 2" xfId="23019"/>
    <cellStyle name="Normal 23 6 24 2 2 2" xfId="49268"/>
    <cellStyle name="Normal 23 6 24 2 3" xfId="38205"/>
    <cellStyle name="Normal 23 6 24 3" xfId="15558"/>
    <cellStyle name="Normal 23 6 24 3 2" xfId="26622"/>
    <cellStyle name="Normal 23 6 24 3 2 2" xfId="52871"/>
    <cellStyle name="Normal 23 6 24 3 3" xfId="41808"/>
    <cellStyle name="Normal 23 6 24 4" xfId="19294"/>
    <cellStyle name="Normal 23 6 24 4 2" xfId="45544"/>
    <cellStyle name="Normal 23 6 24 5" xfId="8173"/>
    <cellStyle name="Normal 23 6 24 5 2" xfId="34481"/>
    <cellStyle name="Normal 23 6 24 6" xfId="29622"/>
    <cellStyle name="Normal 23 6 25" xfId="2189"/>
    <cellStyle name="Normal 23 6 25 2" xfId="12069"/>
    <cellStyle name="Normal 23 6 25 2 2" xfId="23133"/>
    <cellStyle name="Normal 23 6 25 2 2 2" xfId="49382"/>
    <cellStyle name="Normal 23 6 25 2 3" xfId="38319"/>
    <cellStyle name="Normal 23 6 25 3" xfId="15672"/>
    <cellStyle name="Normal 23 6 25 3 2" xfId="26736"/>
    <cellStyle name="Normal 23 6 25 3 2 2" xfId="52985"/>
    <cellStyle name="Normal 23 6 25 3 3" xfId="41922"/>
    <cellStyle name="Normal 23 6 25 4" xfId="19408"/>
    <cellStyle name="Normal 23 6 25 4 2" xfId="45658"/>
    <cellStyle name="Normal 23 6 25 5" xfId="8288"/>
    <cellStyle name="Normal 23 6 25 5 2" xfId="34595"/>
    <cellStyle name="Normal 23 6 25 6" xfId="29623"/>
    <cellStyle name="Normal 23 6 26" xfId="2190"/>
    <cellStyle name="Normal 23 6 26 2" xfId="12186"/>
    <cellStyle name="Normal 23 6 26 2 2" xfId="23250"/>
    <cellStyle name="Normal 23 6 26 2 2 2" xfId="49499"/>
    <cellStyle name="Normal 23 6 26 2 3" xfId="38436"/>
    <cellStyle name="Normal 23 6 26 3" xfId="15789"/>
    <cellStyle name="Normal 23 6 26 3 2" xfId="26853"/>
    <cellStyle name="Normal 23 6 26 3 2 2" xfId="53102"/>
    <cellStyle name="Normal 23 6 26 3 3" xfId="42039"/>
    <cellStyle name="Normal 23 6 26 4" xfId="19525"/>
    <cellStyle name="Normal 23 6 26 4 2" xfId="45775"/>
    <cellStyle name="Normal 23 6 26 5" xfId="8406"/>
    <cellStyle name="Normal 23 6 26 5 2" xfId="34712"/>
    <cellStyle name="Normal 23 6 26 6" xfId="29624"/>
    <cellStyle name="Normal 23 6 27" xfId="2191"/>
    <cellStyle name="Normal 23 6 27 2" xfId="12305"/>
    <cellStyle name="Normal 23 6 27 2 2" xfId="23369"/>
    <cellStyle name="Normal 23 6 27 2 2 2" xfId="49618"/>
    <cellStyle name="Normal 23 6 27 2 3" xfId="38555"/>
    <cellStyle name="Normal 23 6 27 3" xfId="15908"/>
    <cellStyle name="Normal 23 6 27 3 2" xfId="26972"/>
    <cellStyle name="Normal 23 6 27 3 2 2" xfId="53221"/>
    <cellStyle name="Normal 23 6 27 3 3" xfId="42158"/>
    <cellStyle name="Normal 23 6 27 4" xfId="19644"/>
    <cellStyle name="Normal 23 6 27 4 2" xfId="45894"/>
    <cellStyle name="Normal 23 6 27 5" xfId="8526"/>
    <cellStyle name="Normal 23 6 27 5 2" xfId="34831"/>
    <cellStyle name="Normal 23 6 27 6" xfId="29625"/>
    <cellStyle name="Normal 23 6 28" xfId="2192"/>
    <cellStyle name="Normal 23 6 28 2" xfId="12436"/>
    <cellStyle name="Normal 23 6 28 2 2" xfId="23500"/>
    <cellStyle name="Normal 23 6 28 2 2 2" xfId="49749"/>
    <cellStyle name="Normal 23 6 28 2 3" xfId="38686"/>
    <cellStyle name="Normal 23 6 28 3" xfId="16039"/>
    <cellStyle name="Normal 23 6 28 3 2" xfId="27103"/>
    <cellStyle name="Normal 23 6 28 3 2 2" xfId="53352"/>
    <cellStyle name="Normal 23 6 28 3 3" xfId="42289"/>
    <cellStyle name="Normal 23 6 28 4" xfId="19775"/>
    <cellStyle name="Normal 23 6 28 4 2" xfId="46025"/>
    <cellStyle name="Normal 23 6 28 5" xfId="8658"/>
    <cellStyle name="Normal 23 6 28 5 2" xfId="34962"/>
    <cellStyle name="Normal 23 6 28 6" xfId="29626"/>
    <cellStyle name="Normal 23 6 29" xfId="2193"/>
    <cellStyle name="Normal 23 6 29 2" xfId="12551"/>
    <cellStyle name="Normal 23 6 29 2 2" xfId="23615"/>
    <cellStyle name="Normal 23 6 29 2 2 2" xfId="49864"/>
    <cellStyle name="Normal 23 6 29 2 3" xfId="38801"/>
    <cellStyle name="Normal 23 6 29 3" xfId="16154"/>
    <cellStyle name="Normal 23 6 29 3 2" xfId="27218"/>
    <cellStyle name="Normal 23 6 29 3 2 2" xfId="53467"/>
    <cellStyle name="Normal 23 6 29 3 3" xfId="42404"/>
    <cellStyle name="Normal 23 6 29 4" xfId="19890"/>
    <cellStyle name="Normal 23 6 29 4 2" xfId="46140"/>
    <cellStyle name="Normal 23 6 29 5" xfId="8774"/>
    <cellStyle name="Normal 23 6 29 5 2" xfId="35077"/>
    <cellStyle name="Normal 23 6 29 6" xfId="29627"/>
    <cellStyle name="Normal 23 6 3" xfId="157"/>
    <cellStyle name="Normal 23 6 3 2" xfId="2195"/>
    <cellStyle name="Normal 23 6 3 2 2" xfId="16418"/>
    <cellStyle name="Normal 23 6 3 2 2 2" xfId="27482"/>
    <cellStyle name="Normal 23 6 3 2 2 2 2" xfId="53731"/>
    <cellStyle name="Normal 23 6 3 2 2 3" xfId="42668"/>
    <cellStyle name="Normal 23 6 3 2 3" xfId="20154"/>
    <cellStyle name="Normal 23 6 3 2 3 2" xfId="46404"/>
    <cellStyle name="Normal 23 6 3 2 4" xfId="9082"/>
    <cellStyle name="Normal 23 6 3 2 4 2" xfId="35341"/>
    <cellStyle name="Normal 23 6 3 2 5" xfId="29629"/>
    <cellStyle name="Normal 23 6 3 3" xfId="2194"/>
    <cellStyle name="Normal 23 6 3 3 2" xfId="20497"/>
    <cellStyle name="Normal 23 6 3 3 2 2" xfId="46746"/>
    <cellStyle name="Normal 23 6 3 3 3" xfId="9433"/>
    <cellStyle name="Normal 23 6 3 3 3 2" xfId="35683"/>
    <cellStyle name="Normal 23 6 3 3 4" xfId="29628"/>
    <cellStyle name="Normal 23 6 3 4" xfId="13036"/>
    <cellStyle name="Normal 23 6 3 4 2" xfId="24100"/>
    <cellStyle name="Normal 23 6 3 4 2 2" xfId="50349"/>
    <cellStyle name="Normal 23 6 3 4 3" xfId="39286"/>
    <cellStyle name="Normal 23 6 3 5" xfId="16772"/>
    <cellStyle name="Normal 23 6 3 5 2" xfId="43022"/>
    <cellStyle name="Normal 23 6 3 6" xfId="5629"/>
    <cellStyle name="Normal 23 6 3 6 2" xfId="31959"/>
    <cellStyle name="Normal 23 6 3 7" xfId="27651"/>
    <cellStyle name="Normal 23 6 30" xfId="2196"/>
    <cellStyle name="Normal 23 6 30 2" xfId="12665"/>
    <cellStyle name="Normal 23 6 30 2 2" xfId="23729"/>
    <cellStyle name="Normal 23 6 30 2 2 2" xfId="49978"/>
    <cellStyle name="Normal 23 6 30 2 3" xfId="38915"/>
    <cellStyle name="Normal 23 6 30 3" xfId="16268"/>
    <cellStyle name="Normal 23 6 30 3 2" xfId="27332"/>
    <cellStyle name="Normal 23 6 30 3 2 2" xfId="53581"/>
    <cellStyle name="Normal 23 6 30 3 3" xfId="42518"/>
    <cellStyle name="Normal 23 6 30 4" xfId="20004"/>
    <cellStyle name="Normal 23 6 30 4 2" xfId="46254"/>
    <cellStyle name="Normal 23 6 30 5" xfId="8889"/>
    <cellStyle name="Normal 23 6 30 5 2" xfId="35191"/>
    <cellStyle name="Normal 23 6 30 6" xfId="29630"/>
    <cellStyle name="Normal 23 6 31" xfId="2197"/>
    <cellStyle name="Normal 23 6 31 2" xfId="9303"/>
    <cellStyle name="Normal 23 6 31 2 2" xfId="20367"/>
    <cellStyle name="Normal 23 6 31 2 2 2" xfId="46616"/>
    <cellStyle name="Normal 23 6 31 2 3" xfId="35553"/>
    <cellStyle name="Normal 23 6 31 3" xfId="12906"/>
    <cellStyle name="Normal 23 6 31 3 2" xfId="23970"/>
    <cellStyle name="Normal 23 6 31 3 2 2" xfId="50219"/>
    <cellStyle name="Normal 23 6 31 3 3" xfId="39156"/>
    <cellStyle name="Normal 23 6 31 4" xfId="16642"/>
    <cellStyle name="Normal 23 6 31 4 2" xfId="42892"/>
    <cellStyle name="Normal 23 6 31 5" xfId="5498"/>
    <cellStyle name="Normal 23 6 31 5 2" xfId="31829"/>
    <cellStyle name="Normal 23 6 31 6" xfId="29631"/>
    <cellStyle name="Normal 23 6 32" xfId="2198"/>
    <cellStyle name="Normal 23 6 32 2" xfId="20247"/>
    <cellStyle name="Normal 23 6 32 2 2" xfId="46496"/>
    <cellStyle name="Normal 23 6 32 3" xfId="9183"/>
    <cellStyle name="Normal 23 6 32 3 2" xfId="35433"/>
    <cellStyle name="Normal 23 6 32 4" xfId="29632"/>
    <cellStyle name="Normal 23 6 33" xfId="2199"/>
    <cellStyle name="Normal 23 6 33 2" xfId="23850"/>
    <cellStyle name="Normal 23 6 33 2 2" xfId="50099"/>
    <cellStyle name="Normal 23 6 33 3" xfId="12786"/>
    <cellStyle name="Normal 23 6 33 3 2" xfId="39036"/>
    <cellStyle name="Normal 23 6 33 4" xfId="29633"/>
    <cellStyle name="Normal 23 6 34" xfId="2200"/>
    <cellStyle name="Normal 23 6 34 2" xfId="16522"/>
    <cellStyle name="Normal 23 6 34 2 2" xfId="42772"/>
    <cellStyle name="Normal 23 6 34 3" xfId="29634"/>
    <cellStyle name="Normal 23 6 35" xfId="2201"/>
    <cellStyle name="Normal 23 6 35 2" xfId="29635"/>
    <cellStyle name="Normal 23 6 36" xfId="2202"/>
    <cellStyle name="Normal 23 6 36 2" xfId="29636"/>
    <cellStyle name="Normal 23 6 37" xfId="2203"/>
    <cellStyle name="Normal 23 6 37 2" xfId="29637"/>
    <cellStyle name="Normal 23 6 38" xfId="2204"/>
    <cellStyle name="Normal 23 6 38 2" xfId="29638"/>
    <cellStyle name="Normal 23 6 39" xfId="2205"/>
    <cellStyle name="Normal 23 6 39 2" xfId="29639"/>
    <cellStyle name="Normal 23 6 4" xfId="2206"/>
    <cellStyle name="Normal 23 6 4 2" xfId="9575"/>
    <cellStyle name="Normal 23 6 4 2 2" xfId="20639"/>
    <cellStyle name="Normal 23 6 4 2 2 2" xfId="46888"/>
    <cellStyle name="Normal 23 6 4 2 3" xfId="35825"/>
    <cellStyle name="Normal 23 6 4 3" xfId="13178"/>
    <cellStyle name="Normal 23 6 4 3 2" xfId="24242"/>
    <cellStyle name="Normal 23 6 4 3 2 2" xfId="50491"/>
    <cellStyle name="Normal 23 6 4 3 3" xfId="39428"/>
    <cellStyle name="Normal 23 6 4 4" xfId="16914"/>
    <cellStyle name="Normal 23 6 4 4 2" xfId="43164"/>
    <cellStyle name="Normal 23 6 4 5" xfId="5773"/>
    <cellStyle name="Normal 23 6 4 5 2" xfId="32101"/>
    <cellStyle name="Normal 23 6 4 6" xfId="29640"/>
    <cellStyle name="Normal 23 6 40" xfId="2207"/>
    <cellStyle name="Normal 23 6 40 2" xfId="29641"/>
    <cellStyle name="Normal 23 6 41" xfId="2208"/>
    <cellStyle name="Normal 23 6 41 2" xfId="29642"/>
    <cellStyle name="Normal 23 6 42" xfId="2132"/>
    <cellStyle name="Normal 23 6 42 2" xfId="29566"/>
    <cellStyle name="Normal 23 6 43" xfId="5377"/>
    <cellStyle name="Normal 23 6 43 2" xfId="31709"/>
    <cellStyle name="Normal 23 6 44" xfId="27648"/>
    <cellStyle name="Normal 23 6 5" xfId="2209"/>
    <cellStyle name="Normal 23 6 5 2" xfId="9691"/>
    <cellStyle name="Normal 23 6 5 2 2" xfId="20755"/>
    <cellStyle name="Normal 23 6 5 2 2 2" xfId="47004"/>
    <cellStyle name="Normal 23 6 5 2 3" xfId="35941"/>
    <cellStyle name="Normal 23 6 5 3" xfId="13294"/>
    <cellStyle name="Normal 23 6 5 3 2" xfId="24358"/>
    <cellStyle name="Normal 23 6 5 3 2 2" xfId="50607"/>
    <cellStyle name="Normal 23 6 5 3 3" xfId="39544"/>
    <cellStyle name="Normal 23 6 5 4" xfId="17030"/>
    <cellStyle name="Normal 23 6 5 4 2" xfId="43280"/>
    <cellStyle name="Normal 23 6 5 5" xfId="5890"/>
    <cellStyle name="Normal 23 6 5 5 2" xfId="32217"/>
    <cellStyle name="Normal 23 6 5 6" xfId="29643"/>
    <cellStyle name="Normal 23 6 6" xfId="2210"/>
    <cellStyle name="Normal 23 6 6 2" xfId="9806"/>
    <cellStyle name="Normal 23 6 6 2 2" xfId="20870"/>
    <cellStyle name="Normal 23 6 6 2 2 2" xfId="47119"/>
    <cellStyle name="Normal 23 6 6 2 3" xfId="36056"/>
    <cellStyle name="Normal 23 6 6 3" xfId="13409"/>
    <cellStyle name="Normal 23 6 6 3 2" xfId="24473"/>
    <cellStyle name="Normal 23 6 6 3 2 2" xfId="50722"/>
    <cellStyle name="Normal 23 6 6 3 3" xfId="39659"/>
    <cellStyle name="Normal 23 6 6 4" xfId="17145"/>
    <cellStyle name="Normal 23 6 6 4 2" xfId="43395"/>
    <cellStyle name="Normal 23 6 6 5" xfId="6006"/>
    <cellStyle name="Normal 23 6 6 5 2" xfId="32332"/>
    <cellStyle name="Normal 23 6 6 6" xfId="29644"/>
    <cellStyle name="Normal 23 6 7" xfId="2211"/>
    <cellStyle name="Normal 23 6 7 2" xfId="9921"/>
    <cellStyle name="Normal 23 6 7 2 2" xfId="20985"/>
    <cellStyle name="Normal 23 6 7 2 2 2" xfId="47234"/>
    <cellStyle name="Normal 23 6 7 2 3" xfId="36171"/>
    <cellStyle name="Normal 23 6 7 3" xfId="13524"/>
    <cellStyle name="Normal 23 6 7 3 2" xfId="24588"/>
    <cellStyle name="Normal 23 6 7 3 2 2" xfId="50837"/>
    <cellStyle name="Normal 23 6 7 3 3" xfId="39774"/>
    <cellStyle name="Normal 23 6 7 4" xfId="17260"/>
    <cellStyle name="Normal 23 6 7 4 2" xfId="43510"/>
    <cellStyle name="Normal 23 6 7 5" xfId="6122"/>
    <cellStyle name="Normal 23 6 7 5 2" xfId="32447"/>
    <cellStyle name="Normal 23 6 7 6" xfId="29645"/>
    <cellStyle name="Normal 23 6 8" xfId="2212"/>
    <cellStyle name="Normal 23 6 8 2" xfId="10035"/>
    <cellStyle name="Normal 23 6 8 2 2" xfId="21099"/>
    <cellStyle name="Normal 23 6 8 2 2 2" xfId="47348"/>
    <cellStyle name="Normal 23 6 8 2 3" xfId="36285"/>
    <cellStyle name="Normal 23 6 8 3" xfId="13638"/>
    <cellStyle name="Normal 23 6 8 3 2" xfId="24702"/>
    <cellStyle name="Normal 23 6 8 3 2 2" xfId="50951"/>
    <cellStyle name="Normal 23 6 8 3 3" xfId="39888"/>
    <cellStyle name="Normal 23 6 8 4" xfId="17374"/>
    <cellStyle name="Normal 23 6 8 4 2" xfId="43624"/>
    <cellStyle name="Normal 23 6 8 5" xfId="6237"/>
    <cellStyle name="Normal 23 6 8 5 2" xfId="32561"/>
    <cellStyle name="Normal 23 6 8 6" xfId="29646"/>
    <cellStyle name="Normal 23 6 9" xfId="2213"/>
    <cellStyle name="Normal 23 6 9 2" xfId="10149"/>
    <cellStyle name="Normal 23 6 9 2 2" xfId="21213"/>
    <cellStyle name="Normal 23 6 9 2 2 2" xfId="47462"/>
    <cellStyle name="Normal 23 6 9 2 3" xfId="36399"/>
    <cellStyle name="Normal 23 6 9 3" xfId="13752"/>
    <cellStyle name="Normal 23 6 9 3 2" xfId="24816"/>
    <cellStyle name="Normal 23 6 9 3 2 2" xfId="51065"/>
    <cellStyle name="Normal 23 6 9 3 3" xfId="40002"/>
    <cellStyle name="Normal 23 6 9 4" xfId="17488"/>
    <cellStyle name="Normal 23 6 9 4 2" xfId="43738"/>
    <cellStyle name="Normal 23 6 9 5" xfId="6352"/>
    <cellStyle name="Normal 23 6 9 5 2" xfId="32675"/>
    <cellStyle name="Normal 23 6 9 6" xfId="29647"/>
    <cellStyle name="Normal 23 7" xfId="158"/>
    <cellStyle name="Normal 23 7 10" xfId="2215"/>
    <cellStyle name="Normal 23 7 10 2" xfId="10301"/>
    <cellStyle name="Normal 23 7 10 2 2" xfId="21365"/>
    <cellStyle name="Normal 23 7 10 2 2 2" xfId="47614"/>
    <cellStyle name="Normal 23 7 10 2 3" xfId="36551"/>
    <cellStyle name="Normal 23 7 10 3" xfId="13904"/>
    <cellStyle name="Normal 23 7 10 3 2" xfId="24968"/>
    <cellStyle name="Normal 23 7 10 3 2 2" xfId="51217"/>
    <cellStyle name="Normal 23 7 10 3 3" xfId="40154"/>
    <cellStyle name="Normal 23 7 10 4" xfId="17640"/>
    <cellStyle name="Normal 23 7 10 4 2" xfId="43890"/>
    <cellStyle name="Normal 23 7 10 5" xfId="6505"/>
    <cellStyle name="Normal 23 7 10 5 2" xfId="32827"/>
    <cellStyle name="Normal 23 7 10 6" xfId="29649"/>
    <cellStyle name="Normal 23 7 11" xfId="2216"/>
    <cellStyle name="Normal 23 7 11 2" xfId="10428"/>
    <cellStyle name="Normal 23 7 11 2 2" xfId="21492"/>
    <cellStyle name="Normal 23 7 11 2 2 2" xfId="47741"/>
    <cellStyle name="Normal 23 7 11 2 3" xfId="36678"/>
    <cellStyle name="Normal 23 7 11 3" xfId="14031"/>
    <cellStyle name="Normal 23 7 11 3 2" xfId="25095"/>
    <cellStyle name="Normal 23 7 11 3 2 2" xfId="51344"/>
    <cellStyle name="Normal 23 7 11 3 3" xfId="40281"/>
    <cellStyle name="Normal 23 7 11 4" xfId="17767"/>
    <cellStyle name="Normal 23 7 11 4 2" xfId="44017"/>
    <cellStyle name="Normal 23 7 11 5" xfId="6633"/>
    <cellStyle name="Normal 23 7 11 5 2" xfId="32954"/>
    <cellStyle name="Normal 23 7 11 6" xfId="29650"/>
    <cellStyle name="Normal 23 7 12" xfId="2217"/>
    <cellStyle name="Normal 23 7 12 2" xfId="10543"/>
    <cellStyle name="Normal 23 7 12 2 2" xfId="21607"/>
    <cellStyle name="Normal 23 7 12 2 2 2" xfId="47856"/>
    <cellStyle name="Normal 23 7 12 2 3" xfId="36793"/>
    <cellStyle name="Normal 23 7 12 3" xfId="14146"/>
    <cellStyle name="Normal 23 7 12 3 2" xfId="25210"/>
    <cellStyle name="Normal 23 7 12 3 2 2" xfId="51459"/>
    <cellStyle name="Normal 23 7 12 3 3" xfId="40396"/>
    <cellStyle name="Normal 23 7 12 4" xfId="17882"/>
    <cellStyle name="Normal 23 7 12 4 2" xfId="44132"/>
    <cellStyle name="Normal 23 7 12 5" xfId="6749"/>
    <cellStyle name="Normal 23 7 12 5 2" xfId="33069"/>
    <cellStyle name="Normal 23 7 12 6" xfId="29651"/>
    <cellStyle name="Normal 23 7 13" xfId="2218"/>
    <cellStyle name="Normal 23 7 13 2" xfId="10716"/>
    <cellStyle name="Normal 23 7 13 2 2" xfId="21780"/>
    <cellStyle name="Normal 23 7 13 2 2 2" xfId="48029"/>
    <cellStyle name="Normal 23 7 13 2 3" xfId="36966"/>
    <cellStyle name="Normal 23 7 13 3" xfId="14319"/>
    <cellStyle name="Normal 23 7 13 3 2" xfId="25383"/>
    <cellStyle name="Normal 23 7 13 3 2 2" xfId="51632"/>
    <cellStyle name="Normal 23 7 13 3 3" xfId="40569"/>
    <cellStyle name="Normal 23 7 13 4" xfId="18055"/>
    <cellStyle name="Normal 23 7 13 4 2" xfId="44305"/>
    <cellStyle name="Normal 23 7 13 5" xfId="6923"/>
    <cellStyle name="Normal 23 7 13 5 2" xfId="33242"/>
    <cellStyle name="Normal 23 7 13 6" xfId="29652"/>
    <cellStyle name="Normal 23 7 14" xfId="2219"/>
    <cellStyle name="Normal 23 7 14 2" xfId="10833"/>
    <cellStyle name="Normal 23 7 14 2 2" xfId="21897"/>
    <cellStyle name="Normal 23 7 14 2 2 2" xfId="48146"/>
    <cellStyle name="Normal 23 7 14 2 3" xfId="37083"/>
    <cellStyle name="Normal 23 7 14 3" xfId="14436"/>
    <cellStyle name="Normal 23 7 14 3 2" xfId="25500"/>
    <cellStyle name="Normal 23 7 14 3 2 2" xfId="51749"/>
    <cellStyle name="Normal 23 7 14 3 3" xfId="40686"/>
    <cellStyle name="Normal 23 7 14 4" xfId="18172"/>
    <cellStyle name="Normal 23 7 14 4 2" xfId="44422"/>
    <cellStyle name="Normal 23 7 14 5" xfId="7041"/>
    <cellStyle name="Normal 23 7 14 5 2" xfId="33359"/>
    <cellStyle name="Normal 23 7 14 6" xfId="29653"/>
    <cellStyle name="Normal 23 7 15" xfId="2220"/>
    <cellStyle name="Normal 23 7 15 2" xfId="10949"/>
    <cellStyle name="Normal 23 7 15 2 2" xfId="22013"/>
    <cellStyle name="Normal 23 7 15 2 2 2" xfId="48262"/>
    <cellStyle name="Normal 23 7 15 2 3" xfId="37199"/>
    <cellStyle name="Normal 23 7 15 3" xfId="14552"/>
    <cellStyle name="Normal 23 7 15 3 2" xfId="25616"/>
    <cellStyle name="Normal 23 7 15 3 2 2" xfId="51865"/>
    <cellStyle name="Normal 23 7 15 3 3" xfId="40802"/>
    <cellStyle name="Normal 23 7 15 4" xfId="18288"/>
    <cellStyle name="Normal 23 7 15 4 2" xfId="44538"/>
    <cellStyle name="Normal 23 7 15 5" xfId="7158"/>
    <cellStyle name="Normal 23 7 15 5 2" xfId="33475"/>
    <cellStyle name="Normal 23 7 15 6" xfId="29654"/>
    <cellStyle name="Normal 23 7 16" xfId="2221"/>
    <cellStyle name="Normal 23 7 16 2" xfId="11067"/>
    <cellStyle name="Normal 23 7 16 2 2" xfId="22131"/>
    <cellStyle name="Normal 23 7 16 2 2 2" xfId="48380"/>
    <cellStyle name="Normal 23 7 16 2 3" xfId="37317"/>
    <cellStyle name="Normal 23 7 16 3" xfId="14670"/>
    <cellStyle name="Normal 23 7 16 3 2" xfId="25734"/>
    <cellStyle name="Normal 23 7 16 3 2 2" xfId="51983"/>
    <cellStyle name="Normal 23 7 16 3 3" xfId="40920"/>
    <cellStyle name="Normal 23 7 16 4" xfId="18406"/>
    <cellStyle name="Normal 23 7 16 4 2" xfId="44656"/>
    <cellStyle name="Normal 23 7 16 5" xfId="7277"/>
    <cellStyle name="Normal 23 7 16 5 2" xfId="33593"/>
    <cellStyle name="Normal 23 7 16 6" xfId="29655"/>
    <cellStyle name="Normal 23 7 17" xfId="2222"/>
    <cellStyle name="Normal 23 7 17 2" xfId="11185"/>
    <cellStyle name="Normal 23 7 17 2 2" xfId="22249"/>
    <cellStyle name="Normal 23 7 17 2 2 2" xfId="48498"/>
    <cellStyle name="Normal 23 7 17 2 3" xfId="37435"/>
    <cellStyle name="Normal 23 7 17 3" xfId="14788"/>
    <cellStyle name="Normal 23 7 17 3 2" xfId="25852"/>
    <cellStyle name="Normal 23 7 17 3 2 2" xfId="52101"/>
    <cellStyle name="Normal 23 7 17 3 3" xfId="41038"/>
    <cellStyle name="Normal 23 7 17 4" xfId="18524"/>
    <cellStyle name="Normal 23 7 17 4 2" xfId="44774"/>
    <cellStyle name="Normal 23 7 17 5" xfId="7396"/>
    <cellStyle name="Normal 23 7 17 5 2" xfId="33711"/>
    <cellStyle name="Normal 23 7 17 6" xfId="29656"/>
    <cellStyle name="Normal 23 7 18" xfId="2223"/>
    <cellStyle name="Normal 23 7 18 2" xfId="11301"/>
    <cellStyle name="Normal 23 7 18 2 2" xfId="22365"/>
    <cellStyle name="Normal 23 7 18 2 2 2" xfId="48614"/>
    <cellStyle name="Normal 23 7 18 2 3" xfId="37551"/>
    <cellStyle name="Normal 23 7 18 3" xfId="14904"/>
    <cellStyle name="Normal 23 7 18 3 2" xfId="25968"/>
    <cellStyle name="Normal 23 7 18 3 2 2" xfId="52217"/>
    <cellStyle name="Normal 23 7 18 3 3" xfId="41154"/>
    <cellStyle name="Normal 23 7 18 4" xfId="18640"/>
    <cellStyle name="Normal 23 7 18 4 2" xfId="44890"/>
    <cellStyle name="Normal 23 7 18 5" xfId="7513"/>
    <cellStyle name="Normal 23 7 18 5 2" xfId="33827"/>
    <cellStyle name="Normal 23 7 18 6" xfId="29657"/>
    <cellStyle name="Normal 23 7 19" xfId="2224"/>
    <cellStyle name="Normal 23 7 19 2" xfId="11418"/>
    <cellStyle name="Normal 23 7 19 2 2" xfId="22482"/>
    <cellStyle name="Normal 23 7 19 2 2 2" xfId="48731"/>
    <cellStyle name="Normal 23 7 19 2 3" xfId="37668"/>
    <cellStyle name="Normal 23 7 19 3" xfId="15021"/>
    <cellStyle name="Normal 23 7 19 3 2" xfId="26085"/>
    <cellStyle name="Normal 23 7 19 3 2 2" xfId="52334"/>
    <cellStyle name="Normal 23 7 19 3 3" xfId="41271"/>
    <cellStyle name="Normal 23 7 19 4" xfId="18757"/>
    <cellStyle name="Normal 23 7 19 4 2" xfId="45007"/>
    <cellStyle name="Normal 23 7 19 5" xfId="7631"/>
    <cellStyle name="Normal 23 7 19 5 2" xfId="33944"/>
    <cellStyle name="Normal 23 7 19 6" xfId="29658"/>
    <cellStyle name="Normal 23 7 2" xfId="159"/>
    <cellStyle name="Normal 23 7 2 10" xfId="2226"/>
    <cellStyle name="Normal 23 7 2 10 2" xfId="10460"/>
    <cellStyle name="Normal 23 7 2 10 2 2" xfId="21524"/>
    <cellStyle name="Normal 23 7 2 10 2 2 2" xfId="47773"/>
    <cellStyle name="Normal 23 7 2 10 2 3" xfId="36710"/>
    <cellStyle name="Normal 23 7 2 10 3" xfId="14063"/>
    <cellStyle name="Normal 23 7 2 10 3 2" xfId="25127"/>
    <cellStyle name="Normal 23 7 2 10 3 2 2" xfId="51376"/>
    <cellStyle name="Normal 23 7 2 10 3 3" xfId="40313"/>
    <cellStyle name="Normal 23 7 2 10 4" xfId="17799"/>
    <cellStyle name="Normal 23 7 2 10 4 2" xfId="44049"/>
    <cellStyle name="Normal 23 7 2 10 5" xfId="6665"/>
    <cellStyle name="Normal 23 7 2 10 5 2" xfId="32986"/>
    <cellStyle name="Normal 23 7 2 10 6" xfId="29660"/>
    <cellStyle name="Normal 23 7 2 11" xfId="2227"/>
    <cellStyle name="Normal 23 7 2 11 2" xfId="10575"/>
    <cellStyle name="Normal 23 7 2 11 2 2" xfId="21639"/>
    <cellStyle name="Normal 23 7 2 11 2 2 2" xfId="47888"/>
    <cellStyle name="Normal 23 7 2 11 2 3" xfId="36825"/>
    <cellStyle name="Normal 23 7 2 11 3" xfId="14178"/>
    <cellStyle name="Normal 23 7 2 11 3 2" xfId="25242"/>
    <cellStyle name="Normal 23 7 2 11 3 2 2" xfId="51491"/>
    <cellStyle name="Normal 23 7 2 11 3 3" xfId="40428"/>
    <cellStyle name="Normal 23 7 2 11 4" xfId="17914"/>
    <cellStyle name="Normal 23 7 2 11 4 2" xfId="44164"/>
    <cellStyle name="Normal 23 7 2 11 5" xfId="6781"/>
    <cellStyle name="Normal 23 7 2 11 5 2" xfId="33101"/>
    <cellStyle name="Normal 23 7 2 11 6" xfId="29661"/>
    <cellStyle name="Normal 23 7 2 12" xfId="2228"/>
    <cellStyle name="Normal 23 7 2 12 2" xfId="10748"/>
    <cellStyle name="Normal 23 7 2 12 2 2" xfId="21812"/>
    <cellStyle name="Normal 23 7 2 12 2 2 2" xfId="48061"/>
    <cellStyle name="Normal 23 7 2 12 2 3" xfId="36998"/>
    <cellStyle name="Normal 23 7 2 12 3" xfId="14351"/>
    <cellStyle name="Normal 23 7 2 12 3 2" xfId="25415"/>
    <cellStyle name="Normal 23 7 2 12 3 2 2" xfId="51664"/>
    <cellStyle name="Normal 23 7 2 12 3 3" xfId="40601"/>
    <cellStyle name="Normal 23 7 2 12 4" xfId="18087"/>
    <cellStyle name="Normal 23 7 2 12 4 2" xfId="44337"/>
    <cellStyle name="Normal 23 7 2 12 5" xfId="6955"/>
    <cellStyle name="Normal 23 7 2 12 5 2" xfId="33274"/>
    <cellStyle name="Normal 23 7 2 12 6" xfId="29662"/>
    <cellStyle name="Normal 23 7 2 13" xfId="2229"/>
    <cellStyle name="Normal 23 7 2 13 2" xfId="10865"/>
    <cellStyle name="Normal 23 7 2 13 2 2" xfId="21929"/>
    <cellStyle name="Normal 23 7 2 13 2 2 2" xfId="48178"/>
    <cellStyle name="Normal 23 7 2 13 2 3" xfId="37115"/>
    <cellStyle name="Normal 23 7 2 13 3" xfId="14468"/>
    <cellStyle name="Normal 23 7 2 13 3 2" xfId="25532"/>
    <cellStyle name="Normal 23 7 2 13 3 2 2" xfId="51781"/>
    <cellStyle name="Normal 23 7 2 13 3 3" xfId="40718"/>
    <cellStyle name="Normal 23 7 2 13 4" xfId="18204"/>
    <cellStyle name="Normal 23 7 2 13 4 2" xfId="44454"/>
    <cellStyle name="Normal 23 7 2 13 5" xfId="7073"/>
    <cellStyle name="Normal 23 7 2 13 5 2" xfId="33391"/>
    <cellStyle name="Normal 23 7 2 13 6" xfId="29663"/>
    <cellStyle name="Normal 23 7 2 14" xfId="2230"/>
    <cellStyle name="Normal 23 7 2 14 2" xfId="10981"/>
    <cellStyle name="Normal 23 7 2 14 2 2" xfId="22045"/>
    <cellStyle name="Normal 23 7 2 14 2 2 2" xfId="48294"/>
    <cellStyle name="Normal 23 7 2 14 2 3" xfId="37231"/>
    <cellStyle name="Normal 23 7 2 14 3" xfId="14584"/>
    <cellStyle name="Normal 23 7 2 14 3 2" xfId="25648"/>
    <cellStyle name="Normal 23 7 2 14 3 2 2" xfId="51897"/>
    <cellStyle name="Normal 23 7 2 14 3 3" xfId="40834"/>
    <cellStyle name="Normal 23 7 2 14 4" xfId="18320"/>
    <cellStyle name="Normal 23 7 2 14 4 2" xfId="44570"/>
    <cellStyle name="Normal 23 7 2 14 5" xfId="7190"/>
    <cellStyle name="Normal 23 7 2 14 5 2" xfId="33507"/>
    <cellStyle name="Normal 23 7 2 14 6" xfId="29664"/>
    <cellStyle name="Normal 23 7 2 15" xfId="2231"/>
    <cellStyle name="Normal 23 7 2 15 2" xfId="11099"/>
    <cellStyle name="Normal 23 7 2 15 2 2" xfId="22163"/>
    <cellStyle name="Normal 23 7 2 15 2 2 2" xfId="48412"/>
    <cellStyle name="Normal 23 7 2 15 2 3" xfId="37349"/>
    <cellStyle name="Normal 23 7 2 15 3" xfId="14702"/>
    <cellStyle name="Normal 23 7 2 15 3 2" xfId="25766"/>
    <cellStyle name="Normal 23 7 2 15 3 2 2" xfId="52015"/>
    <cellStyle name="Normal 23 7 2 15 3 3" xfId="40952"/>
    <cellStyle name="Normal 23 7 2 15 4" xfId="18438"/>
    <cellStyle name="Normal 23 7 2 15 4 2" xfId="44688"/>
    <cellStyle name="Normal 23 7 2 15 5" xfId="7309"/>
    <cellStyle name="Normal 23 7 2 15 5 2" xfId="33625"/>
    <cellStyle name="Normal 23 7 2 15 6" xfId="29665"/>
    <cellStyle name="Normal 23 7 2 16" xfId="2232"/>
    <cellStyle name="Normal 23 7 2 16 2" xfId="11217"/>
    <cellStyle name="Normal 23 7 2 16 2 2" xfId="22281"/>
    <cellStyle name="Normal 23 7 2 16 2 2 2" xfId="48530"/>
    <cellStyle name="Normal 23 7 2 16 2 3" xfId="37467"/>
    <cellStyle name="Normal 23 7 2 16 3" xfId="14820"/>
    <cellStyle name="Normal 23 7 2 16 3 2" xfId="25884"/>
    <cellStyle name="Normal 23 7 2 16 3 2 2" xfId="52133"/>
    <cellStyle name="Normal 23 7 2 16 3 3" xfId="41070"/>
    <cellStyle name="Normal 23 7 2 16 4" xfId="18556"/>
    <cellStyle name="Normal 23 7 2 16 4 2" xfId="44806"/>
    <cellStyle name="Normal 23 7 2 16 5" xfId="7428"/>
    <cellStyle name="Normal 23 7 2 16 5 2" xfId="33743"/>
    <cellStyle name="Normal 23 7 2 16 6" xfId="29666"/>
    <cellStyle name="Normal 23 7 2 17" xfId="2233"/>
    <cellStyle name="Normal 23 7 2 17 2" xfId="11333"/>
    <cellStyle name="Normal 23 7 2 17 2 2" xfId="22397"/>
    <cellStyle name="Normal 23 7 2 17 2 2 2" xfId="48646"/>
    <cellStyle name="Normal 23 7 2 17 2 3" xfId="37583"/>
    <cellStyle name="Normal 23 7 2 17 3" xfId="14936"/>
    <cellStyle name="Normal 23 7 2 17 3 2" xfId="26000"/>
    <cellStyle name="Normal 23 7 2 17 3 2 2" xfId="52249"/>
    <cellStyle name="Normal 23 7 2 17 3 3" xfId="41186"/>
    <cellStyle name="Normal 23 7 2 17 4" xfId="18672"/>
    <cellStyle name="Normal 23 7 2 17 4 2" xfId="44922"/>
    <cellStyle name="Normal 23 7 2 17 5" xfId="7545"/>
    <cellStyle name="Normal 23 7 2 17 5 2" xfId="33859"/>
    <cellStyle name="Normal 23 7 2 17 6" xfId="29667"/>
    <cellStyle name="Normal 23 7 2 18" xfId="2234"/>
    <cellStyle name="Normal 23 7 2 18 2" xfId="11450"/>
    <cellStyle name="Normal 23 7 2 18 2 2" xfId="22514"/>
    <cellStyle name="Normal 23 7 2 18 2 2 2" xfId="48763"/>
    <cellStyle name="Normal 23 7 2 18 2 3" xfId="37700"/>
    <cellStyle name="Normal 23 7 2 18 3" xfId="15053"/>
    <cellStyle name="Normal 23 7 2 18 3 2" xfId="26117"/>
    <cellStyle name="Normal 23 7 2 18 3 2 2" xfId="52366"/>
    <cellStyle name="Normal 23 7 2 18 3 3" xfId="41303"/>
    <cellStyle name="Normal 23 7 2 18 4" xfId="18789"/>
    <cellStyle name="Normal 23 7 2 18 4 2" xfId="45039"/>
    <cellStyle name="Normal 23 7 2 18 5" xfId="7663"/>
    <cellStyle name="Normal 23 7 2 18 5 2" xfId="33976"/>
    <cellStyle name="Normal 23 7 2 18 6" xfId="29668"/>
    <cellStyle name="Normal 23 7 2 19" xfId="2235"/>
    <cellStyle name="Normal 23 7 2 19 2" xfId="11569"/>
    <cellStyle name="Normal 23 7 2 19 2 2" xfId="22633"/>
    <cellStyle name="Normal 23 7 2 19 2 2 2" xfId="48882"/>
    <cellStyle name="Normal 23 7 2 19 2 3" xfId="37819"/>
    <cellStyle name="Normal 23 7 2 19 3" xfId="15172"/>
    <cellStyle name="Normal 23 7 2 19 3 2" xfId="26236"/>
    <cellStyle name="Normal 23 7 2 19 3 2 2" xfId="52485"/>
    <cellStyle name="Normal 23 7 2 19 3 3" xfId="41422"/>
    <cellStyle name="Normal 23 7 2 19 4" xfId="18908"/>
    <cellStyle name="Normal 23 7 2 19 4 2" xfId="45158"/>
    <cellStyle name="Normal 23 7 2 19 5" xfId="7783"/>
    <cellStyle name="Normal 23 7 2 19 5 2" xfId="34095"/>
    <cellStyle name="Normal 23 7 2 19 6" xfId="29669"/>
    <cellStyle name="Normal 23 7 2 2" xfId="160"/>
    <cellStyle name="Normal 23 7 2 2 2" xfId="2237"/>
    <cellStyle name="Normal 23 7 2 2 2 2" xfId="16419"/>
    <cellStyle name="Normal 23 7 2 2 2 2 2" xfId="27483"/>
    <cellStyle name="Normal 23 7 2 2 2 2 2 2" xfId="53732"/>
    <cellStyle name="Normal 23 7 2 2 2 2 3" xfId="42669"/>
    <cellStyle name="Normal 23 7 2 2 2 3" xfId="20155"/>
    <cellStyle name="Normal 23 7 2 2 2 3 2" xfId="46405"/>
    <cellStyle name="Normal 23 7 2 2 2 4" xfId="9083"/>
    <cellStyle name="Normal 23 7 2 2 2 4 2" xfId="35342"/>
    <cellStyle name="Normal 23 7 2 2 2 5" xfId="29671"/>
    <cellStyle name="Normal 23 7 2 2 3" xfId="2236"/>
    <cellStyle name="Normal 23 7 2 2 3 2" xfId="20585"/>
    <cellStyle name="Normal 23 7 2 2 3 2 2" xfId="46834"/>
    <cellStyle name="Normal 23 7 2 2 3 3" xfId="9521"/>
    <cellStyle name="Normal 23 7 2 2 3 3 2" xfId="35771"/>
    <cellStyle name="Normal 23 7 2 2 3 4" xfId="29670"/>
    <cellStyle name="Normal 23 7 2 2 4" xfId="13124"/>
    <cellStyle name="Normal 23 7 2 2 4 2" xfId="24188"/>
    <cellStyle name="Normal 23 7 2 2 4 2 2" xfId="50437"/>
    <cellStyle name="Normal 23 7 2 2 4 3" xfId="39374"/>
    <cellStyle name="Normal 23 7 2 2 5" xfId="16860"/>
    <cellStyle name="Normal 23 7 2 2 5 2" xfId="43110"/>
    <cellStyle name="Normal 23 7 2 2 6" xfId="5718"/>
    <cellStyle name="Normal 23 7 2 2 6 2" xfId="32047"/>
    <cellStyle name="Normal 23 7 2 2 7" xfId="27654"/>
    <cellStyle name="Normal 23 7 2 20" xfId="2238"/>
    <cellStyle name="Normal 23 7 2 20 2" xfId="11683"/>
    <cellStyle name="Normal 23 7 2 20 2 2" xfId="22747"/>
    <cellStyle name="Normal 23 7 2 20 2 2 2" xfId="48996"/>
    <cellStyle name="Normal 23 7 2 20 2 3" xfId="37933"/>
    <cellStyle name="Normal 23 7 2 20 3" xfId="15286"/>
    <cellStyle name="Normal 23 7 2 20 3 2" xfId="26350"/>
    <cellStyle name="Normal 23 7 2 20 3 2 2" xfId="52599"/>
    <cellStyle name="Normal 23 7 2 20 3 3" xfId="41536"/>
    <cellStyle name="Normal 23 7 2 20 4" xfId="19022"/>
    <cellStyle name="Normal 23 7 2 20 4 2" xfId="45272"/>
    <cellStyle name="Normal 23 7 2 20 5" xfId="7898"/>
    <cellStyle name="Normal 23 7 2 20 5 2" xfId="34209"/>
    <cellStyle name="Normal 23 7 2 20 6" xfId="29672"/>
    <cellStyle name="Normal 23 7 2 21" xfId="2239"/>
    <cellStyle name="Normal 23 7 2 21 2" xfId="11797"/>
    <cellStyle name="Normal 23 7 2 21 2 2" xfId="22861"/>
    <cellStyle name="Normal 23 7 2 21 2 2 2" xfId="49110"/>
    <cellStyle name="Normal 23 7 2 21 2 3" xfId="38047"/>
    <cellStyle name="Normal 23 7 2 21 3" xfId="15400"/>
    <cellStyle name="Normal 23 7 2 21 3 2" xfId="26464"/>
    <cellStyle name="Normal 23 7 2 21 3 2 2" xfId="52713"/>
    <cellStyle name="Normal 23 7 2 21 3 3" xfId="41650"/>
    <cellStyle name="Normal 23 7 2 21 4" xfId="19136"/>
    <cellStyle name="Normal 23 7 2 21 4 2" xfId="45386"/>
    <cellStyle name="Normal 23 7 2 21 5" xfId="8013"/>
    <cellStyle name="Normal 23 7 2 21 5 2" xfId="34323"/>
    <cellStyle name="Normal 23 7 2 21 6" xfId="29673"/>
    <cellStyle name="Normal 23 7 2 22" xfId="2240"/>
    <cellStyle name="Normal 23 7 2 22 2" xfId="11911"/>
    <cellStyle name="Normal 23 7 2 22 2 2" xfId="22975"/>
    <cellStyle name="Normal 23 7 2 22 2 2 2" xfId="49224"/>
    <cellStyle name="Normal 23 7 2 22 2 3" xfId="38161"/>
    <cellStyle name="Normal 23 7 2 22 3" xfId="15514"/>
    <cellStyle name="Normal 23 7 2 22 3 2" xfId="26578"/>
    <cellStyle name="Normal 23 7 2 22 3 2 2" xfId="52827"/>
    <cellStyle name="Normal 23 7 2 22 3 3" xfId="41764"/>
    <cellStyle name="Normal 23 7 2 22 4" xfId="19250"/>
    <cellStyle name="Normal 23 7 2 22 4 2" xfId="45500"/>
    <cellStyle name="Normal 23 7 2 22 5" xfId="8128"/>
    <cellStyle name="Normal 23 7 2 22 5 2" xfId="34437"/>
    <cellStyle name="Normal 23 7 2 22 6" xfId="29674"/>
    <cellStyle name="Normal 23 7 2 23" xfId="2241"/>
    <cellStyle name="Normal 23 7 2 23 2" xfId="12025"/>
    <cellStyle name="Normal 23 7 2 23 2 2" xfId="23089"/>
    <cellStyle name="Normal 23 7 2 23 2 2 2" xfId="49338"/>
    <cellStyle name="Normal 23 7 2 23 2 3" xfId="38275"/>
    <cellStyle name="Normal 23 7 2 23 3" xfId="15628"/>
    <cellStyle name="Normal 23 7 2 23 3 2" xfId="26692"/>
    <cellStyle name="Normal 23 7 2 23 3 2 2" xfId="52941"/>
    <cellStyle name="Normal 23 7 2 23 3 3" xfId="41878"/>
    <cellStyle name="Normal 23 7 2 23 4" xfId="19364"/>
    <cellStyle name="Normal 23 7 2 23 4 2" xfId="45614"/>
    <cellStyle name="Normal 23 7 2 23 5" xfId="8243"/>
    <cellStyle name="Normal 23 7 2 23 5 2" xfId="34551"/>
    <cellStyle name="Normal 23 7 2 23 6" xfId="29675"/>
    <cellStyle name="Normal 23 7 2 24" xfId="2242"/>
    <cellStyle name="Normal 23 7 2 24 2" xfId="12139"/>
    <cellStyle name="Normal 23 7 2 24 2 2" xfId="23203"/>
    <cellStyle name="Normal 23 7 2 24 2 2 2" xfId="49452"/>
    <cellStyle name="Normal 23 7 2 24 2 3" xfId="38389"/>
    <cellStyle name="Normal 23 7 2 24 3" xfId="15742"/>
    <cellStyle name="Normal 23 7 2 24 3 2" xfId="26806"/>
    <cellStyle name="Normal 23 7 2 24 3 2 2" xfId="53055"/>
    <cellStyle name="Normal 23 7 2 24 3 3" xfId="41992"/>
    <cellStyle name="Normal 23 7 2 24 4" xfId="19478"/>
    <cellStyle name="Normal 23 7 2 24 4 2" xfId="45728"/>
    <cellStyle name="Normal 23 7 2 24 5" xfId="8358"/>
    <cellStyle name="Normal 23 7 2 24 5 2" xfId="34665"/>
    <cellStyle name="Normal 23 7 2 24 6" xfId="29676"/>
    <cellStyle name="Normal 23 7 2 25" xfId="2243"/>
    <cellStyle name="Normal 23 7 2 25 2" xfId="12256"/>
    <cellStyle name="Normal 23 7 2 25 2 2" xfId="23320"/>
    <cellStyle name="Normal 23 7 2 25 2 2 2" xfId="49569"/>
    <cellStyle name="Normal 23 7 2 25 2 3" xfId="38506"/>
    <cellStyle name="Normal 23 7 2 25 3" xfId="15859"/>
    <cellStyle name="Normal 23 7 2 25 3 2" xfId="26923"/>
    <cellStyle name="Normal 23 7 2 25 3 2 2" xfId="53172"/>
    <cellStyle name="Normal 23 7 2 25 3 3" xfId="42109"/>
    <cellStyle name="Normal 23 7 2 25 4" xfId="19595"/>
    <cellStyle name="Normal 23 7 2 25 4 2" xfId="45845"/>
    <cellStyle name="Normal 23 7 2 25 5" xfId="8476"/>
    <cellStyle name="Normal 23 7 2 25 5 2" xfId="34782"/>
    <cellStyle name="Normal 23 7 2 25 6" xfId="29677"/>
    <cellStyle name="Normal 23 7 2 26" xfId="2244"/>
    <cellStyle name="Normal 23 7 2 26 2" xfId="12375"/>
    <cellStyle name="Normal 23 7 2 26 2 2" xfId="23439"/>
    <cellStyle name="Normal 23 7 2 26 2 2 2" xfId="49688"/>
    <cellStyle name="Normal 23 7 2 26 2 3" xfId="38625"/>
    <cellStyle name="Normal 23 7 2 26 3" xfId="15978"/>
    <cellStyle name="Normal 23 7 2 26 3 2" xfId="27042"/>
    <cellStyle name="Normal 23 7 2 26 3 2 2" xfId="53291"/>
    <cellStyle name="Normal 23 7 2 26 3 3" xfId="42228"/>
    <cellStyle name="Normal 23 7 2 26 4" xfId="19714"/>
    <cellStyle name="Normal 23 7 2 26 4 2" xfId="45964"/>
    <cellStyle name="Normal 23 7 2 26 5" xfId="8596"/>
    <cellStyle name="Normal 23 7 2 26 5 2" xfId="34901"/>
    <cellStyle name="Normal 23 7 2 26 6" xfId="29678"/>
    <cellStyle name="Normal 23 7 2 27" xfId="2245"/>
    <cellStyle name="Normal 23 7 2 27 2" xfId="12506"/>
    <cellStyle name="Normal 23 7 2 27 2 2" xfId="23570"/>
    <cellStyle name="Normal 23 7 2 27 2 2 2" xfId="49819"/>
    <cellStyle name="Normal 23 7 2 27 2 3" xfId="38756"/>
    <cellStyle name="Normal 23 7 2 27 3" xfId="16109"/>
    <cellStyle name="Normal 23 7 2 27 3 2" xfId="27173"/>
    <cellStyle name="Normal 23 7 2 27 3 2 2" xfId="53422"/>
    <cellStyle name="Normal 23 7 2 27 3 3" xfId="42359"/>
    <cellStyle name="Normal 23 7 2 27 4" xfId="19845"/>
    <cellStyle name="Normal 23 7 2 27 4 2" xfId="46095"/>
    <cellStyle name="Normal 23 7 2 27 5" xfId="8728"/>
    <cellStyle name="Normal 23 7 2 27 5 2" xfId="35032"/>
    <cellStyle name="Normal 23 7 2 27 6" xfId="29679"/>
    <cellStyle name="Normal 23 7 2 28" xfId="2246"/>
    <cellStyle name="Normal 23 7 2 28 2" xfId="12621"/>
    <cellStyle name="Normal 23 7 2 28 2 2" xfId="23685"/>
    <cellStyle name="Normal 23 7 2 28 2 2 2" xfId="49934"/>
    <cellStyle name="Normal 23 7 2 28 2 3" xfId="38871"/>
    <cellStyle name="Normal 23 7 2 28 3" xfId="16224"/>
    <cellStyle name="Normal 23 7 2 28 3 2" xfId="27288"/>
    <cellStyle name="Normal 23 7 2 28 3 2 2" xfId="53537"/>
    <cellStyle name="Normal 23 7 2 28 3 3" xfId="42474"/>
    <cellStyle name="Normal 23 7 2 28 4" xfId="19960"/>
    <cellStyle name="Normal 23 7 2 28 4 2" xfId="46210"/>
    <cellStyle name="Normal 23 7 2 28 5" xfId="8844"/>
    <cellStyle name="Normal 23 7 2 28 5 2" xfId="35147"/>
    <cellStyle name="Normal 23 7 2 28 6" xfId="29680"/>
    <cellStyle name="Normal 23 7 2 29" xfId="2247"/>
    <cellStyle name="Normal 23 7 2 29 2" xfId="12735"/>
    <cellStyle name="Normal 23 7 2 29 2 2" xfId="23799"/>
    <cellStyle name="Normal 23 7 2 29 2 2 2" xfId="50048"/>
    <cellStyle name="Normal 23 7 2 29 2 3" xfId="38985"/>
    <cellStyle name="Normal 23 7 2 29 3" xfId="16338"/>
    <cellStyle name="Normal 23 7 2 29 3 2" xfId="27402"/>
    <cellStyle name="Normal 23 7 2 29 3 2 2" xfId="53651"/>
    <cellStyle name="Normal 23 7 2 29 3 3" xfId="42588"/>
    <cellStyle name="Normal 23 7 2 29 4" xfId="20074"/>
    <cellStyle name="Normal 23 7 2 29 4 2" xfId="46324"/>
    <cellStyle name="Normal 23 7 2 29 5" xfId="8959"/>
    <cellStyle name="Normal 23 7 2 29 5 2" xfId="35261"/>
    <cellStyle name="Normal 23 7 2 29 6" xfId="29681"/>
    <cellStyle name="Normal 23 7 2 3" xfId="2248"/>
    <cellStyle name="Normal 23 7 2 3 2" xfId="9645"/>
    <cellStyle name="Normal 23 7 2 3 2 2" xfId="20709"/>
    <cellStyle name="Normal 23 7 2 3 2 2 2" xfId="46958"/>
    <cellStyle name="Normal 23 7 2 3 2 3" xfId="35895"/>
    <cellStyle name="Normal 23 7 2 3 3" xfId="13248"/>
    <cellStyle name="Normal 23 7 2 3 3 2" xfId="24312"/>
    <cellStyle name="Normal 23 7 2 3 3 2 2" xfId="50561"/>
    <cellStyle name="Normal 23 7 2 3 3 3" xfId="39498"/>
    <cellStyle name="Normal 23 7 2 3 4" xfId="16984"/>
    <cellStyle name="Normal 23 7 2 3 4 2" xfId="43234"/>
    <cellStyle name="Normal 23 7 2 3 5" xfId="5843"/>
    <cellStyle name="Normal 23 7 2 3 5 2" xfId="32171"/>
    <cellStyle name="Normal 23 7 2 3 6" xfId="29682"/>
    <cellStyle name="Normal 23 7 2 30" xfId="2249"/>
    <cellStyle name="Normal 23 7 2 30 2" xfId="9373"/>
    <cellStyle name="Normal 23 7 2 30 2 2" xfId="20437"/>
    <cellStyle name="Normal 23 7 2 30 2 2 2" xfId="46686"/>
    <cellStyle name="Normal 23 7 2 30 2 3" xfId="35623"/>
    <cellStyle name="Normal 23 7 2 30 3" xfId="12976"/>
    <cellStyle name="Normal 23 7 2 30 3 2" xfId="24040"/>
    <cellStyle name="Normal 23 7 2 30 3 2 2" xfId="50289"/>
    <cellStyle name="Normal 23 7 2 30 3 3" xfId="39226"/>
    <cellStyle name="Normal 23 7 2 30 4" xfId="16712"/>
    <cellStyle name="Normal 23 7 2 30 4 2" xfId="42962"/>
    <cellStyle name="Normal 23 7 2 30 5" xfId="5568"/>
    <cellStyle name="Normal 23 7 2 30 5 2" xfId="31899"/>
    <cellStyle name="Normal 23 7 2 30 6" xfId="29683"/>
    <cellStyle name="Normal 23 7 2 31" xfId="2250"/>
    <cellStyle name="Normal 23 7 2 31 2" xfId="20317"/>
    <cellStyle name="Normal 23 7 2 31 2 2" xfId="46566"/>
    <cellStyle name="Normal 23 7 2 31 3" xfId="9253"/>
    <cellStyle name="Normal 23 7 2 31 3 2" xfId="35503"/>
    <cellStyle name="Normal 23 7 2 31 4" xfId="29684"/>
    <cellStyle name="Normal 23 7 2 32" xfId="2251"/>
    <cellStyle name="Normal 23 7 2 32 2" xfId="23920"/>
    <cellStyle name="Normal 23 7 2 32 2 2" xfId="50169"/>
    <cellStyle name="Normal 23 7 2 32 3" xfId="12856"/>
    <cellStyle name="Normal 23 7 2 32 3 2" xfId="39106"/>
    <cellStyle name="Normal 23 7 2 32 4" xfId="29685"/>
    <cellStyle name="Normal 23 7 2 33" xfId="2252"/>
    <cellStyle name="Normal 23 7 2 33 2" xfId="16592"/>
    <cellStyle name="Normal 23 7 2 33 2 2" xfId="42842"/>
    <cellStyle name="Normal 23 7 2 33 3" xfId="29686"/>
    <cellStyle name="Normal 23 7 2 34" xfId="2253"/>
    <cellStyle name="Normal 23 7 2 34 2" xfId="29687"/>
    <cellStyle name="Normal 23 7 2 35" xfId="2254"/>
    <cellStyle name="Normal 23 7 2 35 2" xfId="29688"/>
    <cellStyle name="Normal 23 7 2 36" xfId="2255"/>
    <cellStyle name="Normal 23 7 2 36 2" xfId="29689"/>
    <cellStyle name="Normal 23 7 2 37" xfId="2256"/>
    <cellStyle name="Normal 23 7 2 37 2" xfId="29690"/>
    <cellStyle name="Normal 23 7 2 38" xfId="2257"/>
    <cellStyle name="Normal 23 7 2 38 2" xfId="29691"/>
    <cellStyle name="Normal 23 7 2 39" xfId="2258"/>
    <cellStyle name="Normal 23 7 2 39 2" xfId="29692"/>
    <cellStyle name="Normal 23 7 2 4" xfId="2259"/>
    <cellStyle name="Normal 23 7 2 4 2" xfId="9761"/>
    <cellStyle name="Normal 23 7 2 4 2 2" xfId="20825"/>
    <cellStyle name="Normal 23 7 2 4 2 2 2" xfId="47074"/>
    <cellStyle name="Normal 23 7 2 4 2 3" xfId="36011"/>
    <cellStyle name="Normal 23 7 2 4 3" xfId="13364"/>
    <cellStyle name="Normal 23 7 2 4 3 2" xfId="24428"/>
    <cellStyle name="Normal 23 7 2 4 3 2 2" xfId="50677"/>
    <cellStyle name="Normal 23 7 2 4 3 3" xfId="39614"/>
    <cellStyle name="Normal 23 7 2 4 4" xfId="17100"/>
    <cellStyle name="Normal 23 7 2 4 4 2" xfId="43350"/>
    <cellStyle name="Normal 23 7 2 4 5" xfId="5960"/>
    <cellStyle name="Normal 23 7 2 4 5 2" xfId="32287"/>
    <cellStyle name="Normal 23 7 2 4 6" xfId="29693"/>
    <cellStyle name="Normal 23 7 2 40" xfId="2260"/>
    <cellStyle name="Normal 23 7 2 40 2" xfId="29694"/>
    <cellStyle name="Normal 23 7 2 41" xfId="2225"/>
    <cellStyle name="Normal 23 7 2 41 2" xfId="29659"/>
    <cellStyle name="Normal 23 7 2 42" xfId="5447"/>
    <cellStyle name="Normal 23 7 2 42 2" xfId="31779"/>
    <cellStyle name="Normal 23 7 2 43" xfId="27653"/>
    <cellStyle name="Normal 23 7 2 5" xfId="2261"/>
    <cellStyle name="Normal 23 7 2 5 2" xfId="9876"/>
    <cellStyle name="Normal 23 7 2 5 2 2" xfId="20940"/>
    <cellStyle name="Normal 23 7 2 5 2 2 2" xfId="47189"/>
    <cellStyle name="Normal 23 7 2 5 2 3" xfId="36126"/>
    <cellStyle name="Normal 23 7 2 5 3" xfId="13479"/>
    <cellStyle name="Normal 23 7 2 5 3 2" xfId="24543"/>
    <cellStyle name="Normal 23 7 2 5 3 2 2" xfId="50792"/>
    <cellStyle name="Normal 23 7 2 5 3 3" xfId="39729"/>
    <cellStyle name="Normal 23 7 2 5 4" xfId="17215"/>
    <cellStyle name="Normal 23 7 2 5 4 2" xfId="43465"/>
    <cellStyle name="Normal 23 7 2 5 5" xfId="6076"/>
    <cellStyle name="Normal 23 7 2 5 5 2" xfId="32402"/>
    <cellStyle name="Normal 23 7 2 5 6" xfId="29695"/>
    <cellStyle name="Normal 23 7 2 6" xfId="2262"/>
    <cellStyle name="Normal 23 7 2 6 2" xfId="9991"/>
    <cellStyle name="Normal 23 7 2 6 2 2" xfId="21055"/>
    <cellStyle name="Normal 23 7 2 6 2 2 2" xfId="47304"/>
    <cellStyle name="Normal 23 7 2 6 2 3" xfId="36241"/>
    <cellStyle name="Normal 23 7 2 6 3" xfId="13594"/>
    <cellStyle name="Normal 23 7 2 6 3 2" xfId="24658"/>
    <cellStyle name="Normal 23 7 2 6 3 2 2" xfId="50907"/>
    <cellStyle name="Normal 23 7 2 6 3 3" xfId="39844"/>
    <cellStyle name="Normal 23 7 2 6 4" xfId="17330"/>
    <cellStyle name="Normal 23 7 2 6 4 2" xfId="43580"/>
    <cellStyle name="Normal 23 7 2 6 5" xfId="6192"/>
    <cellStyle name="Normal 23 7 2 6 5 2" xfId="32517"/>
    <cellStyle name="Normal 23 7 2 6 6" xfId="29696"/>
    <cellStyle name="Normal 23 7 2 7" xfId="2263"/>
    <cellStyle name="Normal 23 7 2 7 2" xfId="10105"/>
    <cellStyle name="Normal 23 7 2 7 2 2" xfId="21169"/>
    <cellStyle name="Normal 23 7 2 7 2 2 2" xfId="47418"/>
    <cellStyle name="Normal 23 7 2 7 2 3" xfId="36355"/>
    <cellStyle name="Normal 23 7 2 7 3" xfId="13708"/>
    <cellStyle name="Normal 23 7 2 7 3 2" xfId="24772"/>
    <cellStyle name="Normal 23 7 2 7 3 2 2" xfId="51021"/>
    <cellStyle name="Normal 23 7 2 7 3 3" xfId="39958"/>
    <cellStyle name="Normal 23 7 2 7 4" xfId="17444"/>
    <cellStyle name="Normal 23 7 2 7 4 2" xfId="43694"/>
    <cellStyle name="Normal 23 7 2 7 5" xfId="6307"/>
    <cellStyle name="Normal 23 7 2 7 5 2" xfId="32631"/>
    <cellStyle name="Normal 23 7 2 7 6" xfId="29697"/>
    <cellStyle name="Normal 23 7 2 8" xfId="2264"/>
    <cellStyle name="Normal 23 7 2 8 2" xfId="10219"/>
    <cellStyle name="Normal 23 7 2 8 2 2" xfId="21283"/>
    <cellStyle name="Normal 23 7 2 8 2 2 2" xfId="47532"/>
    <cellStyle name="Normal 23 7 2 8 2 3" xfId="36469"/>
    <cellStyle name="Normal 23 7 2 8 3" xfId="13822"/>
    <cellStyle name="Normal 23 7 2 8 3 2" xfId="24886"/>
    <cellStyle name="Normal 23 7 2 8 3 2 2" xfId="51135"/>
    <cellStyle name="Normal 23 7 2 8 3 3" xfId="40072"/>
    <cellStyle name="Normal 23 7 2 8 4" xfId="17558"/>
    <cellStyle name="Normal 23 7 2 8 4 2" xfId="43808"/>
    <cellStyle name="Normal 23 7 2 8 5" xfId="6422"/>
    <cellStyle name="Normal 23 7 2 8 5 2" xfId="32745"/>
    <cellStyle name="Normal 23 7 2 8 6" xfId="29698"/>
    <cellStyle name="Normal 23 7 2 9" xfId="2265"/>
    <cellStyle name="Normal 23 7 2 9 2" xfId="10333"/>
    <cellStyle name="Normal 23 7 2 9 2 2" xfId="21397"/>
    <cellStyle name="Normal 23 7 2 9 2 2 2" xfId="47646"/>
    <cellStyle name="Normal 23 7 2 9 2 3" xfId="36583"/>
    <cellStyle name="Normal 23 7 2 9 3" xfId="13936"/>
    <cellStyle name="Normal 23 7 2 9 3 2" xfId="25000"/>
    <cellStyle name="Normal 23 7 2 9 3 2 2" xfId="51249"/>
    <cellStyle name="Normal 23 7 2 9 3 3" xfId="40186"/>
    <cellStyle name="Normal 23 7 2 9 4" xfId="17672"/>
    <cellStyle name="Normal 23 7 2 9 4 2" xfId="43922"/>
    <cellStyle name="Normal 23 7 2 9 5" xfId="6537"/>
    <cellStyle name="Normal 23 7 2 9 5 2" xfId="32859"/>
    <cellStyle name="Normal 23 7 2 9 6" xfId="29699"/>
    <cellStyle name="Normal 23 7 20" xfId="2266"/>
    <cellStyle name="Normal 23 7 20 2" xfId="11537"/>
    <cellStyle name="Normal 23 7 20 2 2" xfId="22601"/>
    <cellStyle name="Normal 23 7 20 2 2 2" xfId="48850"/>
    <cellStyle name="Normal 23 7 20 2 3" xfId="37787"/>
    <cellStyle name="Normal 23 7 20 3" xfId="15140"/>
    <cellStyle name="Normal 23 7 20 3 2" xfId="26204"/>
    <cellStyle name="Normal 23 7 20 3 2 2" xfId="52453"/>
    <cellStyle name="Normal 23 7 20 3 3" xfId="41390"/>
    <cellStyle name="Normal 23 7 20 4" xfId="18876"/>
    <cellStyle name="Normal 23 7 20 4 2" xfId="45126"/>
    <cellStyle name="Normal 23 7 20 5" xfId="7751"/>
    <cellStyle name="Normal 23 7 20 5 2" xfId="34063"/>
    <cellStyle name="Normal 23 7 20 6" xfId="29700"/>
    <cellStyle name="Normal 23 7 21" xfId="2267"/>
    <cellStyle name="Normal 23 7 21 2" xfId="11651"/>
    <cellStyle name="Normal 23 7 21 2 2" xfId="22715"/>
    <cellStyle name="Normal 23 7 21 2 2 2" xfId="48964"/>
    <cellStyle name="Normal 23 7 21 2 3" xfId="37901"/>
    <cellStyle name="Normal 23 7 21 3" xfId="15254"/>
    <cellStyle name="Normal 23 7 21 3 2" xfId="26318"/>
    <cellStyle name="Normal 23 7 21 3 2 2" xfId="52567"/>
    <cellStyle name="Normal 23 7 21 3 3" xfId="41504"/>
    <cellStyle name="Normal 23 7 21 4" xfId="18990"/>
    <cellStyle name="Normal 23 7 21 4 2" xfId="45240"/>
    <cellStyle name="Normal 23 7 21 5" xfId="7866"/>
    <cellStyle name="Normal 23 7 21 5 2" xfId="34177"/>
    <cellStyle name="Normal 23 7 21 6" xfId="29701"/>
    <cellStyle name="Normal 23 7 22" xfId="2268"/>
    <cellStyle name="Normal 23 7 22 2" xfId="11765"/>
    <cellStyle name="Normal 23 7 22 2 2" xfId="22829"/>
    <cellStyle name="Normal 23 7 22 2 2 2" xfId="49078"/>
    <cellStyle name="Normal 23 7 22 2 3" xfId="38015"/>
    <cellStyle name="Normal 23 7 22 3" xfId="15368"/>
    <cellStyle name="Normal 23 7 22 3 2" xfId="26432"/>
    <cellStyle name="Normal 23 7 22 3 2 2" xfId="52681"/>
    <cellStyle name="Normal 23 7 22 3 3" xfId="41618"/>
    <cellStyle name="Normal 23 7 22 4" xfId="19104"/>
    <cellStyle name="Normal 23 7 22 4 2" xfId="45354"/>
    <cellStyle name="Normal 23 7 22 5" xfId="7981"/>
    <cellStyle name="Normal 23 7 22 5 2" xfId="34291"/>
    <cellStyle name="Normal 23 7 22 6" xfId="29702"/>
    <cellStyle name="Normal 23 7 23" xfId="2269"/>
    <cellStyle name="Normal 23 7 23 2" xfId="11879"/>
    <cellStyle name="Normal 23 7 23 2 2" xfId="22943"/>
    <cellStyle name="Normal 23 7 23 2 2 2" xfId="49192"/>
    <cellStyle name="Normal 23 7 23 2 3" xfId="38129"/>
    <cellStyle name="Normal 23 7 23 3" xfId="15482"/>
    <cellStyle name="Normal 23 7 23 3 2" xfId="26546"/>
    <cellStyle name="Normal 23 7 23 3 2 2" xfId="52795"/>
    <cellStyle name="Normal 23 7 23 3 3" xfId="41732"/>
    <cellStyle name="Normal 23 7 23 4" xfId="19218"/>
    <cellStyle name="Normal 23 7 23 4 2" xfId="45468"/>
    <cellStyle name="Normal 23 7 23 5" xfId="8096"/>
    <cellStyle name="Normal 23 7 23 5 2" xfId="34405"/>
    <cellStyle name="Normal 23 7 23 6" xfId="29703"/>
    <cellStyle name="Normal 23 7 24" xfId="2270"/>
    <cellStyle name="Normal 23 7 24 2" xfId="11993"/>
    <cellStyle name="Normal 23 7 24 2 2" xfId="23057"/>
    <cellStyle name="Normal 23 7 24 2 2 2" xfId="49306"/>
    <cellStyle name="Normal 23 7 24 2 3" xfId="38243"/>
    <cellStyle name="Normal 23 7 24 3" xfId="15596"/>
    <cellStyle name="Normal 23 7 24 3 2" xfId="26660"/>
    <cellStyle name="Normal 23 7 24 3 2 2" xfId="52909"/>
    <cellStyle name="Normal 23 7 24 3 3" xfId="41846"/>
    <cellStyle name="Normal 23 7 24 4" xfId="19332"/>
    <cellStyle name="Normal 23 7 24 4 2" xfId="45582"/>
    <cellStyle name="Normal 23 7 24 5" xfId="8211"/>
    <cellStyle name="Normal 23 7 24 5 2" xfId="34519"/>
    <cellStyle name="Normal 23 7 24 6" xfId="29704"/>
    <cellStyle name="Normal 23 7 25" xfId="2271"/>
    <cellStyle name="Normal 23 7 25 2" xfId="12107"/>
    <cellStyle name="Normal 23 7 25 2 2" xfId="23171"/>
    <cellStyle name="Normal 23 7 25 2 2 2" xfId="49420"/>
    <cellStyle name="Normal 23 7 25 2 3" xfId="38357"/>
    <cellStyle name="Normal 23 7 25 3" xfId="15710"/>
    <cellStyle name="Normal 23 7 25 3 2" xfId="26774"/>
    <cellStyle name="Normal 23 7 25 3 2 2" xfId="53023"/>
    <cellStyle name="Normal 23 7 25 3 3" xfId="41960"/>
    <cellStyle name="Normal 23 7 25 4" xfId="19446"/>
    <cellStyle name="Normal 23 7 25 4 2" xfId="45696"/>
    <cellStyle name="Normal 23 7 25 5" xfId="8326"/>
    <cellStyle name="Normal 23 7 25 5 2" xfId="34633"/>
    <cellStyle name="Normal 23 7 25 6" xfId="29705"/>
    <cellStyle name="Normal 23 7 26" xfId="2272"/>
    <cellStyle name="Normal 23 7 26 2" xfId="12224"/>
    <cellStyle name="Normal 23 7 26 2 2" xfId="23288"/>
    <cellStyle name="Normal 23 7 26 2 2 2" xfId="49537"/>
    <cellStyle name="Normal 23 7 26 2 3" xfId="38474"/>
    <cellStyle name="Normal 23 7 26 3" xfId="15827"/>
    <cellStyle name="Normal 23 7 26 3 2" xfId="26891"/>
    <cellStyle name="Normal 23 7 26 3 2 2" xfId="53140"/>
    <cellStyle name="Normal 23 7 26 3 3" xfId="42077"/>
    <cellStyle name="Normal 23 7 26 4" xfId="19563"/>
    <cellStyle name="Normal 23 7 26 4 2" xfId="45813"/>
    <cellStyle name="Normal 23 7 26 5" xfId="8444"/>
    <cellStyle name="Normal 23 7 26 5 2" xfId="34750"/>
    <cellStyle name="Normal 23 7 26 6" xfId="29706"/>
    <cellStyle name="Normal 23 7 27" xfId="2273"/>
    <cellStyle name="Normal 23 7 27 2" xfId="12343"/>
    <cellStyle name="Normal 23 7 27 2 2" xfId="23407"/>
    <cellStyle name="Normal 23 7 27 2 2 2" xfId="49656"/>
    <cellStyle name="Normal 23 7 27 2 3" xfId="38593"/>
    <cellStyle name="Normal 23 7 27 3" xfId="15946"/>
    <cellStyle name="Normal 23 7 27 3 2" xfId="27010"/>
    <cellStyle name="Normal 23 7 27 3 2 2" xfId="53259"/>
    <cellStyle name="Normal 23 7 27 3 3" xfId="42196"/>
    <cellStyle name="Normal 23 7 27 4" xfId="19682"/>
    <cellStyle name="Normal 23 7 27 4 2" xfId="45932"/>
    <cellStyle name="Normal 23 7 27 5" xfId="8564"/>
    <cellStyle name="Normal 23 7 27 5 2" xfId="34869"/>
    <cellStyle name="Normal 23 7 27 6" xfId="29707"/>
    <cellStyle name="Normal 23 7 28" xfId="2274"/>
    <cellStyle name="Normal 23 7 28 2" xfId="12474"/>
    <cellStyle name="Normal 23 7 28 2 2" xfId="23538"/>
    <cellStyle name="Normal 23 7 28 2 2 2" xfId="49787"/>
    <cellStyle name="Normal 23 7 28 2 3" xfId="38724"/>
    <cellStyle name="Normal 23 7 28 3" xfId="16077"/>
    <cellStyle name="Normal 23 7 28 3 2" xfId="27141"/>
    <cellStyle name="Normal 23 7 28 3 2 2" xfId="53390"/>
    <cellStyle name="Normal 23 7 28 3 3" xfId="42327"/>
    <cellStyle name="Normal 23 7 28 4" xfId="19813"/>
    <cellStyle name="Normal 23 7 28 4 2" xfId="46063"/>
    <cellStyle name="Normal 23 7 28 5" xfId="8696"/>
    <cellStyle name="Normal 23 7 28 5 2" xfId="35000"/>
    <cellStyle name="Normal 23 7 28 6" xfId="29708"/>
    <cellStyle name="Normal 23 7 29" xfId="2275"/>
    <cellStyle name="Normal 23 7 29 2" xfId="12589"/>
    <cellStyle name="Normal 23 7 29 2 2" xfId="23653"/>
    <cellStyle name="Normal 23 7 29 2 2 2" xfId="49902"/>
    <cellStyle name="Normal 23 7 29 2 3" xfId="38839"/>
    <cellStyle name="Normal 23 7 29 3" xfId="16192"/>
    <cellStyle name="Normal 23 7 29 3 2" xfId="27256"/>
    <cellStyle name="Normal 23 7 29 3 2 2" xfId="53505"/>
    <cellStyle name="Normal 23 7 29 3 3" xfId="42442"/>
    <cellStyle name="Normal 23 7 29 4" xfId="19928"/>
    <cellStyle name="Normal 23 7 29 4 2" xfId="46178"/>
    <cellStyle name="Normal 23 7 29 5" xfId="8812"/>
    <cellStyle name="Normal 23 7 29 5 2" xfId="35115"/>
    <cellStyle name="Normal 23 7 29 6" xfId="29709"/>
    <cellStyle name="Normal 23 7 3" xfId="161"/>
    <cellStyle name="Normal 23 7 3 2" xfId="2277"/>
    <cellStyle name="Normal 23 7 3 2 2" xfId="16420"/>
    <cellStyle name="Normal 23 7 3 2 2 2" xfId="27484"/>
    <cellStyle name="Normal 23 7 3 2 2 2 2" xfId="53733"/>
    <cellStyle name="Normal 23 7 3 2 2 3" xfId="42670"/>
    <cellStyle name="Normal 23 7 3 2 3" xfId="20156"/>
    <cellStyle name="Normal 23 7 3 2 3 2" xfId="46406"/>
    <cellStyle name="Normal 23 7 3 2 4" xfId="9084"/>
    <cellStyle name="Normal 23 7 3 2 4 2" xfId="35343"/>
    <cellStyle name="Normal 23 7 3 2 5" xfId="29711"/>
    <cellStyle name="Normal 23 7 3 3" xfId="2276"/>
    <cellStyle name="Normal 23 7 3 3 2" xfId="20525"/>
    <cellStyle name="Normal 23 7 3 3 2 2" xfId="46774"/>
    <cellStyle name="Normal 23 7 3 3 3" xfId="9461"/>
    <cellStyle name="Normal 23 7 3 3 3 2" xfId="35711"/>
    <cellStyle name="Normal 23 7 3 3 4" xfId="29710"/>
    <cellStyle name="Normal 23 7 3 4" xfId="13064"/>
    <cellStyle name="Normal 23 7 3 4 2" xfId="24128"/>
    <cellStyle name="Normal 23 7 3 4 2 2" xfId="50377"/>
    <cellStyle name="Normal 23 7 3 4 3" xfId="39314"/>
    <cellStyle name="Normal 23 7 3 5" xfId="16800"/>
    <cellStyle name="Normal 23 7 3 5 2" xfId="43050"/>
    <cellStyle name="Normal 23 7 3 6" xfId="5657"/>
    <cellStyle name="Normal 23 7 3 6 2" xfId="31987"/>
    <cellStyle name="Normal 23 7 3 7" xfId="27655"/>
    <cellStyle name="Normal 23 7 30" xfId="2278"/>
    <cellStyle name="Normal 23 7 30 2" xfId="12703"/>
    <cellStyle name="Normal 23 7 30 2 2" xfId="23767"/>
    <cellStyle name="Normal 23 7 30 2 2 2" xfId="50016"/>
    <cellStyle name="Normal 23 7 30 2 3" xfId="38953"/>
    <cellStyle name="Normal 23 7 30 3" xfId="16306"/>
    <cellStyle name="Normal 23 7 30 3 2" xfId="27370"/>
    <cellStyle name="Normal 23 7 30 3 2 2" xfId="53619"/>
    <cellStyle name="Normal 23 7 30 3 3" xfId="42556"/>
    <cellStyle name="Normal 23 7 30 4" xfId="20042"/>
    <cellStyle name="Normal 23 7 30 4 2" xfId="46292"/>
    <cellStyle name="Normal 23 7 30 5" xfId="8927"/>
    <cellStyle name="Normal 23 7 30 5 2" xfId="35229"/>
    <cellStyle name="Normal 23 7 30 6" xfId="29712"/>
    <cellStyle name="Normal 23 7 31" xfId="2279"/>
    <cellStyle name="Normal 23 7 31 2" xfId="9341"/>
    <cellStyle name="Normal 23 7 31 2 2" xfId="20405"/>
    <cellStyle name="Normal 23 7 31 2 2 2" xfId="46654"/>
    <cellStyle name="Normal 23 7 31 2 3" xfId="35591"/>
    <cellStyle name="Normal 23 7 31 3" xfId="12944"/>
    <cellStyle name="Normal 23 7 31 3 2" xfId="24008"/>
    <cellStyle name="Normal 23 7 31 3 2 2" xfId="50257"/>
    <cellStyle name="Normal 23 7 31 3 3" xfId="39194"/>
    <cellStyle name="Normal 23 7 31 4" xfId="16680"/>
    <cellStyle name="Normal 23 7 31 4 2" xfId="42930"/>
    <cellStyle name="Normal 23 7 31 5" xfId="5536"/>
    <cellStyle name="Normal 23 7 31 5 2" xfId="31867"/>
    <cellStyle name="Normal 23 7 31 6" xfId="29713"/>
    <cellStyle name="Normal 23 7 32" xfId="2280"/>
    <cellStyle name="Normal 23 7 32 2" xfId="20285"/>
    <cellStyle name="Normal 23 7 32 2 2" xfId="46534"/>
    <cellStyle name="Normal 23 7 32 3" xfId="9221"/>
    <cellStyle name="Normal 23 7 32 3 2" xfId="35471"/>
    <cellStyle name="Normal 23 7 32 4" xfId="29714"/>
    <cellStyle name="Normal 23 7 33" xfId="2281"/>
    <cellStyle name="Normal 23 7 33 2" xfId="23888"/>
    <cellStyle name="Normal 23 7 33 2 2" xfId="50137"/>
    <cellStyle name="Normal 23 7 33 3" xfId="12824"/>
    <cellStyle name="Normal 23 7 33 3 2" xfId="39074"/>
    <cellStyle name="Normal 23 7 33 4" xfId="29715"/>
    <cellStyle name="Normal 23 7 34" xfId="2282"/>
    <cellStyle name="Normal 23 7 34 2" xfId="16560"/>
    <cellStyle name="Normal 23 7 34 2 2" xfId="42810"/>
    <cellStyle name="Normal 23 7 34 3" xfId="29716"/>
    <cellStyle name="Normal 23 7 35" xfId="2283"/>
    <cellStyle name="Normal 23 7 35 2" xfId="29717"/>
    <cellStyle name="Normal 23 7 36" xfId="2284"/>
    <cellStyle name="Normal 23 7 36 2" xfId="29718"/>
    <cellStyle name="Normal 23 7 37" xfId="2285"/>
    <cellStyle name="Normal 23 7 37 2" xfId="29719"/>
    <cellStyle name="Normal 23 7 38" xfId="2286"/>
    <cellStyle name="Normal 23 7 38 2" xfId="29720"/>
    <cellStyle name="Normal 23 7 39" xfId="2287"/>
    <cellStyle name="Normal 23 7 39 2" xfId="29721"/>
    <cellStyle name="Normal 23 7 4" xfId="2288"/>
    <cellStyle name="Normal 23 7 4 2" xfId="9613"/>
    <cellStyle name="Normal 23 7 4 2 2" xfId="20677"/>
    <cellStyle name="Normal 23 7 4 2 2 2" xfId="46926"/>
    <cellStyle name="Normal 23 7 4 2 3" xfId="35863"/>
    <cellStyle name="Normal 23 7 4 3" xfId="13216"/>
    <cellStyle name="Normal 23 7 4 3 2" xfId="24280"/>
    <cellStyle name="Normal 23 7 4 3 2 2" xfId="50529"/>
    <cellStyle name="Normal 23 7 4 3 3" xfId="39466"/>
    <cellStyle name="Normal 23 7 4 4" xfId="16952"/>
    <cellStyle name="Normal 23 7 4 4 2" xfId="43202"/>
    <cellStyle name="Normal 23 7 4 5" xfId="5811"/>
    <cellStyle name="Normal 23 7 4 5 2" xfId="32139"/>
    <cellStyle name="Normal 23 7 4 6" xfId="29722"/>
    <cellStyle name="Normal 23 7 40" xfId="2289"/>
    <cellStyle name="Normal 23 7 40 2" xfId="29723"/>
    <cellStyle name="Normal 23 7 41" xfId="2290"/>
    <cellStyle name="Normal 23 7 41 2" xfId="29724"/>
    <cellStyle name="Normal 23 7 42" xfId="2214"/>
    <cellStyle name="Normal 23 7 42 2" xfId="29648"/>
    <cellStyle name="Normal 23 7 43" xfId="5415"/>
    <cellStyle name="Normal 23 7 43 2" xfId="31747"/>
    <cellStyle name="Normal 23 7 44" xfId="27652"/>
    <cellStyle name="Normal 23 7 5" xfId="2291"/>
    <cellStyle name="Normal 23 7 5 2" xfId="9729"/>
    <cellStyle name="Normal 23 7 5 2 2" xfId="20793"/>
    <cellStyle name="Normal 23 7 5 2 2 2" xfId="47042"/>
    <cellStyle name="Normal 23 7 5 2 3" xfId="35979"/>
    <cellStyle name="Normal 23 7 5 3" xfId="13332"/>
    <cellStyle name="Normal 23 7 5 3 2" xfId="24396"/>
    <cellStyle name="Normal 23 7 5 3 2 2" xfId="50645"/>
    <cellStyle name="Normal 23 7 5 3 3" xfId="39582"/>
    <cellStyle name="Normal 23 7 5 4" xfId="17068"/>
    <cellStyle name="Normal 23 7 5 4 2" xfId="43318"/>
    <cellStyle name="Normal 23 7 5 5" xfId="5928"/>
    <cellStyle name="Normal 23 7 5 5 2" xfId="32255"/>
    <cellStyle name="Normal 23 7 5 6" xfId="29725"/>
    <cellStyle name="Normal 23 7 6" xfId="2292"/>
    <cellStyle name="Normal 23 7 6 2" xfId="9844"/>
    <cellStyle name="Normal 23 7 6 2 2" xfId="20908"/>
    <cellStyle name="Normal 23 7 6 2 2 2" xfId="47157"/>
    <cellStyle name="Normal 23 7 6 2 3" xfId="36094"/>
    <cellStyle name="Normal 23 7 6 3" xfId="13447"/>
    <cellStyle name="Normal 23 7 6 3 2" xfId="24511"/>
    <cellStyle name="Normal 23 7 6 3 2 2" xfId="50760"/>
    <cellStyle name="Normal 23 7 6 3 3" xfId="39697"/>
    <cellStyle name="Normal 23 7 6 4" xfId="17183"/>
    <cellStyle name="Normal 23 7 6 4 2" xfId="43433"/>
    <cellStyle name="Normal 23 7 6 5" xfId="6044"/>
    <cellStyle name="Normal 23 7 6 5 2" xfId="32370"/>
    <cellStyle name="Normal 23 7 6 6" xfId="29726"/>
    <cellStyle name="Normal 23 7 7" xfId="2293"/>
    <cellStyle name="Normal 23 7 7 2" xfId="9959"/>
    <cellStyle name="Normal 23 7 7 2 2" xfId="21023"/>
    <cellStyle name="Normal 23 7 7 2 2 2" xfId="47272"/>
    <cellStyle name="Normal 23 7 7 2 3" xfId="36209"/>
    <cellStyle name="Normal 23 7 7 3" xfId="13562"/>
    <cellStyle name="Normal 23 7 7 3 2" xfId="24626"/>
    <cellStyle name="Normal 23 7 7 3 2 2" xfId="50875"/>
    <cellStyle name="Normal 23 7 7 3 3" xfId="39812"/>
    <cellStyle name="Normal 23 7 7 4" xfId="17298"/>
    <cellStyle name="Normal 23 7 7 4 2" xfId="43548"/>
    <cellStyle name="Normal 23 7 7 5" xfId="6160"/>
    <cellStyle name="Normal 23 7 7 5 2" xfId="32485"/>
    <cellStyle name="Normal 23 7 7 6" xfId="29727"/>
    <cellStyle name="Normal 23 7 8" xfId="2294"/>
    <cellStyle name="Normal 23 7 8 2" xfId="10073"/>
    <cellStyle name="Normal 23 7 8 2 2" xfId="21137"/>
    <cellStyle name="Normal 23 7 8 2 2 2" xfId="47386"/>
    <cellStyle name="Normal 23 7 8 2 3" xfId="36323"/>
    <cellStyle name="Normal 23 7 8 3" xfId="13676"/>
    <cellStyle name="Normal 23 7 8 3 2" xfId="24740"/>
    <cellStyle name="Normal 23 7 8 3 2 2" xfId="50989"/>
    <cellStyle name="Normal 23 7 8 3 3" xfId="39926"/>
    <cellStyle name="Normal 23 7 8 4" xfId="17412"/>
    <cellStyle name="Normal 23 7 8 4 2" xfId="43662"/>
    <cellStyle name="Normal 23 7 8 5" xfId="6275"/>
    <cellStyle name="Normal 23 7 8 5 2" xfId="32599"/>
    <cellStyle name="Normal 23 7 8 6" xfId="29728"/>
    <cellStyle name="Normal 23 7 9" xfId="2295"/>
    <cellStyle name="Normal 23 7 9 2" xfId="10187"/>
    <cellStyle name="Normal 23 7 9 2 2" xfId="21251"/>
    <cellStyle name="Normal 23 7 9 2 2 2" xfId="47500"/>
    <cellStyle name="Normal 23 7 9 2 3" xfId="36437"/>
    <cellStyle name="Normal 23 7 9 3" xfId="13790"/>
    <cellStyle name="Normal 23 7 9 3 2" xfId="24854"/>
    <cellStyle name="Normal 23 7 9 3 2 2" xfId="51103"/>
    <cellStyle name="Normal 23 7 9 3 3" xfId="40040"/>
    <cellStyle name="Normal 23 7 9 4" xfId="17526"/>
    <cellStyle name="Normal 23 7 9 4 2" xfId="43776"/>
    <cellStyle name="Normal 23 7 9 5" xfId="6390"/>
    <cellStyle name="Normal 23 7 9 5 2" xfId="32713"/>
    <cellStyle name="Normal 23 7 9 6" xfId="29729"/>
    <cellStyle name="Normal 23 8" xfId="162"/>
    <cellStyle name="Normal 23 8 10" xfId="2297"/>
    <cellStyle name="Normal 23 8 10 2" xfId="10449"/>
    <cellStyle name="Normal 23 8 10 2 2" xfId="21513"/>
    <cellStyle name="Normal 23 8 10 2 2 2" xfId="47762"/>
    <cellStyle name="Normal 23 8 10 2 3" xfId="36699"/>
    <cellStyle name="Normal 23 8 10 3" xfId="14052"/>
    <cellStyle name="Normal 23 8 10 3 2" xfId="25116"/>
    <cellStyle name="Normal 23 8 10 3 2 2" xfId="51365"/>
    <cellStyle name="Normal 23 8 10 3 3" xfId="40302"/>
    <cellStyle name="Normal 23 8 10 4" xfId="17788"/>
    <cellStyle name="Normal 23 8 10 4 2" xfId="44038"/>
    <cellStyle name="Normal 23 8 10 5" xfId="6654"/>
    <cellStyle name="Normal 23 8 10 5 2" xfId="32975"/>
    <cellStyle name="Normal 23 8 10 6" xfId="29731"/>
    <cellStyle name="Normal 23 8 11" xfId="2298"/>
    <cellStyle name="Normal 23 8 11 2" xfId="10564"/>
    <cellStyle name="Normal 23 8 11 2 2" xfId="21628"/>
    <cellStyle name="Normal 23 8 11 2 2 2" xfId="47877"/>
    <cellStyle name="Normal 23 8 11 2 3" xfId="36814"/>
    <cellStyle name="Normal 23 8 11 3" xfId="14167"/>
    <cellStyle name="Normal 23 8 11 3 2" xfId="25231"/>
    <cellStyle name="Normal 23 8 11 3 2 2" xfId="51480"/>
    <cellStyle name="Normal 23 8 11 3 3" xfId="40417"/>
    <cellStyle name="Normal 23 8 11 4" xfId="17903"/>
    <cellStyle name="Normal 23 8 11 4 2" xfId="44153"/>
    <cellStyle name="Normal 23 8 11 5" xfId="6770"/>
    <cellStyle name="Normal 23 8 11 5 2" xfId="33090"/>
    <cellStyle name="Normal 23 8 11 6" xfId="29732"/>
    <cellStyle name="Normal 23 8 12" xfId="2299"/>
    <cellStyle name="Normal 23 8 12 2" xfId="10737"/>
    <cellStyle name="Normal 23 8 12 2 2" xfId="21801"/>
    <cellStyle name="Normal 23 8 12 2 2 2" xfId="48050"/>
    <cellStyle name="Normal 23 8 12 2 3" xfId="36987"/>
    <cellStyle name="Normal 23 8 12 3" xfId="14340"/>
    <cellStyle name="Normal 23 8 12 3 2" xfId="25404"/>
    <cellStyle name="Normal 23 8 12 3 2 2" xfId="51653"/>
    <cellStyle name="Normal 23 8 12 3 3" xfId="40590"/>
    <cellStyle name="Normal 23 8 12 4" xfId="18076"/>
    <cellStyle name="Normal 23 8 12 4 2" xfId="44326"/>
    <cellStyle name="Normal 23 8 12 5" xfId="6944"/>
    <cellStyle name="Normal 23 8 12 5 2" xfId="33263"/>
    <cellStyle name="Normal 23 8 12 6" xfId="29733"/>
    <cellStyle name="Normal 23 8 13" xfId="2300"/>
    <cellStyle name="Normal 23 8 13 2" xfId="10854"/>
    <cellStyle name="Normal 23 8 13 2 2" xfId="21918"/>
    <cellStyle name="Normal 23 8 13 2 2 2" xfId="48167"/>
    <cellStyle name="Normal 23 8 13 2 3" xfId="37104"/>
    <cellStyle name="Normal 23 8 13 3" xfId="14457"/>
    <cellStyle name="Normal 23 8 13 3 2" xfId="25521"/>
    <cellStyle name="Normal 23 8 13 3 2 2" xfId="51770"/>
    <cellStyle name="Normal 23 8 13 3 3" xfId="40707"/>
    <cellStyle name="Normal 23 8 13 4" xfId="18193"/>
    <cellStyle name="Normal 23 8 13 4 2" xfId="44443"/>
    <cellStyle name="Normal 23 8 13 5" xfId="7062"/>
    <cellStyle name="Normal 23 8 13 5 2" xfId="33380"/>
    <cellStyle name="Normal 23 8 13 6" xfId="29734"/>
    <cellStyle name="Normal 23 8 14" xfId="2301"/>
    <cellStyle name="Normal 23 8 14 2" xfId="10970"/>
    <cellStyle name="Normal 23 8 14 2 2" xfId="22034"/>
    <cellStyle name="Normal 23 8 14 2 2 2" xfId="48283"/>
    <cellStyle name="Normal 23 8 14 2 3" xfId="37220"/>
    <cellStyle name="Normal 23 8 14 3" xfId="14573"/>
    <cellStyle name="Normal 23 8 14 3 2" xfId="25637"/>
    <cellStyle name="Normal 23 8 14 3 2 2" xfId="51886"/>
    <cellStyle name="Normal 23 8 14 3 3" xfId="40823"/>
    <cellStyle name="Normal 23 8 14 4" xfId="18309"/>
    <cellStyle name="Normal 23 8 14 4 2" xfId="44559"/>
    <cellStyle name="Normal 23 8 14 5" xfId="7179"/>
    <cellStyle name="Normal 23 8 14 5 2" xfId="33496"/>
    <cellStyle name="Normal 23 8 14 6" xfId="29735"/>
    <cellStyle name="Normal 23 8 15" xfId="2302"/>
    <cellStyle name="Normal 23 8 15 2" xfId="11088"/>
    <cellStyle name="Normal 23 8 15 2 2" xfId="22152"/>
    <cellStyle name="Normal 23 8 15 2 2 2" xfId="48401"/>
    <cellStyle name="Normal 23 8 15 2 3" xfId="37338"/>
    <cellStyle name="Normal 23 8 15 3" xfId="14691"/>
    <cellStyle name="Normal 23 8 15 3 2" xfId="25755"/>
    <cellStyle name="Normal 23 8 15 3 2 2" xfId="52004"/>
    <cellStyle name="Normal 23 8 15 3 3" xfId="40941"/>
    <cellStyle name="Normal 23 8 15 4" xfId="18427"/>
    <cellStyle name="Normal 23 8 15 4 2" xfId="44677"/>
    <cellStyle name="Normal 23 8 15 5" xfId="7298"/>
    <cellStyle name="Normal 23 8 15 5 2" xfId="33614"/>
    <cellStyle name="Normal 23 8 15 6" xfId="29736"/>
    <cellStyle name="Normal 23 8 16" xfId="2303"/>
    <cellStyle name="Normal 23 8 16 2" xfId="11206"/>
    <cellStyle name="Normal 23 8 16 2 2" xfId="22270"/>
    <cellStyle name="Normal 23 8 16 2 2 2" xfId="48519"/>
    <cellStyle name="Normal 23 8 16 2 3" xfId="37456"/>
    <cellStyle name="Normal 23 8 16 3" xfId="14809"/>
    <cellStyle name="Normal 23 8 16 3 2" xfId="25873"/>
    <cellStyle name="Normal 23 8 16 3 2 2" xfId="52122"/>
    <cellStyle name="Normal 23 8 16 3 3" xfId="41059"/>
    <cellStyle name="Normal 23 8 16 4" xfId="18545"/>
    <cellStyle name="Normal 23 8 16 4 2" xfId="44795"/>
    <cellStyle name="Normal 23 8 16 5" xfId="7417"/>
    <cellStyle name="Normal 23 8 16 5 2" xfId="33732"/>
    <cellStyle name="Normal 23 8 16 6" xfId="29737"/>
    <cellStyle name="Normal 23 8 17" xfId="2304"/>
    <cellStyle name="Normal 23 8 17 2" xfId="11322"/>
    <cellStyle name="Normal 23 8 17 2 2" xfId="22386"/>
    <cellStyle name="Normal 23 8 17 2 2 2" xfId="48635"/>
    <cellStyle name="Normal 23 8 17 2 3" xfId="37572"/>
    <cellStyle name="Normal 23 8 17 3" xfId="14925"/>
    <cellStyle name="Normal 23 8 17 3 2" xfId="25989"/>
    <cellStyle name="Normal 23 8 17 3 2 2" xfId="52238"/>
    <cellStyle name="Normal 23 8 17 3 3" xfId="41175"/>
    <cellStyle name="Normal 23 8 17 4" xfId="18661"/>
    <cellStyle name="Normal 23 8 17 4 2" xfId="44911"/>
    <cellStyle name="Normal 23 8 17 5" xfId="7534"/>
    <cellStyle name="Normal 23 8 17 5 2" xfId="33848"/>
    <cellStyle name="Normal 23 8 17 6" xfId="29738"/>
    <cellStyle name="Normal 23 8 18" xfId="2305"/>
    <cellStyle name="Normal 23 8 18 2" xfId="11439"/>
    <cellStyle name="Normal 23 8 18 2 2" xfId="22503"/>
    <cellStyle name="Normal 23 8 18 2 2 2" xfId="48752"/>
    <cellStyle name="Normal 23 8 18 2 3" xfId="37689"/>
    <cellStyle name="Normal 23 8 18 3" xfId="15042"/>
    <cellStyle name="Normal 23 8 18 3 2" xfId="26106"/>
    <cellStyle name="Normal 23 8 18 3 2 2" xfId="52355"/>
    <cellStyle name="Normal 23 8 18 3 3" xfId="41292"/>
    <cellStyle name="Normal 23 8 18 4" xfId="18778"/>
    <cellStyle name="Normal 23 8 18 4 2" xfId="45028"/>
    <cellStyle name="Normal 23 8 18 5" xfId="7652"/>
    <cellStyle name="Normal 23 8 18 5 2" xfId="33965"/>
    <cellStyle name="Normal 23 8 18 6" xfId="29739"/>
    <cellStyle name="Normal 23 8 19" xfId="2306"/>
    <cellStyle name="Normal 23 8 19 2" xfId="11558"/>
    <cellStyle name="Normal 23 8 19 2 2" xfId="22622"/>
    <cellStyle name="Normal 23 8 19 2 2 2" xfId="48871"/>
    <cellStyle name="Normal 23 8 19 2 3" xfId="37808"/>
    <cellStyle name="Normal 23 8 19 3" xfId="15161"/>
    <cellStyle name="Normal 23 8 19 3 2" xfId="26225"/>
    <cellStyle name="Normal 23 8 19 3 2 2" xfId="52474"/>
    <cellStyle name="Normal 23 8 19 3 3" xfId="41411"/>
    <cellStyle name="Normal 23 8 19 4" xfId="18897"/>
    <cellStyle name="Normal 23 8 19 4 2" xfId="45147"/>
    <cellStyle name="Normal 23 8 19 5" xfId="7772"/>
    <cellStyle name="Normal 23 8 19 5 2" xfId="34084"/>
    <cellStyle name="Normal 23 8 19 6" xfId="29740"/>
    <cellStyle name="Normal 23 8 2" xfId="163"/>
    <cellStyle name="Normal 23 8 2 2" xfId="2308"/>
    <cellStyle name="Normal 23 8 2 2 2" xfId="16421"/>
    <cellStyle name="Normal 23 8 2 2 2 2" xfId="27485"/>
    <cellStyle name="Normal 23 8 2 2 2 2 2" xfId="53734"/>
    <cellStyle name="Normal 23 8 2 2 2 3" xfId="42671"/>
    <cellStyle name="Normal 23 8 2 2 3" xfId="20157"/>
    <cellStyle name="Normal 23 8 2 2 3 2" xfId="46407"/>
    <cellStyle name="Normal 23 8 2 2 4" xfId="9085"/>
    <cellStyle name="Normal 23 8 2 2 4 2" xfId="35344"/>
    <cellStyle name="Normal 23 8 2 2 5" xfId="29742"/>
    <cellStyle name="Normal 23 8 2 3" xfId="2307"/>
    <cellStyle name="Normal 23 8 2 3 2" xfId="20535"/>
    <cellStyle name="Normal 23 8 2 3 2 2" xfId="46784"/>
    <cellStyle name="Normal 23 8 2 3 3" xfId="9471"/>
    <cellStyle name="Normal 23 8 2 3 3 2" xfId="35721"/>
    <cellStyle name="Normal 23 8 2 3 4" xfId="29741"/>
    <cellStyle name="Normal 23 8 2 4" xfId="13074"/>
    <cellStyle name="Normal 23 8 2 4 2" xfId="24138"/>
    <cellStyle name="Normal 23 8 2 4 2 2" xfId="50387"/>
    <cellStyle name="Normal 23 8 2 4 3" xfId="39324"/>
    <cellStyle name="Normal 23 8 2 5" xfId="16810"/>
    <cellStyle name="Normal 23 8 2 5 2" xfId="43060"/>
    <cellStyle name="Normal 23 8 2 6" xfId="5667"/>
    <cellStyle name="Normal 23 8 2 6 2" xfId="31997"/>
    <cellStyle name="Normal 23 8 2 7" xfId="27657"/>
    <cellStyle name="Normal 23 8 20" xfId="2309"/>
    <cellStyle name="Normal 23 8 20 2" xfId="11672"/>
    <cellStyle name="Normal 23 8 20 2 2" xfId="22736"/>
    <cellStyle name="Normal 23 8 20 2 2 2" xfId="48985"/>
    <cellStyle name="Normal 23 8 20 2 3" xfId="37922"/>
    <cellStyle name="Normal 23 8 20 3" xfId="15275"/>
    <cellStyle name="Normal 23 8 20 3 2" xfId="26339"/>
    <cellStyle name="Normal 23 8 20 3 2 2" xfId="52588"/>
    <cellStyle name="Normal 23 8 20 3 3" xfId="41525"/>
    <cellStyle name="Normal 23 8 20 4" xfId="19011"/>
    <cellStyle name="Normal 23 8 20 4 2" xfId="45261"/>
    <cellStyle name="Normal 23 8 20 5" xfId="7887"/>
    <cellStyle name="Normal 23 8 20 5 2" xfId="34198"/>
    <cellStyle name="Normal 23 8 20 6" xfId="29743"/>
    <cellStyle name="Normal 23 8 21" xfId="2310"/>
    <cellStyle name="Normal 23 8 21 2" xfId="11786"/>
    <cellStyle name="Normal 23 8 21 2 2" xfId="22850"/>
    <cellStyle name="Normal 23 8 21 2 2 2" xfId="49099"/>
    <cellStyle name="Normal 23 8 21 2 3" xfId="38036"/>
    <cellStyle name="Normal 23 8 21 3" xfId="15389"/>
    <cellStyle name="Normal 23 8 21 3 2" xfId="26453"/>
    <cellStyle name="Normal 23 8 21 3 2 2" xfId="52702"/>
    <cellStyle name="Normal 23 8 21 3 3" xfId="41639"/>
    <cellStyle name="Normal 23 8 21 4" xfId="19125"/>
    <cellStyle name="Normal 23 8 21 4 2" xfId="45375"/>
    <cellStyle name="Normal 23 8 21 5" xfId="8002"/>
    <cellStyle name="Normal 23 8 21 5 2" xfId="34312"/>
    <cellStyle name="Normal 23 8 21 6" xfId="29744"/>
    <cellStyle name="Normal 23 8 22" xfId="2311"/>
    <cellStyle name="Normal 23 8 22 2" xfId="11900"/>
    <cellStyle name="Normal 23 8 22 2 2" xfId="22964"/>
    <cellStyle name="Normal 23 8 22 2 2 2" xfId="49213"/>
    <cellStyle name="Normal 23 8 22 2 3" xfId="38150"/>
    <cellStyle name="Normal 23 8 22 3" xfId="15503"/>
    <cellStyle name="Normal 23 8 22 3 2" xfId="26567"/>
    <cellStyle name="Normal 23 8 22 3 2 2" xfId="52816"/>
    <cellStyle name="Normal 23 8 22 3 3" xfId="41753"/>
    <cellStyle name="Normal 23 8 22 4" xfId="19239"/>
    <cellStyle name="Normal 23 8 22 4 2" xfId="45489"/>
    <cellStyle name="Normal 23 8 22 5" xfId="8117"/>
    <cellStyle name="Normal 23 8 22 5 2" xfId="34426"/>
    <cellStyle name="Normal 23 8 22 6" xfId="29745"/>
    <cellStyle name="Normal 23 8 23" xfId="2312"/>
    <cellStyle name="Normal 23 8 23 2" xfId="12014"/>
    <cellStyle name="Normal 23 8 23 2 2" xfId="23078"/>
    <cellStyle name="Normal 23 8 23 2 2 2" xfId="49327"/>
    <cellStyle name="Normal 23 8 23 2 3" xfId="38264"/>
    <cellStyle name="Normal 23 8 23 3" xfId="15617"/>
    <cellStyle name="Normal 23 8 23 3 2" xfId="26681"/>
    <cellStyle name="Normal 23 8 23 3 2 2" xfId="52930"/>
    <cellStyle name="Normal 23 8 23 3 3" xfId="41867"/>
    <cellStyle name="Normal 23 8 23 4" xfId="19353"/>
    <cellStyle name="Normal 23 8 23 4 2" xfId="45603"/>
    <cellStyle name="Normal 23 8 23 5" xfId="8232"/>
    <cellStyle name="Normal 23 8 23 5 2" xfId="34540"/>
    <cellStyle name="Normal 23 8 23 6" xfId="29746"/>
    <cellStyle name="Normal 23 8 24" xfId="2313"/>
    <cellStyle name="Normal 23 8 24 2" xfId="12128"/>
    <cellStyle name="Normal 23 8 24 2 2" xfId="23192"/>
    <cellStyle name="Normal 23 8 24 2 2 2" xfId="49441"/>
    <cellStyle name="Normal 23 8 24 2 3" xfId="38378"/>
    <cellStyle name="Normal 23 8 24 3" xfId="15731"/>
    <cellStyle name="Normal 23 8 24 3 2" xfId="26795"/>
    <cellStyle name="Normal 23 8 24 3 2 2" xfId="53044"/>
    <cellStyle name="Normal 23 8 24 3 3" xfId="41981"/>
    <cellStyle name="Normal 23 8 24 4" xfId="19467"/>
    <cellStyle name="Normal 23 8 24 4 2" xfId="45717"/>
    <cellStyle name="Normal 23 8 24 5" xfId="8347"/>
    <cellStyle name="Normal 23 8 24 5 2" xfId="34654"/>
    <cellStyle name="Normal 23 8 24 6" xfId="29747"/>
    <cellStyle name="Normal 23 8 25" xfId="2314"/>
    <cellStyle name="Normal 23 8 25 2" xfId="12245"/>
    <cellStyle name="Normal 23 8 25 2 2" xfId="23309"/>
    <cellStyle name="Normal 23 8 25 2 2 2" xfId="49558"/>
    <cellStyle name="Normal 23 8 25 2 3" xfId="38495"/>
    <cellStyle name="Normal 23 8 25 3" xfId="15848"/>
    <cellStyle name="Normal 23 8 25 3 2" xfId="26912"/>
    <cellStyle name="Normal 23 8 25 3 2 2" xfId="53161"/>
    <cellStyle name="Normal 23 8 25 3 3" xfId="42098"/>
    <cellStyle name="Normal 23 8 25 4" xfId="19584"/>
    <cellStyle name="Normal 23 8 25 4 2" xfId="45834"/>
    <cellStyle name="Normal 23 8 25 5" xfId="8465"/>
    <cellStyle name="Normal 23 8 25 5 2" xfId="34771"/>
    <cellStyle name="Normal 23 8 25 6" xfId="29748"/>
    <cellStyle name="Normal 23 8 26" xfId="2315"/>
    <cellStyle name="Normal 23 8 26 2" xfId="12364"/>
    <cellStyle name="Normal 23 8 26 2 2" xfId="23428"/>
    <cellStyle name="Normal 23 8 26 2 2 2" xfId="49677"/>
    <cellStyle name="Normal 23 8 26 2 3" xfId="38614"/>
    <cellStyle name="Normal 23 8 26 3" xfId="15967"/>
    <cellStyle name="Normal 23 8 26 3 2" xfId="27031"/>
    <cellStyle name="Normal 23 8 26 3 2 2" xfId="53280"/>
    <cellStyle name="Normal 23 8 26 3 3" xfId="42217"/>
    <cellStyle name="Normal 23 8 26 4" xfId="19703"/>
    <cellStyle name="Normal 23 8 26 4 2" xfId="45953"/>
    <cellStyle name="Normal 23 8 26 5" xfId="8585"/>
    <cellStyle name="Normal 23 8 26 5 2" xfId="34890"/>
    <cellStyle name="Normal 23 8 26 6" xfId="29749"/>
    <cellStyle name="Normal 23 8 27" xfId="2316"/>
    <cellStyle name="Normal 23 8 27 2" xfId="12495"/>
    <cellStyle name="Normal 23 8 27 2 2" xfId="23559"/>
    <cellStyle name="Normal 23 8 27 2 2 2" xfId="49808"/>
    <cellStyle name="Normal 23 8 27 2 3" xfId="38745"/>
    <cellStyle name="Normal 23 8 27 3" xfId="16098"/>
    <cellStyle name="Normal 23 8 27 3 2" xfId="27162"/>
    <cellStyle name="Normal 23 8 27 3 2 2" xfId="53411"/>
    <cellStyle name="Normal 23 8 27 3 3" xfId="42348"/>
    <cellStyle name="Normal 23 8 27 4" xfId="19834"/>
    <cellStyle name="Normal 23 8 27 4 2" xfId="46084"/>
    <cellStyle name="Normal 23 8 27 5" xfId="8717"/>
    <cellStyle name="Normal 23 8 27 5 2" xfId="35021"/>
    <cellStyle name="Normal 23 8 27 6" xfId="29750"/>
    <cellStyle name="Normal 23 8 28" xfId="2317"/>
    <cellStyle name="Normal 23 8 28 2" xfId="12610"/>
    <cellStyle name="Normal 23 8 28 2 2" xfId="23674"/>
    <cellStyle name="Normal 23 8 28 2 2 2" xfId="49923"/>
    <cellStyle name="Normal 23 8 28 2 3" xfId="38860"/>
    <cellStyle name="Normal 23 8 28 3" xfId="16213"/>
    <cellStyle name="Normal 23 8 28 3 2" xfId="27277"/>
    <cellStyle name="Normal 23 8 28 3 2 2" xfId="53526"/>
    <cellStyle name="Normal 23 8 28 3 3" xfId="42463"/>
    <cellStyle name="Normal 23 8 28 4" xfId="19949"/>
    <cellStyle name="Normal 23 8 28 4 2" xfId="46199"/>
    <cellStyle name="Normal 23 8 28 5" xfId="8833"/>
    <cellStyle name="Normal 23 8 28 5 2" xfId="35136"/>
    <cellStyle name="Normal 23 8 28 6" xfId="29751"/>
    <cellStyle name="Normal 23 8 29" xfId="2318"/>
    <cellStyle name="Normal 23 8 29 2" xfId="12724"/>
    <cellStyle name="Normal 23 8 29 2 2" xfId="23788"/>
    <cellStyle name="Normal 23 8 29 2 2 2" xfId="50037"/>
    <cellStyle name="Normal 23 8 29 2 3" xfId="38974"/>
    <cellStyle name="Normal 23 8 29 3" xfId="16327"/>
    <cellStyle name="Normal 23 8 29 3 2" xfId="27391"/>
    <cellStyle name="Normal 23 8 29 3 2 2" xfId="53640"/>
    <cellStyle name="Normal 23 8 29 3 3" xfId="42577"/>
    <cellStyle name="Normal 23 8 29 4" xfId="20063"/>
    <cellStyle name="Normal 23 8 29 4 2" xfId="46313"/>
    <cellStyle name="Normal 23 8 29 5" xfId="8948"/>
    <cellStyle name="Normal 23 8 29 5 2" xfId="35250"/>
    <cellStyle name="Normal 23 8 29 6" xfId="29752"/>
    <cellStyle name="Normal 23 8 3" xfId="2319"/>
    <cellStyle name="Normal 23 8 3 2" xfId="9634"/>
    <cellStyle name="Normal 23 8 3 2 2" xfId="20698"/>
    <cellStyle name="Normal 23 8 3 2 2 2" xfId="46947"/>
    <cellStyle name="Normal 23 8 3 2 3" xfId="35884"/>
    <cellStyle name="Normal 23 8 3 3" xfId="13237"/>
    <cellStyle name="Normal 23 8 3 3 2" xfId="24301"/>
    <cellStyle name="Normal 23 8 3 3 2 2" xfId="50550"/>
    <cellStyle name="Normal 23 8 3 3 3" xfId="39487"/>
    <cellStyle name="Normal 23 8 3 4" xfId="16973"/>
    <cellStyle name="Normal 23 8 3 4 2" xfId="43223"/>
    <cellStyle name="Normal 23 8 3 5" xfId="5832"/>
    <cellStyle name="Normal 23 8 3 5 2" xfId="32160"/>
    <cellStyle name="Normal 23 8 3 6" xfId="29753"/>
    <cellStyle name="Normal 23 8 30" xfId="2320"/>
    <cellStyle name="Normal 23 8 30 2" xfId="9362"/>
    <cellStyle name="Normal 23 8 30 2 2" xfId="20426"/>
    <cellStyle name="Normal 23 8 30 2 2 2" xfId="46675"/>
    <cellStyle name="Normal 23 8 30 2 3" xfId="35612"/>
    <cellStyle name="Normal 23 8 30 3" xfId="12965"/>
    <cellStyle name="Normal 23 8 30 3 2" xfId="24029"/>
    <cellStyle name="Normal 23 8 30 3 2 2" xfId="50278"/>
    <cellStyle name="Normal 23 8 30 3 3" xfId="39215"/>
    <cellStyle name="Normal 23 8 30 4" xfId="16701"/>
    <cellStyle name="Normal 23 8 30 4 2" xfId="42951"/>
    <cellStyle name="Normal 23 8 30 5" xfId="5557"/>
    <cellStyle name="Normal 23 8 30 5 2" xfId="31888"/>
    <cellStyle name="Normal 23 8 30 6" xfId="29754"/>
    <cellStyle name="Normal 23 8 31" xfId="2321"/>
    <cellStyle name="Normal 23 8 31 2" xfId="20306"/>
    <cellStyle name="Normal 23 8 31 2 2" xfId="46555"/>
    <cellStyle name="Normal 23 8 31 3" xfId="9242"/>
    <cellStyle name="Normal 23 8 31 3 2" xfId="35492"/>
    <cellStyle name="Normal 23 8 31 4" xfId="29755"/>
    <cellStyle name="Normal 23 8 32" xfId="2322"/>
    <cellStyle name="Normal 23 8 32 2" xfId="23909"/>
    <cellStyle name="Normal 23 8 32 2 2" xfId="50158"/>
    <cellStyle name="Normal 23 8 32 3" xfId="12845"/>
    <cellStyle name="Normal 23 8 32 3 2" xfId="39095"/>
    <cellStyle name="Normal 23 8 32 4" xfId="29756"/>
    <cellStyle name="Normal 23 8 33" xfId="2323"/>
    <cellStyle name="Normal 23 8 33 2" xfId="16581"/>
    <cellStyle name="Normal 23 8 33 2 2" xfId="42831"/>
    <cellStyle name="Normal 23 8 33 3" xfId="29757"/>
    <cellStyle name="Normal 23 8 34" xfId="2324"/>
    <cellStyle name="Normal 23 8 34 2" xfId="29758"/>
    <cellStyle name="Normal 23 8 35" xfId="2325"/>
    <cellStyle name="Normal 23 8 35 2" xfId="29759"/>
    <cellStyle name="Normal 23 8 36" xfId="2326"/>
    <cellStyle name="Normal 23 8 36 2" xfId="29760"/>
    <cellStyle name="Normal 23 8 37" xfId="2327"/>
    <cellStyle name="Normal 23 8 37 2" xfId="29761"/>
    <cellStyle name="Normal 23 8 38" xfId="2328"/>
    <cellStyle name="Normal 23 8 38 2" xfId="29762"/>
    <cellStyle name="Normal 23 8 39" xfId="2329"/>
    <cellStyle name="Normal 23 8 39 2" xfId="29763"/>
    <cellStyle name="Normal 23 8 4" xfId="2330"/>
    <cellStyle name="Normal 23 8 4 2" xfId="9750"/>
    <cellStyle name="Normal 23 8 4 2 2" xfId="20814"/>
    <cellStyle name="Normal 23 8 4 2 2 2" xfId="47063"/>
    <cellStyle name="Normal 23 8 4 2 3" xfId="36000"/>
    <cellStyle name="Normal 23 8 4 3" xfId="13353"/>
    <cellStyle name="Normal 23 8 4 3 2" xfId="24417"/>
    <cellStyle name="Normal 23 8 4 3 2 2" xfId="50666"/>
    <cellStyle name="Normal 23 8 4 3 3" xfId="39603"/>
    <cellStyle name="Normal 23 8 4 4" xfId="17089"/>
    <cellStyle name="Normal 23 8 4 4 2" xfId="43339"/>
    <cellStyle name="Normal 23 8 4 5" xfId="5949"/>
    <cellStyle name="Normal 23 8 4 5 2" xfId="32276"/>
    <cellStyle name="Normal 23 8 4 6" xfId="29764"/>
    <cellStyle name="Normal 23 8 40" xfId="2331"/>
    <cellStyle name="Normal 23 8 40 2" xfId="29765"/>
    <cellStyle name="Normal 23 8 41" xfId="2296"/>
    <cellStyle name="Normal 23 8 41 2" xfId="29730"/>
    <cellStyle name="Normal 23 8 42" xfId="5436"/>
    <cellStyle name="Normal 23 8 42 2" xfId="31768"/>
    <cellStyle name="Normal 23 8 43" xfId="27656"/>
    <cellStyle name="Normal 23 8 5" xfId="2332"/>
    <cellStyle name="Normal 23 8 5 2" xfId="9865"/>
    <cellStyle name="Normal 23 8 5 2 2" xfId="20929"/>
    <cellStyle name="Normal 23 8 5 2 2 2" xfId="47178"/>
    <cellStyle name="Normal 23 8 5 2 3" xfId="36115"/>
    <cellStyle name="Normal 23 8 5 3" xfId="13468"/>
    <cellStyle name="Normal 23 8 5 3 2" xfId="24532"/>
    <cellStyle name="Normal 23 8 5 3 2 2" xfId="50781"/>
    <cellStyle name="Normal 23 8 5 3 3" xfId="39718"/>
    <cellStyle name="Normal 23 8 5 4" xfId="17204"/>
    <cellStyle name="Normal 23 8 5 4 2" xfId="43454"/>
    <cellStyle name="Normal 23 8 5 5" xfId="6065"/>
    <cellStyle name="Normal 23 8 5 5 2" xfId="32391"/>
    <cellStyle name="Normal 23 8 5 6" xfId="29766"/>
    <cellStyle name="Normal 23 8 6" xfId="2333"/>
    <cellStyle name="Normal 23 8 6 2" xfId="9980"/>
    <cellStyle name="Normal 23 8 6 2 2" xfId="21044"/>
    <cellStyle name="Normal 23 8 6 2 2 2" xfId="47293"/>
    <cellStyle name="Normal 23 8 6 2 3" xfId="36230"/>
    <cellStyle name="Normal 23 8 6 3" xfId="13583"/>
    <cellStyle name="Normal 23 8 6 3 2" xfId="24647"/>
    <cellStyle name="Normal 23 8 6 3 2 2" xfId="50896"/>
    <cellStyle name="Normal 23 8 6 3 3" xfId="39833"/>
    <cellStyle name="Normal 23 8 6 4" xfId="17319"/>
    <cellStyle name="Normal 23 8 6 4 2" xfId="43569"/>
    <cellStyle name="Normal 23 8 6 5" xfId="6181"/>
    <cellStyle name="Normal 23 8 6 5 2" xfId="32506"/>
    <cellStyle name="Normal 23 8 6 6" xfId="29767"/>
    <cellStyle name="Normal 23 8 7" xfId="2334"/>
    <cellStyle name="Normal 23 8 7 2" xfId="10094"/>
    <cellStyle name="Normal 23 8 7 2 2" xfId="21158"/>
    <cellStyle name="Normal 23 8 7 2 2 2" xfId="47407"/>
    <cellStyle name="Normal 23 8 7 2 3" xfId="36344"/>
    <cellStyle name="Normal 23 8 7 3" xfId="13697"/>
    <cellStyle name="Normal 23 8 7 3 2" xfId="24761"/>
    <cellStyle name="Normal 23 8 7 3 2 2" xfId="51010"/>
    <cellStyle name="Normal 23 8 7 3 3" xfId="39947"/>
    <cellStyle name="Normal 23 8 7 4" xfId="17433"/>
    <cellStyle name="Normal 23 8 7 4 2" xfId="43683"/>
    <cellStyle name="Normal 23 8 7 5" xfId="6296"/>
    <cellStyle name="Normal 23 8 7 5 2" xfId="32620"/>
    <cellStyle name="Normal 23 8 7 6" xfId="29768"/>
    <cellStyle name="Normal 23 8 8" xfId="2335"/>
    <cellStyle name="Normal 23 8 8 2" xfId="10208"/>
    <cellStyle name="Normal 23 8 8 2 2" xfId="21272"/>
    <cellStyle name="Normal 23 8 8 2 2 2" xfId="47521"/>
    <cellStyle name="Normal 23 8 8 2 3" xfId="36458"/>
    <cellStyle name="Normal 23 8 8 3" xfId="13811"/>
    <cellStyle name="Normal 23 8 8 3 2" xfId="24875"/>
    <cellStyle name="Normal 23 8 8 3 2 2" xfId="51124"/>
    <cellStyle name="Normal 23 8 8 3 3" xfId="40061"/>
    <cellStyle name="Normal 23 8 8 4" xfId="17547"/>
    <cellStyle name="Normal 23 8 8 4 2" xfId="43797"/>
    <cellStyle name="Normal 23 8 8 5" xfId="6411"/>
    <cellStyle name="Normal 23 8 8 5 2" xfId="32734"/>
    <cellStyle name="Normal 23 8 8 6" xfId="29769"/>
    <cellStyle name="Normal 23 8 9" xfId="2336"/>
    <cellStyle name="Normal 23 8 9 2" xfId="10322"/>
    <cellStyle name="Normal 23 8 9 2 2" xfId="21386"/>
    <cellStyle name="Normal 23 8 9 2 2 2" xfId="47635"/>
    <cellStyle name="Normal 23 8 9 2 3" xfId="36572"/>
    <cellStyle name="Normal 23 8 9 3" xfId="13925"/>
    <cellStyle name="Normal 23 8 9 3 2" xfId="24989"/>
    <cellStyle name="Normal 23 8 9 3 2 2" xfId="51238"/>
    <cellStyle name="Normal 23 8 9 3 3" xfId="40175"/>
    <cellStyle name="Normal 23 8 9 4" xfId="17661"/>
    <cellStyle name="Normal 23 8 9 4 2" xfId="43911"/>
    <cellStyle name="Normal 23 8 9 5" xfId="6526"/>
    <cellStyle name="Normal 23 8 9 5 2" xfId="32848"/>
    <cellStyle name="Normal 23 8 9 6" xfId="29770"/>
    <cellStyle name="Normal 23 9" xfId="164"/>
    <cellStyle name="Normal 23 9 2" xfId="2338"/>
    <cellStyle name="Normal 23 9 2 2" xfId="16422"/>
    <cellStyle name="Normal 23 9 2 2 2" xfId="27486"/>
    <cellStyle name="Normal 23 9 2 2 2 2" xfId="53735"/>
    <cellStyle name="Normal 23 9 2 2 3" xfId="42672"/>
    <cellStyle name="Normal 23 9 2 3" xfId="20158"/>
    <cellStyle name="Normal 23 9 2 3 2" xfId="46408"/>
    <cellStyle name="Normal 23 9 2 4" xfId="9086"/>
    <cellStyle name="Normal 23 9 2 4 2" xfId="35345"/>
    <cellStyle name="Normal 23 9 2 5" xfId="29772"/>
    <cellStyle name="Normal 23 9 3" xfId="2337"/>
    <cellStyle name="Normal 23 9 3 2" xfId="20475"/>
    <cellStyle name="Normal 23 9 3 2 2" xfId="46724"/>
    <cellStyle name="Normal 23 9 3 3" xfId="9411"/>
    <cellStyle name="Normal 23 9 3 3 2" xfId="35661"/>
    <cellStyle name="Normal 23 9 3 4" xfId="29771"/>
    <cellStyle name="Normal 23 9 4" xfId="13014"/>
    <cellStyle name="Normal 23 9 4 2" xfId="24078"/>
    <cellStyle name="Normal 23 9 4 2 2" xfId="50327"/>
    <cellStyle name="Normal 23 9 4 3" xfId="39264"/>
    <cellStyle name="Normal 23 9 5" xfId="16750"/>
    <cellStyle name="Normal 23 9 5 2" xfId="43000"/>
    <cellStyle name="Normal 23 9 6" xfId="5606"/>
    <cellStyle name="Normal 23 9 6 2" xfId="31937"/>
    <cellStyle name="Normal 23 9 7" xfId="27658"/>
    <cellStyle name="Normal 24" xfId="165"/>
    <cellStyle name="Normal 25" xfId="166"/>
    <cellStyle name="Normal 26" xfId="167"/>
    <cellStyle name="Normal 27" xfId="168"/>
    <cellStyle name="Normal 28" xfId="169"/>
    <cellStyle name="Normal 29" xfId="170"/>
    <cellStyle name="Normal 3" xfId="171"/>
    <cellStyle name="Normal 3 2" xfId="9169"/>
    <cellStyle name="Normal 30" xfId="172"/>
    <cellStyle name="Normal 31" xfId="173"/>
    <cellStyle name="Normal 32" xfId="174"/>
    <cellStyle name="Normal 33" xfId="175"/>
    <cellStyle name="Normal 34" xfId="176"/>
    <cellStyle name="Normal 35" xfId="177"/>
    <cellStyle name="Normal 36" xfId="178"/>
    <cellStyle name="Normal 37" xfId="179"/>
    <cellStyle name="Normal 37 10" xfId="2340"/>
    <cellStyle name="Normal 37 10 2" xfId="9564"/>
    <cellStyle name="Normal 37 10 2 2" xfId="20628"/>
    <cellStyle name="Normal 37 10 2 2 2" xfId="46877"/>
    <cellStyle name="Normal 37 10 2 3" xfId="35814"/>
    <cellStyle name="Normal 37 10 3" xfId="13167"/>
    <cellStyle name="Normal 37 10 3 2" xfId="24231"/>
    <cellStyle name="Normal 37 10 3 2 2" xfId="50480"/>
    <cellStyle name="Normal 37 10 3 3" xfId="39417"/>
    <cellStyle name="Normal 37 10 4" xfId="16903"/>
    <cellStyle name="Normal 37 10 4 2" xfId="43153"/>
    <cellStyle name="Normal 37 10 5" xfId="5761"/>
    <cellStyle name="Normal 37 10 5 2" xfId="32090"/>
    <cellStyle name="Normal 37 10 6" xfId="29774"/>
    <cellStyle name="Normal 37 11" xfId="2341"/>
    <cellStyle name="Normal 37 11 2" xfId="9537"/>
    <cellStyle name="Normal 37 11 2 2" xfId="20601"/>
    <cellStyle name="Normal 37 11 2 2 2" xfId="46850"/>
    <cellStyle name="Normal 37 11 2 3" xfId="35787"/>
    <cellStyle name="Normal 37 11 3" xfId="13140"/>
    <cellStyle name="Normal 37 11 3 2" xfId="24204"/>
    <cellStyle name="Normal 37 11 3 2 2" xfId="50453"/>
    <cellStyle name="Normal 37 11 3 3" xfId="39390"/>
    <cellStyle name="Normal 37 11 4" xfId="16876"/>
    <cellStyle name="Normal 37 11 4 2" xfId="43126"/>
    <cellStyle name="Normal 37 11 5" xfId="5734"/>
    <cellStyle name="Normal 37 11 5 2" xfId="32063"/>
    <cellStyle name="Normal 37 11 6" xfId="29775"/>
    <cellStyle name="Normal 37 12" xfId="2342"/>
    <cellStyle name="Normal 37 12 2" xfId="9555"/>
    <cellStyle name="Normal 37 12 2 2" xfId="20619"/>
    <cellStyle name="Normal 37 12 2 2 2" xfId="46868"/>
    <cellStyle name="Normal 37 12 2 3" xfId="35805"/>
    <cellStyle name="Normal 37 12 3" xfId="13158"/>
    <cellStyle name="Normal 37 12 3 2" xfId="24222"/>
    <cellStyle name="Normal 37 12 3 2 2" xfId="50471"/>
    <cellStyle name="Normal 37 12 3 3" xfId="39408"/>
    <cellStyle name="Normal 37 12 4" xfId="16894"/>
    <cellStyle name="Normal 37 12 4 2" xfId="43144"/>
    <cellStyle name="Normal 37 12 5" xfId="5752"/>
    <cellStyle name="Normal 37 12 5 2" xfId="32081"/>
    <cellStyle name="Normal 37 12 6" xfId="29776"/>
    <cellStyle name="Normal 37 13" xfId="2343"/>
    <cellStyle name="Normal 37 13 2" xfId="9545"/>
    <cellStyle name="Normal 37 13 2 2" xfId="20609"/>
    <cellStyle name="Normal 37 13 2 2 2" xfId="46858"/>
    <cellStyle name="Normal 37 13 2 3" xfId="35795"/>
    <cellStyle name="Normal 37 13 3" xfId="13148"/>
    <cellStyle name="Normal 37 13 3 2" xfId="24212"/>
    <cellStyle name="Normal 37 13 3 2 2" xfId="50461"/>
    <cellStyle name="Normal 37 13 3 3" xfId="39398"/>
    <cellStyle name="Normal 37 13 4" xfId="16884"/>
    <cellStyle name="Normal 37 13 4 2" xfId="43134"/>
    <cellStyle name="Normal 37 13 5" xfId="5742"/>
    <cellStyle name="Normal 37 13 5 2" xfId="32071"/>
    <cellStyle name="Normal 37 13 6" xfId="29777"/>
    <cellStyle name="Normal 37 14" xfId="2344"/>
    <cellStyle name="Normal 37 14 2" xfId="9551"/>
    <cellStyle name="Normal 37 14 2 2" xfId="20615"/>
    <cellStyle name="Normal 37 14 2 2 2" xfId="46864"/>
    <cellStyle name="Normal 37 14 2 3" xfId="35801"/>
    <cellStyle name="Normal 37 14 3" xfId="13154"/>
    <cellStyle name="Normal 37 14 3 2" xfId="24218"/>
    <cellStyle name="Normal 37 14 3 2 2" xfId="50467"/>
    <cellStyle name="Normal 37 14 3 3" xfId="39404"/>
    <cellStyle name="Normal 37 14 4" xfId="16890"/>
    <cellStyle name="Normal 37 14 4 2" xfId="43140"/>
    <cellStyle name="Normal 37 14 5" xfId="5748"/>
    <cellStyle name="Normal 37 14 5 2" xfId="32077"/>
    <cellStyle name="Normal 37 14 6" xfId="29778"/>
    <cellStyle name="Normal 37 15" xfId="2345"/>
    <cellStyle name="Normal 37 15 2" xfId="9548"/>
    <cellStyle name="Normal 37 15 2 2" xfId="20612"/>
    <cellStyle name="Normal 37 15 2 2 2" xfId="46861"/>
    <cellStyle name="Normal 37 15 2 3" xfId="35798"/>
    <cellStyle name="Normal 37 15 3" xfId="13151"/>
    <cellStyle name="Normal 37 15 3 2" xfId="24215"/>
    <cellStyle name="Normal 37 15 3 2 2" xfId="50464"/>
    <cellStyle name="Normal 37 15 3 3" xfId="39401"/>
    <cellStyle name="Normal 37 15 4" xfId="16887"/>
    <cellStyle name="Normal 37 15 4 2" xfId="43137"/>
    <cellStyle name="Normal 37 15 5" xfId="5745"/>
    <cellStyle name="Normal 37 15 5 2" xfId="32074"/>
    <cellStyle name="Normal 37 15 6" xfId="29779"/>
    <cellStyle name="Normal 37 16" xfId="2346"/>
    <cellStyle name="Normal 37 16 2" xfId="9547"/>
    <cellStyle name="Normal 37 16 2 2" xfId="20611"/>
    <cellStyle name="Normal 37 16 2 2 2" xfId="46860"/>
    <cellStyle name="Normal 37 16 2 3" xfId="35797"/>
    <cellStyle name="Normal 37 16 3" xfId="13150"/>
    <cellStyle name="Normal 37 16 3 2" xfId="24214"/>
    <cellStyle name="Normal 37 16 3 2 2" xfId="50463"/>
    <cellStyle name="Normal 37 16 3 3" xfId="39400"/>
    <cellStyle name="Normal 37 16 4" xfId="16886"/>
    <cellStyle name="Normal 37 16 4 2" xfId="43136"/>
    <cellStyle name="Normal 37 16 5" xfId="5744"/>
    <cellStyle name="Normal 37 16 5 2" xfId="32073"/>
    <cellStyle name="Normal 37 16 6" xfId="29780"/>
    <cellStyle name="Normal 37 17" xfId="2347"/>
    <cellStyle name="Normal 37 17 2" xfId="10379"/>
    <cellStyle name="Normal 37 17 2 2" xfId="21443"/>
    <cellStyle name="Normal 37 17 2 2 2" xfId="47692"/>
    <cellStyle name="Normal 37 17 2 3" xfId="36629"/>
    <cellStyle name="Normal 37 17 3" xfId="13982"/>
    <cellStyle name="Normal 37 17 3 2" xfId="25046"/>
    <cellStyle name="Normal 37 17 3 2 2" xfId="51295"/>
    <cellStyle name="Normal 37 17 3 3" xfId="40232"/>
    <cellStyle name="Normal 37 17 4" xfId="17718"/>
    <cellStyle name="Normal 37 17 4 2" xfId="43968"/>
    <cellStyle name="Normal 37 17 5" xfId="6583"/>
    <cellStyle name="Normal 37 17 5 2" xfId="32905"/>
    <cellStyle name="Normal 37 17 6" xfId="29781"/>
    <cellStyle name="Normal 37 18" xfId="2348"/>
    <cellStyle name="Normal 37 18 2" xfId="10376"/>
    <cellStyle name="Normal 37 18 2 2" xfId="21440"/>
    <cellStyle name="Normal 37 18 2 2 2" xfId="47689"/>
    <cellStyle name="Normal 37 18 2 3" xfId="36626"/>
    <cellStyle name="Normal 37 18 3" xfId="13979"/>
    <cellStyle name="Normal 37 18 3 2" xfId="25043"/>
    <cellStyle name="Normal 37 18 3 2 2" xfId="51292"/>
    <cellStyle name="Normal 37 18 3 3" xfId="40229"/>
    <cellStyle name="Normal 37 18 4" xfId="17715"/>
    <cellStyle name="Normal 37 18 4 2" xfId="43965"/>
    <cellStyle name="Normal 37 18 5" xfId="6580"/>
    <cellStyle name="Normal 37 18 5 2" xfId="32902"/>
    <cellStyle name="Normal 37 18 6" xfId="29782"/>
    <cellStyle name="Normal 37 19" xfId="2349"/>
    <cellStyle name="Normal 37 19 2" xfId="10665"/>
    <cellStyle name="Normal 37 19 2 2" xfId="21729"/>
    <cellStyle name="Normal 37 19 2 2 2" xfId="47978"/>
    <cellStyle name="Normal 37 19 2 3" xfId="36915"/>
    <cellStyle name="Normal 37 19 3" xfId="14268"/>
    <cellStyle name="Normal 37 19 3 2" xfId="25332"/>
    <cellStyle name="Normal 37 19 3 2 2" xfId="51581"/>
    <cellStyle name="Normal 37 19 3 3" xfId="40518"/>
    <cellStyle name="Normal 37 19 4" xfId="18004"/>
    <cellStyle name="Normal 37 19 4 2" xfId="44254"/>
    <cellStyle name="Normal 37 19 5" xfId="6871"/>
    <cellStyle name="Normal 37 19 5 2" xfId="33191"/>
    <cellStyle name="Normal 37 19 6" xfId="29783"/>
    <cellStyle name="Normal 37 2" xfId="180"/>
    <cellStyle name="Normal 37 2 10" xfId="2351"/>
    <cellStyle name="Normal 37 2 10 2" xfId="9684"/>
    <cellStyle name="Normal 37 2 10 2 2" xfId="20748"/>
    <cellStyle name="Normal 37 2 10 2 2 2" xfId="46997"/>
    <cellStyle name="Normal 37 2 10 2 3" xfId="35934"/>
    <cellStyle name="Normal 37 2 10 3" xfId="13287"/>
    <cellStyle name="Normal 37 2 10 3 2" xfId="24351"/>
    <cellStyle name="Normal 37 2 10 3 2 2" xfId="50600"/>
    <cellStyle name="Normal 37 2 10 3 3" xfId="39537"/>
    <cellStyle name="Normal 37 2 10 4" xfId="17023"/>
    <cellStyle name="Normal 37 2 10 4 2" xfId="43273"/>
    <cellStyle name="Normal 37 2 10 5" xfId="5882"/>
    <cellStyle name="Normal 37 2 10 5 2" xfId="32210"/>
    <cellStyle name="Normal 37 2 10 6" xfId="29785"/>
    <cellStyle name="Normal 37 2 11" xfId="2352"/>
    <cellStyle name="Normal 37 2 11 2" xfId="9799"/>
    <cellStyle name="Normal 37 2 11 2 2" xfId="20863"/>
    <cellStyle name="Normal 37 2 11 2 2 2" xfId="47112"/>
    <cellStyle name="Normal 37 2 11 2 3" xfId="36049"/>
    <cellStyle name="Normal 37 2 11 3" xfId="13402"/>
    <cellStyle name="Normal 37 2 11 3 2" xfId="24466"/>
    <cellStyle name="Normal 37 2 11 3 2 2" xfId="50715"/>
    <cellStyle name="Normal 37 2 11 3 3" xfId="39652"/>
    <cellStyle name="Normal 37 2 11 4" xfId="17138"/>
    <cellStyle name="Normal 37 2 11 4 2" xfId="43388"/>
    <cellStyle name="Normal 37 2 11 5" xfId="5998"/>
    <cellStyle name="Normal 37 2 11 5 2" xfId="32325"/>
    <cellStyle name="Normal 37 2 11 6" xfId="29786"/>
    <cellStyle name="Normal 37 2 12" xfId="2353"/>
    <cellStyle name="Normal 37 2 12 2" xfId="9915"/>
    <cellStyle name="Normal 37 2 12 2 2" xfId="20979"/>
    <cellStyle name="Normal 37 2 12 2 2 2" xfId="47228"/>
    <cellStyle name="Normal 37 2 12 2 3" xfId="36165"/>
    <cellStyle name="Normal 37 2 12 3" xfId="13518"/>
    <cellStyle name="Normal 37 2 12 3 2" xfId="24582"/>
    <cellStyle name="Normal 37 2 12 3 2 2" xfId="50831"/>
    <cellStyle name="Normal 37 2 12 3 3" xfId="39768"/>
    <cellStyle name="Normal 37 2 12 4" xfId="17254"/>
    <cellStyle name="Normal 37 2 12 4 2" xfId="43504"/>
    <cellStyle name="Normal 37 2 12 5" xfId="6115"/>
    <cellStyle name="Normal 37 2 12 5 2" xfId="32441"/>
    <cellStyle name="Normal 37 2 12 6" xfId="29787"/>
    <cellStyle name="Normal 37 2 13" xfId="2354"/>
    <cellStyle name="Normal 37 2 13 2" xfId="10029"/>
    <cellStyle name="Normal 37 2 13 2 2" xfId="21093"/>
    <cellStyle name="Normal 37 2 13 2 2 2" xfId="47342"/>
    <cellStyle name="Normal 37 2 13 2 3" xfId="36279"/>
    <cellStyle name="Normal 37 2 13 3" xfId="13632"/>
    <cellStyle name="Normal 37 2 13 3 2" xfId="24696"/>
    <cellStyle name="Normal 37 2 13 3 2 2" xfId="50945"/>
    <cellStyle name="Normal 37 2 13 3 3" xfId="39882"/>
    <cellStyle name="Normal 37 2 13 4" xfId="17368"/>
    <cellStyle name="Normal 37 2 13 4 2" xfId="43618"/>
    <cellStyle name="Normal 37 2 13 5" xfId="6230"/>
    <cellStyle name="Normal 37 2 13 5 2" xfId="32555"/>
    <cellStyle name="Normal 37 2 13 6" xfId="29788"/>
    <cellStyle name="Normal 37 2 14" xfId="2355"/>
    <cellStyle name="Normal 37 2 14 2" xfId="10143"/>
    <cellStyle name="Normal 37 2 14 2 2" xfId="21207"/>
    <cellStyle name="Normal 37 2 14 2 2 2" xfId="47456"/>
    <cellStyle name="Normal 37 2 14 2 3" xfId="36393"/>
    <cellStyle name="Normal 37 2 14 3" xfId="13746"/>
    <cellStyle name="Normal 37 2 14 3 2" xfId="24810"/>
    <cellStyle name="Normal 37 2 14 3 2 2" xfId="51059"/>
    <cellStyle name="Normal 37 2 14 3 3" xfId="39996"/>
    <cellStyle name="Normal 37 2 14 4" xfId="17482"/>
    <cellStyle name="Normal 37 2 14 4 2" xfId="43732"/>
    <cellStyle name="Normal 37 2 14 5" xfId="6345"/>
    <cellStyle name="Normal 37 2 14 5 2" xfId="32669"/>
    <cellStyle name="Normal 37 2 14 6" xfId="29789"/>
    <cellStyle name="Normal 37 2 15" xfId="2356"/>
    <cellStyle name="Normal 37 2 15 2" xfId="10257"/>
    <cellStyle name="Normal 37 2 15 2 2" xfId="21321"/>
    <cellStyle name="Normal 37 2 15 2 2 2" xfId="47570"/>
    <cellStyle name="Normal 37 2 15 2 3" xfId="36507"/>
    <cellStyle name="Normal 37 2 15 3" xfId="13860"/>
    <cellStyle name="Normal 37 2 15 3 2" xfId="24924"/>
    <cellStyle name="Normal 37 2 15 3 2 2" xfId="51173"/>
    <cellStyle name="Normal 37 2 15 3 3" xfId="40110"/>
    <cellStyle name="Normal 37 2 15 4" xfId="17596"/>
    <cellStyle name="Normal 37 2 15 4 2" xfId="43846"/>
    <cellStyle name="Normal 37 2 15 5" xfId="6460"/>
    <cellStyle name="Normal 37 2 15 5 2" xfId="32783"/>
    <cellStyle name="Normal 37 2 15 6" xfId="29790"/>
    <cellStyle name="Normal 37 2 16" xfId="2357"/>
    <cellStyle name="Normal 37 2 16 2" xfId="10384"/>
    <cellStyle name="Normal 37 2 16 2 2" xfId="21448"/>
    <cellStyle name="Normal 37 2 16 2 2 2" xfId="47697"/>
    <cellStyle name="Normal 37 2 16 2 3" xfId="36634"/>
    <cellStyle name="Normal 37 2 16 3" xfId="13987"/>
    <cellStyle name="Normal 37 2 16 3 2" xfId="25051"/>
    <cellStyle name="Normal 37 2 16 3 2 2" xfId="51300"/>
    <cellStyle name="Normal 37 2 16 3 3" xfId="40237"/>
    <cellStyle name="Normal 37 2 16 4" xfId="17723"/>
    <cellStyle name="Normal 37 2 16 4 2" xfId="43973"/>
    <cellStyle name="Normal 37 2 16 5" xfId="6588"/>
    <cellStyle name="Normal 37 2 16 5 2" xfId="32910"/>
    <cellStyle name="Normal 37 2 16 6" xfId="29791"/>
    <cellStyle name="Normal 37 2 17" xfId="2358"/>
    <cellStyle name="Normal 37 2 17 2" xfId="10499"/>
    <cellStyle name="Normal 37 2 17 2 2" xfId="21563"/>
    <cellStyle name="Normal 37 2 17 2 2 2" xfId="47812"/>
    <cellStyle name="Normal 37 2 17 2 3" xfId="36749"/>
    <cellStyle name="Normal 37 2 17 3" xfId="14102"/>
    <cellStyle name="Normal 37 2 17 3 2" xfId="25166"/>
    <cellStyle name="Normal 37 2 17 3 2 2" xfId="51415"/>
    <cellStyle name="Normal 37 2 17 3 3" xfId="40352"/>
    <cellStyle name="Normal 37 2 17 4" xfId="17838"/>
    <cellStyle name="Normal 37 2 17 4 2" xfId="44088"/>
    <cellStyle name="Normal 37 2 17 5" xfId="6704"/>
    <cellStyle name="Normal 37 2 17 5 2" xfId="33025"/>
    <cellStyle name="Normal 37 2 17 6" xfId="29792"/>
    <cellStyle name="Normal 37 2 18" xfId="2359"/>
    <cellStyle name="Normal 37 2 18 2" xfId="10671"/>
    <cellStyle name="Normal 37 2 18 2 2" xfId="21735"/>
    <cellStyle name="Normal 37 2 18 2 2 2" xfId="47984"/>
    <cellStyle name="Normal 37 2 18 2 3" xfId="36921"/>
    <cellStyle name="Normal 37 2 18 3" xfId="14274"/>
    <cellStyle name="Normal 37 2 18 3 2" xfId="25338"/>
    <cellStyle name="Normal 37 2 18 3 2 2" xfId="51587"/>
    <cellStyle name="Normal 37 2 18 3 3" xfId="40524"/>
    <cellStyle name="Normal 37 2 18 4" xfId="18010"/>
    <cellStyle name="Normal 37 2 18 4 2" xfId="44260"/>
    <cellStyle name="Normal 37 2 18 5" xfId="6877"/>
    <cellStyle name="Normal 37 2 18 5 2" xfId="33197"/>
    <cellStyle name="Normal 37 2 18 6" xfId="29793"/>
    <cellStyle name="Normal 37 2 19" xfId="2360"/>
    <cellStyle name="Normal 37 2 19 2" xfId="10787"/>
    <cellStyle name="Normal 37 2 19 2 2" xfId="21851"/>
    <cellStyle name="Normal 37 2 19 2 2 2" xfId="48100"/>
    <cellStyle name="Normal 37 2 19 2 3" xfId="37037"/>
    <cellStyle name="Normal 37 2 19 3" xfId="14390"/>
    <cellStyle name="Normal 37 2 19 3 2" xfId="25454"/>
    <cellStyle name="Normal 37 2 19 3 2 2" xfId="51703"/>
    <cellStyle name="Normal 37 2 19 3 3" xfId="40640"/>
    <cellStyle name="Normal 37 2 19 4" xfId="18126"/>
    <cellStyle name="Normal 37 2 19 4 2" xfId="44376"/>
    <cellStyle name="Normal 37 2 19 5" xfId="6994"/>
    <cellStyle name="Normal 37 2 19 5 2" xfId="33313"/>
    <cellStyle name="Normal 37 2 19 6" xfId="29794"/>
    <cellStyle name="Normal 37 2 2" xfId="181"/>
    <cellStyle name="Normal 37 2 2 10" xfId="2362"/>
    <cellStyle name="Normal 37 2 2 10 2" xfId="10275"/>
    <cellStyle name="Normal 37 2 2 10 2 2" xfId="21339"/>
    <cellStyle name="Normal 37 2 2 10 2 2 2" xfId="47588"/>
    <cellStyle name="Normal 37 2 2 10 2 3" xfId="36525"/>
    <cellStyle name="Normal 37 2 2 10 3" xfId="13878"/>
    <cellStyle name="Normal 37 2 2 10 3 2" xfId="24942"/>
    <cellStyle name="Normal 37 2 2 10 3 2 2" xfId="51191"/>
    <cellStyle name="Normal 37 2 2 10 3 3" xfId="40128"/>
    <cellStyle name="Normal 37 2 2 10 4" xfId="17614"/>
    <cellStyle name="Normal 37 2 2 10 4 2" xfId="43864"/>
    <cellStyle name="Normal 37 2 2 10 5" xfId="6479"/>
    <cellStyle name="Normal 37 2 2 10 5 2" xfId="32801"/>
    <cellStyle name="Normal 37 2 2 10 6" xfId="29796"/>
    <cellStyle name="Normal 37 2 2 11" xfId="2363"/>
    <cellStyle name="Normal 37 2 2 11 2" xfId="10402"/>
    <cellStyle name="Normal 37 2 2 11 2 2" xfId="21466"/>
    <cellStyle name="Normal 37 2 2 11 2 2 2" xfId="47715"/>
    <cellStyle name="Normal 37 2 2 11 2 3" xfId="36652"/>
    <cellStyle name="Normal 37 2 2 11 3" xfId="14005"/>
    <cellStyle name="Normal 37 2 2 11 3 2" xfId="25069"/>
    <cellStyle name="Normal 37 2 2 11 3 2 2" xfId="51318"/>
    <cellStyle name="Normal 37 2 2 11 3 3" xfId="40255"/>
    <cellStyle name="Normal 37 2 2 11 4" xfId="17741"/>
    <cellStyle name="Normal 37 2 2 11 4 2" xfId="43991"/>
    <cellStyle name="Normal 37 2 2 11 5" xfId="6607"/>
    <cellStyle name="Normal 37 2 2 11 5 2" xfId="32928"/>
    <cellStyle name="Normal 37 2 2 11 6" xfId="29797"/>
    <cellStyle name="Normal 37 2 2 12" xfId="2364"/>
    <cellStyle name="Normal 37 2 2 12 2" xfId="10517"/>
    <cellStyle name="Normal 37 2 2 12 2 2" xfId="21581"/>
    <cellStyle name="Normal 37 2 2 12 2 2 2" xfId="47830"/>
    <cellStyle name="Normal 37 2 2 12 2 3" xfId="36767"/>
    <cellStyle name="Normal 37 2 2 12 3" xfId="14120"/>
    <cellStyle name="Normal 37 2 2 12 3 2" xfId="25184"/>
    <cellStyle name="Normal 37 2 2 12 3 2 2" xfId="51433"/>
    <cellStyle name="Normal 37 2 2 12 3 3" xfId="40370"/>
    <cellStyle name="Normal 37 2 2 12 4" xfId="17856"/>
    <cellStyle name="Normal 37 2 2 12 4 2" xfId="44106"/>
    <cellStyle name="Normal 37 2 2 12 5" xfId="6723"/>
    <cellStyle name="Normal 37 2 2 12 5 2" xfId="33043"/>
    <cellStyle name="Normal 37 2 2 12 6" xfId="29798"/>
    <cellStyle name="Normal 37 2 2 13" xfId="2365"/>
    <cellStyle name="Normal 37 2 2 13 2" xfId="10690"/>
    <cellStyle name="Normal 37 2 2 13 2 2" xfId="21754"/>
    <cellStyle name="Normal 37 2 2 13 2 2 2" xfId="48003"/>
    <cellStyle name="Normal 37 2 2 13 2 3" xfId="36940"/>
    <cellStyle name="Normal 37 2 2 13 3" xfId="14293"/>
    <cellStyle name="Normal 37 2 2 13 3 2" xfId="25357"/>
    <cellStyle name="Normal 37 2 2 13 3 2 2" xfId="51606"/>
    <cellStyle name="Normal 37 2 2 13 3 3" xfId="40543"/>
    <cellStyle name="Normal 37 2 2 13 4" xfId="18029"/>
    <cellStyle name="Normal 37 2 2 13 4 2" xfId="44279"/>
    <cellStyle name="Normal 37 2 2 13 5" xfId="6897"/>
    <cellStyle name="Normal 37 2 2 13 5 2" xfId="33216"/>
    <cellStyle name="Normal 37 2 2 13 6" xfId="29799"/>
    <cellStyle name="Normal 37 2 2 14" xfId="2366"/>
    <cellStyle name="Normal 37 2 2 14 2" xfId="10807"/>
    <cellStyle name="Normal 37 2 2 14 2 2" xfId="21871"/>
    <cellStyle name="Normal 37 2 2 14 2 2 2" xfId="48120"/>
    <cellStyle name="Normal 37 2 2 14 2 3" xfId="37057"/>
    <cellStyle name="Normal 37 2 2 14 3" xfId="14410"/>
    <cellStyle name="Normal 37 2 2 14 3 2" xfId="25474"/>
    <cellStyle name="Normal 37 2 2 14 3 2 2" xfId="51723"/>
    <cellStyle name="Normal 37 2 2 14 3 3" xfId="40660"/>
    <cellStyle name="Normal 37 2 2 14 4" xfId="18146"/>
    <cellStyle name="Normal 37 2 2 14 4 2" xfId="44396"/>
    <cellStyle name="Normal 37 2 2 14 5" xfId="7015"/>
    <cellStyle name="Normal 37 2 2 14 5 2" xfId="33333"/>
    <cellStyle name="Normal 37 2 2 14 6" xfId="29800"/>
    <cellStyle name="Normal 37 2 2 15" xfId="2367"/>
    <cellStyle name="Normal 37 2 2 15 2" xfId="10923"/>
    <cellStyle name="Normal 37 2 2 15 2 2" xfId="21987"/>
    <cellStyle name="Normal 37 2 2 15 2 2 2" xfId="48236"/>
    <cellStyle name="Normal 37 2 2 15 2 3" xfId="37173"/>
    <cellStyle name="Normal 37 2 2 15 3" xfId="14526"/>
    <cellStyle name="Normal 37 2 2 15 3 2" xfId="25590"/>
    <cellStyle name="Normal 37 2 2 15 3 2 2" xfId="51839"/>
    <cellStyle name="Normal 37 2 2 15 3 3" xfId="40776"/>
    <cellStyle name="Normal 37 2 2 15 4" xfId="18262"/>
    <cellStyle name="Normal 37 2 2 15 4 2" xfId="44512"/>
    <cellStyle name="Normal 37 2 2 15 5" xfId="7132"/>
    <cellStyle name="Normal 37 2 2 15 5 2" xfId="33449"/>
    <cellStyle name="Normal 37 2 2 15 6" xfId="29801"/>
    <cellStyle name="Normal 37 2 2 16" xfId="2368"/>
    <cellStyle name="Normal 37 2 2 16 2" xfId="11041"/>
    <cellStyle name="Normal 37 2 2 16 2 2" xfId="22105"/>
    <cellStyle name="Normal 37 2 2 16 2 2 2" xfId="48354"/>
    <cellStyle name="Normal 37 2 2 16 2 3" xfId="37291"/>
    <cellStyle name="Normal 37 2 2 16 3" xfId="14644"/>
    <cellStyle name="Normal 37 2 2 16 3 2" xfId="25708"/>
    <cellStyle name="Normal 37 2 2 16 3 2 2" xfId="51957"/>
    <cellStyle name="Normal 37 2 2 16 3 3" xfId="40894"/>
    <cellStyle name="Normal 37 2 2 16 4" xfId="18380"/>
    <cellStyle name="Normal 37 2 2 16 4 2" xfId="44630"/>
    <cellStyle name="Normal 37 2 2 16 5" xfId="7251"/>
    <cellStyle name="Normal 37 2 2 16 5 2" xfId="33567"/>
    <cellStyle name="Normal 37 2 2 16 6" xfId="29802"/>
    <cellStyle name="Normal 37 2 2 17" xfId="2369"/>
    <cellStyle name="Normal 37 2 2 17 2" xfId="11159"/>
    <cellStyle name="Normal 37 2 2 17 2 2" xfId="22223"/>
    <cellStyle name="Normal 37 2 2 17 2 2 2" xfId="48472"/>
    <cellStyle name="Normal 37 2 2 17 2 3" xfId="37409"/>
    <cellStyle name="Normal 37 2 2 17 3" xfId="14762"/>
    <cellStyle name="Normal 37 2 2 17 3 2" xfId="25826"/>
    <cellStyle name="Normal 37 2 2 17 3 2 2" xfId="52075"/>
    <cellStyle name="Normal 37 2 2 17 3 3" xfId="41012"/>
    <cellStyle name="Normal 37 2 2 17 4" xfId="18498"/>
    <cellStyle name="Normal 37 2 2 17 4 2" xfId="44748"/>
    <cellStyle name="Normal 37 2 2 17 5" xfId="7370"/>
    <cellStyle name="Normal 37 2 2 17 5 2" xfId="33685"/>
    <cellStyle name="Normal 37 2 2 17 6" xfId="29803"/>
    <cellStyle name="Normal 37 2 2 18" xfId="2370"/>
    <cellStyle name="Normal 37 2 2 18 2" xfId="11275"/>
    <cellStyle name="Normal 37 2 2 18 2 2" xfId="22339"/>
    <cellStyle name="Normal 37 2 2 18 2 2 2" xfId="48588"/>
    <cellStyle name="Normal 37 2 2 18 2 3" xfId="37525"/>
    <cellStyle name="Normal 37 2 2 18 3" xfId="14878"/>
    <cellStyle name="Normal 37 2 2 18 3 2" xfId="25942"/>
    <cellStyle name="Normal 37 2 2 18 3 2 2" xfId="52191"/>
    <cellStyle name="Normal 37 2 2 18 3 3" xfId="41128"/>
    <cellStyle name="Normal 37 2 2 18 4" xfId="18614"/>
    <cellStyle name="Normal 37 2 2 18 4 2" xfId="44864"/>
    <cellStyle name="Normal 37 2 2 18 5" xfId="7487"/>
    <cellStyle name="Normal 37 2 2 18 5 2" xfId="33801"/>
    <cellStyle name="Normal 37 2 2 18 6" xfId="29804"/>
    <cellStyle name="Normal 37 2 2 19" xfId="2371"/>
    <cellStyle name="Normal 37 2 2 19 2" xfId="11392"/>
    <cellStyle name="Normal 37 2 2 19 2 2" xfId="22456"/>
    <cellStyle name="Normal 37 2 2 19 2 2 2" xfId="48705"/>
    <cellStyle name="Normal 37 2 2 19 2 3" xfId="37642"/>
    <cellStyle name="Normal 37 2 2 19 3" xfId="14995"/>
    <cellStyle name="Normal 37 2 2 19 3 2" xfId="26059"/>
    <cellStyle name="Normal 37 2 2 19 3 2 2" xfId="52308"/>
    <cellStyle name="Normal 37 2 2 19 3 3" xfId="41245"/>
    <cellStyle name="Normal 37 2 2 19 4" xfId="18731"/>
    <cellStyle name="Normal 37 2 2 19 4 2" xfId="44981"/>
    <cellStyle name="Normal 37 2 2 19 5" xfId="7605"/>
    <cellStyle name="Normal 37 2 2 19 5 2" xfId="33918"/>
    <cellStyle name="Normal 37 2 2 19 6" xfId="29805"/>
    <cellStyle name="Normal 37 2 2 2" xfId="182"/>
    <cellStyle name="Normal 37 2 2 2 10" xfId="2373"/>
    <cellStyle name="Normal 37 2 2 2 10 2" xfId="10463"/>
    <cellStyle name="Normal 37 2 2 2 10 2 2" xfId="21527"/>
    <cellStyle name="Normal 37 2 2 2 10 2 2 2" xfId="47776"/>
    <cellStyle name="Normal 37 2 2 2 10 2 3" xfId="36713"/>
    <cellStyle name="Normal 37 2 2 2 10 3" xfId="14066"/>
    <cellStyle name="Normal 37 2 2 2 10 3 2" xfId="25130"/>
    <cellStyle name="Normal 37 2 2 2 10 3 2 2" xfId="51379"/>
    <cellStyle name="Normal 37 2 2 2 10 3 3" xfId="40316"/>
    <cellStyle name="Normal 37 2 2 2 10 4" xfId="17802"/>
    <cellStyle name="Normal 37 2 2 2 10 4 2" xfId="44052"/>
    <cellStyle name="Normal 37 2 2 2 10 5" xfId="6668"/>
    <cellStyle name="Normal 37 2 2 2 10 5 2" xfId="32989"/>
    <cellStyle name="Normal 37 2 2 2 10 6" xfId="29807"/>
    <cellStyle name="Normal 37 2 2 2 11" xfId="2374"/>
    <cellStyle name="Normal 37 2 2 2 11 2" xfId="10578"/>
    <cellStyle name="Normal 37 2 2 2 11 2 2" xfId="21642"/>
    <cellStyle name="Normal 37 2 2 2 11 2 2 2" xfId="47891"/>
    <cellStyle name="Normal 37 2 2 2 11 2 3" xfId="36828"/>
    <cellStyle name="Normal 37 2 2 2 11 3" xfId="14181"/>
    <cellStyle name="Normal 37 2 2 2 11 3 2" xfId="25245"/>
    <cellStyle name="Normal 37 2 2 2 11 3 2 2" xfId="51494"/>
    <cellStyle name="Normal 37 2 2 2 11 3 3" xfId="40431"/>
    <cellStyle name="Normal 37 2 2 2 11 4" xfId="17917"/>
    <cellStyle name="Normal 37 2 2 2 11 4 2" xfId="44167"/>
    <cellStyle name="Normal 37 2 2 2 11 5" xfId="6784"/>
    <cellStyle name="Normal 37 2 2 2 11 5 2" xfId="33104"/>
    <cellStyle name="Normal 37 2 2 2 11 6" xfId="29808"/>
    <cellStyle name="Normal 37 2 2 2 12" xfId="2375"/>
    <cellStyle name="Normal 37 2 2 2 12 2" xfId="10751"/>
    <cellStyle name="Normal 37 2 2 2 12 2 2" xfId="21815"/>
    <cellStyle name="Normal 37 2 2 2 12 2 2 2" xfId="48064"/>
    <cellStyle name="Normal 37 2 2 2 12 2 3" xfId="37001"/>
    <cellStyle name="Normal 37 2 2 2 12 3" xfId="14354"/>
    <cellStyle name="Normal 37 2 2 2 12 3 2" xfId="25418"/>
    <cellStyle name="Normal 37 2 2 2 12 3 2 2" xfId="51667"/>
    <cellStyle name="Normal 37 2 2 2 12 3 3" xfId="40604"/>
    <cellStyle name="Normal 37 2 2 2 12 4" xfId="18090"/>
    <cellStyle name="Normal 37 2 2 2 12 4 2" xfId="44340"/>
    <cellStyle name="Normal 37 2 2 2 12 5" xfId="6958"/>
    <cellStyle name="Normal 37 2 2 2 12 5 2" xfId="33277"/>
    <cellStyle name="Normal 37 2 2 2 12 6" xfId="29809"/>
    <cellStyle name="Normal 37 2 2 2 13" xfId="2376"/>
    <cellStyle name="Normal 37 2 2 2 13 2" xfId="10868"/>
    <cellStyle name="Normal 37 2 2 2 13 2 2" xfId="21932"/>
    <cellStyle name="Normal 37 2 2 2 13 2 2 2" xfId="48181"/>
    <cellStyle name="Normal 37 2 2 2 13 2 3" xfId="37118"/>
    <cellStyle name="Normal 37 2 2 2 13 3" xfId="14471"/>
    <cellStyle name="Normal 37 2 2 2 13 3 2" xfId="25535"/>
    <cellStyle name="Normal 37 2 2 2 13 3 2 2" xfId="51784"/>
    <cellStyle name="Normal 37 2 2 2 13 3 3" xfId="40721"/>
    <cellStyle name="Normal 37 2 2 2 13 4" xfId="18207"/>
    <cellStyle name="Normal 37 2 2 2 13 4 2" xfId="44457"/>
    <cellStyle name="Normal 37 2 2 2 13 5" xfId="7076"/>
    <cellStyle name="Normal 37 2 2 2 13 5 2" xfId="33394"/>
    <cellStyle name="Normal 37 2 2 2 13 6" xfId="29810"/>
    <cellStyle name="Normal 37 2 2 2 14" xfId="2377"/>
    <cellStyle name="Normal 37 2 2 2 14 2" xfId="10984"/>
    <cellStyle name="Normal 37 2 2 2 14 2 2" xfId="22048"/>
    <cellStyle name="Normal 37 2 2 2 14 2 2 2" xfId="48297"/>
    <cellStyle name="Normal 37 2 2 2 14 2 3" xfId="37234"/>
    <cellStyle name="Normal 37 2 2 2 14 3" xfId="14587"/>
    <cellStyle name="Normal 37 2 2 2 14 3 2" xfId="25651"/>
    <cellStyle name="Normal 37 2 2 2 14 3 2 2" xfId="51900"/>
    <cellStyle name="Normal 37 2 2 2 14 3 3" xfId="40837"/>
    <cellStyle name="Normal 37 2 2 2 14 4" xfId="18323"/>
    <cellStyle name="Normal 37 2 2 2 14 4 2" xfId="44573"/>
    <cellStyle name="Normal 37 2 2 2 14 5" xfId="7193"/>
    <cellStyle name="Normal 37 2 2 2 14 5 2" xfId="33510"/>
    <cellStyle name="Normal 37 2 2 2 14 6" xfId="29811"/>
    <cellStyle name="Normal 37 2 2 2 15" xfId="2378"/>
    <cellStyle name="Normal 37 2 2 2 15 2" xfId="11102"/>
    <cellStyle name="Normal 37 2 2 2 15 2 2" xfId="22166"/>
    <cellStyle name="Normal 37 2 2 2 15 2 2 2" xfId="48415"/>
    <cellStyle name="Normal 37 2 2 2 15 2 3" xfId="37352"/>
    <cellStyle name="Normal 37 2 2 2 15 3" xfId="14705"/>
    <cellStyle name="Normal 37 2 2 2 15 3 2" xfId="25769"/>
    <cellStyle name="Normal 37 2 2 2 15 3 2 2" xfId="52018"/>
    <cellStyle name="Normal 37 2 2 2 15 3 3" xfId="40955"/>
    <cellStyle name="Normal 37 2 2 2 15 4" xfId="18441"/>
    <cellStyle name="Normal 37 2 2 2 15 4 2" xfId="44691"/>
    <cellStyle name="Normal 37 2 2 2 15 5" xfId="7312"/>
    <cellStyle name="Normal 37 2 2 2 15 5 2" xfId="33628"/>
    <cellStyle name="Normal 37 2 2 2 15 6" xfId="29812"/>
    <cellStyle name="Normal 37 2 2 2 16" xfId="2379"/>
    <cellStyle name="Normal 37 2 2 2 16 2" xfId="11220"/>
    <cellStyle name="Normal 37 2 2 2 16 2 2" xfId="22284"/>
    <cellStyle name="Normal 37 2 2 2 16 2 2 2" xfId="48533"/>
    <cellStyle name="Normal 37 2 2 2 16 2 3" xfId="37470"/>
    <cellStyle name="Normal 37 2 2 2 16 3" xfId="14823"/>
    <cellStyle name="Normal 37 2 2 2 16 3 2" xfId="25887"/>
    <cellStyle name="Normal 37 2 2 2 16 3 2 2" xfId="52136"/>
    <cellStyle name="Normal 37 2 2 2 16 3 3" xfId="41073"/>
    <cellStyle name="Normal 37 2 2 2 16 4" xfId="18559"/>
    <cellStyle name="Normal 37 2 2 2 16 4 2" xfId="44809"/>
    <cellStyle name="Normal 37 2 2 2 16 5" xfId="7431"/>
    <cellStyle name="Normal 37 2 2 2 16 5 2" xfId="33746"/>
    <cellStyle name="Normal 37 2 2 2 16 6" xfId="29813"/>
    <cellStyle name="Normal 37 2 2 2 17" xfId="2380"/>
    <cellStyle name="Normal 37 2 2 2 17 2" xfId="11336"/>
    <cellStyle name="Normal 37 2 2 2 17 2 2" xfId="22400"/>
    <cellStyle name="Normal 37 2 2 2 17 2 2 2" xfId="48649"/>
    <cellStyle name="Normal 37 2 2 2 17 2 3" xfId="37586"/>
    <cellStyle name="Normal 37 2 2 2 17 3" xfId="14939"/>
    <cellStyle name="Normal 37 2 2 2 17 3 2" xfId="26003"/>
    <cellStyle name="Normal 37 2 2 2 17 3 2 2" xfId="52252"/>
    <cellStyle name="Normal 37 2 2 2 17 3 3" xfId="41189"/>
    <cellStyle name="Normal 37 2 2 2 17 4" xfId="18675"/>
    <cellStyle name="Normal 37 2 2 2 17 4 2" xfId="44925"/>
    <cellStyle name="Normal 37 2 2 2 17 5" xfId="7548"/>
    <cellStyle name="Normal 37 2 2 2 17 5 2" xfId="33862"/>
    <cellStyle name="Normal 37 2 2 2 17 6" xfId="29814"/>
    <cellStyle name="Normal 37 2 2 2 18" xfId="2381"/>
    <cellStyle name="Normal 37 2 2 2 18 2" xfId="11453"/>
    <cellStyle name="Normal 37 2 2 2 18 2 2" xfId="22517"/>
    <cellStyle name="Normal 37 2 2 2 18 2 2 2" xfId="48766"/>
    <cellStyle name="Normal 37 2 2 2 18 2 3" xfId="37703"/>
    <cellStyle name="Normal 37 2 2 2 18 3" xfId="15056"/>
    <cellStyle name="Normal 37 2 2 2 18 3 2" xfId="26120"/>
    <cellStyle name="Normal 37 2 2 2 18 3 2 2" xfId="52369"/>
    <cellStyle name="Normal 37 2 2 2 18 3 3" xfId="41306"/>
    <cellStyle name="Normal 37 2 2 2 18 4" xfId="18792"/>
    <cellStyle name="Normal 37 2 2 2 18 4 2" xfId="45042"/>
    <cellStyle name="Normal 37 2 2 2 18 5" xfId="7666"/>
    <cellStyle name="Normal 37 2 2 2 18 5 2" xfId="33979"/>
    <cellStyle name="Normal 37 2 2 2 18 6" xfId="29815"/>
    <cellStyle name="Normal 37 2 2 2 19" xfId="2382"/>
    <cellStyle name="Normal 37 2 2 2 19 2" xfId="11572"/>
    <cellStyle name="Normal 37 2 2 2 19 2 2" xfId="22636"/>
    <cellStyle name="Normal 37 2 2 2 19 2 2 2" xfId="48885"/>
    <cellStyle name="Normal 37 2 2 2 19 2 3" xfId="37822"/>
    <cellStyle name="Normal 37 2 2 2 19 3" xfId="15175"/>
    <cellStyle name="Normal 37 2 2 2 19 3 2" xfId="26239"/>
    <cellStyle name="Normal 37 2 2 2 19 3 2 2" xfId="52488"/>
    <cellStyle name="Normal 37 2 2 2 19 3 3" xfId="41425"/>
    <cellStyle name="Normal 37 2 2 2 19 4" xfId="18911"/>
    <cellStyle name="Normal 37 2 2 2 19 4 2" xfId="45161"/>
    <cellStyle name="Normal 37 2 2 2 19 5" xfId="7786"/>
    <cellStyle name="Normal 37 2 2 2 19 5 2" xfId="34098"/>
    <cellStyle name="Normal 37 2 2 2 19 6" xfId="29816"/>
    <cellStyle name="Normal 37 2 2 2 2" xfId="183"/>
    <cellStyle name="Normal 37 2 2 2 2 2" xfId="2384"/>
    <cellStyle name="Normal 37 2 2 2 2 2 2" xfId="16423"/>
    <cellStyle name="Normal 37 2 2 2 2 2 2 2" xfId="27487"/>
    <cellStyle name="Normal 37 2 2 2 2 2 2 2 2" xfId="53736"/>
    <cellStyle name="Normal 37 2 2 2 2 2 2 3" xfId="42673"/>
    <cellStyle name="Normal 37 2 2 2 2 2 3" xfId="20159"/>
    <cellStyle name="Normal 37 2 2 2 2 2 3 2" xfId="46409"/>
    <cellStyle name="Normal 37 2 2 2 2 2 4" xfId="9087"/>
    <cellStyle name="Normal 37 2 2 2 2 2 4 2" xfId="35346"/>
    <cellStyle name="Normal 37 2 2 2 2 2 5" xfId="29818"/>
    <cellStyle name="Normal 37 2 2 2 2 3" xfId="2383"/>
    <cellStyle name="Normal 37 2 2 2 2 3 2" xfId="20559"/>
    <cellStyle name="Normal 37 2 2 2 2 3 2 2" xfId="46808"/>
    <cellStyle name="Normal 37 2 2 2 2 3 3" xfId="9495"/>
    <cellStyle name="Normal 37 2 2 2 2 3 3 2" xfId="35745"/>
    <cellStyle name="Normal 37 2 2 2 2 3 4" xfId="29817"/>
    <cellStyle name="Normal 37 2 2 2 2 4" xfId="13098"/>
    <cellStyle name="Normal 37 2 2 2 2 4 2" xfId="24162"/>
    <cellStyle name="Normal 37 2 2 2 2 4 2 2" xfId="50411"/>
    <cellStyle name="Normal 37 2 2 2 2 4 3" xfId="39348"/>
    <cellStyle name="Normal 37 2 2 2 2 5" xfId="16834"/>
    <cellStyle name="Normal 37 2 2 2 2 5 2" xfId="43084"/>
    <cellStyle name="Normal 37 2 2 2 2 6" xfId="5692"/>
    <cellStyle name="Normal 37 2 2 2 2 6 2" xfId="32021"/>
    <cellStyle name="Normal 37 2 2 2 2 7" xfId="27663"/>
    <cellStyle name="Normal 37 2 2 2 20" xfId="2385"/>
    <cellStyle name="Normal 37 2 2 2 20 2" xfId="11686"/>
    <cellStyle name="Normal 37 2 2 2 20 2 2" xfId="22750"/>
    <cellStyle name="Normal 37 2 2 2 20 2 2 2" xfId="48999"/>
    <cellStyle name="Normal 37 2 2 2 20 2 3" xfId="37936"/>
    <cellStyle name="Normal 37 2 2 2 20 3" xfId="15289"/>
    <cellStyle name="Normal 37 2 2 2 20 3 2" xfId="26353"/>
    <cellStyle name="Normal 37 2 2 2 20 3 2 2" xfId="52602"/>
    <cellStyle name="Normal 37 2 2 2 20 3 3" xfId="41539"/>
    <cellStyle name="Normal 37 2 2 2 20 4" xfId="19025"/>
    <cellStyle name="Normal 37 2 2 2 20 4 2" xfId="45275"/>
    <cellStyle name="Normal 37 2 2 2 20 5" xfId="7901"/>
    <cellStyle name="Normal 37 2 2 2 20 5 2" xfId="34212"/>
    <cellStyle name="Normal 37 2 2 2 20 6" xfId="29819"/>
    <cellStyle name="Normal 37 2 2 2 21" xfId="2386"/>
    <cellStyle name="Normal 37 2 2 2 21 2" xfId="11800"/>
    <cellStyle name="Normal 37 2 2 2 21 2 2" xfId="22864"/>
    <cellStyle name="Normal 37 2 2 2 21 2 2 2" xfId="49113"/>
    <cellStyle name="Normal 37 2 2 2 21 2 3" xfId="38050"/>
    <cellStyle name="Normal 37 2 2 2 21 3" xfId="15403"/>
    <cellStyle name="Normal 37 2 2 2 21 3 2" xfId="26467"/>
    <cellStyle name="Normal 37 2 2 2 21 3 2 2" xfId="52716"/>
    <cellStyle name="Normal 37 2 2 2 21 3 3" xfId="41653"/>
    <cellStyle name="Normal 37 2 2 2 21 4" xfId="19139"/>
    <cellStyle name="Normal 37 2 2 2 21 4 2" xfId="45389"/>
    <cellStyle name="Normal 37 2 2 2 21 5" xfId="8016"/>
    <cellStyle name="Normal 37 2 2 2 21 5 2" xfId="34326"/>
    <cellStyle name="Normal 37 2 2 2 21 6" xfId="29820"/>
    <cellStyle name="Normal 37 2 2 2 22" xfId="2387"/>
    <cellStyle name="Normal 37 2 2 2 22 2" xfId="11914"/>
    <cellStyle name="Normal 37 2 2 2 22 2 2" xfId="22978"/>
    <cellStyle name="Normal 37 2 2 2 22 2 2 2" xfId="49227"/>
    <cellStyle name="Normal 37 2 2 2 22 2 3" xfId="38164"/>
    <cellStyle name="Normal 37 2 2 2 22 3" xfId="15517"/>
    <cellStyle name="Normal 37 2 2 2 22 3 2" xfId="26581"/>
    <cellStyle name="Normal 37 2 2 2 22 3 2 2" xfId="52830"/>
    <cellStyle name="Normal 37 2 2 2 22 3 3" xfId="41767"/>
    <cellStyle name="Normal 37 2 2 2 22 4" xfId="19253"/>
    <cellStyle name="Normal 37 2 2 2 22 4 2" xfId="45503"/>
    <cellStyle name="Normal 37 2 2 2 22 5" xfId="8131"/>
    <cellStyle name="Normal 37 2 2 2 22 5 2" xfId="34440"/>
    <cellStyle name="Normal 37 2 2 2 22 6" xfId="29821"/>
    <cellStyle name="Normal 37 2 2 2 23" xfId="2388"/>
    <cellStyle name="Normal 37 2 2 2 23 2" xfId="12028"/>
    <cellStyle name="Normal 37 2 2 2 23 2 2" xfId="23092"/>
    <cellStyle name="Normal 37 2 2 2 23 2 2 2" xfId="49341"/>
    <cellStyle name="Normal 37 2 2 2 23 2 3" xfId="38278"/>
    <cellStyle name="Normal 37 2 2 2 23 3" xfId="15631"/>
    <cellStyle name="Normal 37 2 2 2 23 3 2" xfId="26695"/>
    <cellStyle name="Normal 37 2 2 2 23 3 2 2" xfId="52944"/>
    <cellStyle name="Normal 37 2 2 2 23 3 3" xfId="41881"/>
    <cellStyle name="Normal 37 2 2 2 23 4" xfId="19367"/>
    <cellStyle name="Normal 37 2 2 2 23 4 2" xfId="45617"/>
    <cellStyle name="Normal 37 2 2 2 23 5" xfId="8246"/>
    <cellStyle name="Normal 37 2 2 2 23 5 2" xfId="34554"/>
    <cellStyle name="Normal 37 2 2 2 23 6" xfId="29822"/>
    <cellStyle name="Normal 37 2 2 2 24" xfId="2389"/>
    <cellStyle name="Normal 37 2 2 2 24 2" xfId="12142"/>
    <cellStyle name="Normal 37 2 2 2 24 2 2" xfId="23206"/>
    <cellStyle name="Normal 37 2 2 2 24 2 2 2" xfId="49455"/>
    <cellStyle name="Normal 37 2 2 2 24 2 3" xfId="38392"/>
    <cellStyle name="Normal 37 2 2 2 24 3" xfId="15745"/>
    <cellStyle name="Normal 37 2 2 2 24 3 2" xfId="26809"/>
    <cellStyle name="Normal 37 2 2 2 24 3 2 2" xfId="53058"/>
    <cellStyle name="Normal 37 2 2 2 24 3 3" xfId="41995"/>
    <cellStyle name="Normal 37 2 2 2 24 4" xfId="19481"/>
    <cellStyle name="Normal 37 2 2 2 24 4 2" xfId="45731"/>
    <cellStyle name="Normal 37 2 2 2 24 5" xfId="8361"/>
    <cellStyle name="Normal 37 2 2 2 24 5 2" xfId="34668"/>
    <cellStyle name="Normal 37 2 2 2 24 6" xfId="29823"/>
    <cellStyle name="Normal 37 2 2 2 25" xfId="2390"/>
    <cellStyle name="Normal 37 2 2 2 25 2" xfId="12259"/>
    <cellStyle name="Normal 37 2 2 2 25 2 2" xfId="23323"/>
    <cellStyle name="Normal 37 2 2 2 25 2 2 2" xfId="49572"/>
    <cellStyle name="Normal 37 2 2 2 25 2 3" xfId="38509"/>
    <cellStyle name="Normal 37 2 2 2 25 3" xfId="15862"/>
    <cellStyle name="Normal 37 2 2 2 25 3 2" xfId="26926"/>
    <cellStyle name="Normal 37 2 2 2 25 3 2 2" xfId="53175"/>
    <cellStyle name="Normal 37 2 2 2 25 3 3" xfId="42112"/>
    <cellStyle name="Normal 37 2 2 2 25 4" xfId="19598"/>
    <cellStyle name="Normal 37 2 2 2 25 4 2" xfId="45848"/>
    <cellStyle name="Normal 37 2 2 2 25 5" xfId="8479"/>
    <cellStyle name="Normal 37 2 2 2 25 5 2" xfId="34785"/>
    <cellStyle name="Normal 37 2 2 2 25 6" xfId="29824"/>
    <cellStyle name="Normal 37 2 2 2 26" xfId="2391"/>
    <cellStyle name="Normal 37 2 2 2 26 2" xfId="12378"/>
    <cellStyle name="Normal 37 2 2 2 26 2 2" xfId="23442"/>
    <cellStyle name="Normal 37 2 2 2 26 2 2 2" xfId="49691"/>
    <cellStyle name="Normal 37 2 2 2 26 2 3" xfId="38628"/>
    <cellStyle name="Normal 37 2 2 2 26 3" xfId="15981"/>
    <cellStyle name="Normal 37 2 2 2 26 3 2" xfId="27045"/>
    <cellStyle name="Normal 37 2 2 2 26 3 2 2" xfId="53294"/>
    <cellStyle name="Normal 37 2 2 2 26 3 3" xfId="42231"/>
    <cellStyle name="Normal 37 2 2 2 26 4" xfId="19717"/>
    <cellStyle name="Normal 37 2 2 2 26 4 2" xfId="45967"/>
    <cellStyle name="Normal 37 2 2 2 26 5" xfId="8599"/>
    <cellStyle name="Normal 37 2 2 2 26 5 2" xfId="34904"/>
    <cellStyle name="Normal 37 2 2 2 26 6" xfId="29825"/>
    <cellStyle name="Normal 37 2 2 2 27" xfId="2392"/>
    <cellStyle name="Normal 37 2 2 2 27 2" xfId="12509"/>
    <cellStyle name="Normal 37 2 2 2 27 2 2" xfId="23573"/>
    <cellStyle name="Normal 37 2 2 2 27 2 2 2" xfId="49822"/>
    <cellStyle name="Normal 37 2 2 2 27 2 3" xfId="38759"/>
    <cellStyle name="Normal 37 2 2 2 27 3" xfId="16112"/>
    <cellStyle name="Normal 37 2 2 2 27 3 2" xfId="27176"/>
    <cellStyle name="Normal 37 2 2 2 27 3 2 2" xfId="53425"/>
    <cellStyle name="Normal 37 2 2 2 27 3 3" xfId="42362"/>
    <cellStyle name="Normal 37 2 2 2 27 4" xfId="19848"/>
    <cellStyle name="Normal 37 2 2 2 27 4 2" xfId="46098"/>
    <cellStyle name="Normal 37 2 2 2 27 5" xfId="8731"/>
    <cellStyle name="Normal 37 2 2 2 27 5 2" xfId="35035"/>
    <cellStyle name="Normal 37 2 2 2 27 6" xfId="29826"/>
    <cellStyle name="Normal 37 2 2 2 28" xfId="2393"/>
    <cellStyle name="Normal 37 2 2 2 28 2" xfId="12624"/>
    <cellStyle name="Normal 37 2 2 2 28 2 2" xfId="23688"/>
    <cellStyle name="Normal 37 2 2 2 28 2 2 2" xfId="49937"/>
    <cellStyle name="Normal 37 2 2 2 28 2 3" xfId="38874"/>
    <cellStyle name="Normal 37 2 2 2 28 3" xfId="16227"/>
    <cellStyle name="Normal 37 2 2 2 28 3 2" xfId="27291"/>
    <cellStyle name="Normal 37 2 2 2 28 3 2 2" xfId="53540"/>
    <cellStyle name="Normal 37 2 2 2 28 3 3" xfId="42477"/>
    <cellStyle name="Normal 37 2 2 2 28 4" xfId="19963"/>
    <cellStyle name="Normal 37 2 2 2 28 4 2" xfId="46213"/>
    <cellStyle name="Normal 37 2 2 2 28 5" xfId="8847"/>
    <cellStyle name="Normal 37 2 2 2 28 5 2" xfId="35150"/>
    <cellStyle name="Normal 37 2 2 2 28 6" xfId="29827"/>
    <cellStyle name="Normal 37 2 2 2 29" xfId="2394"/>
    <cellStyle name="Normal 37 2 2 2 29 2" xfId="12738"/>
    <cellStyle name="Normal 37 2 2 2 29 2 2" xfId="23802"/>
    <cellStyle name="Normal 37 2 2 2 29 2 2 2" xfId="50051"/>
    <cellStyle name="Normal 37 2 2 2 29 2 3" xfId="38988"/>
    <cellStyle name="Normal 37 2 2 2 29 3" xfId="16341"/>
    <cellStyle name="Normal 37 2 2 2 29 3 2" xfId="27405"/>
    <cellStyle name="Normal 37 2 2 2 29 3 2 2" xfId="53654"/>
    <cellStyle name="Normal 37 2 2 2 29 3 3" xfId="42591"/>
    <cellStyle name="Normal 37 2 2 2 29 4" xfId="20077"/>
    <cellStyle name="Normal 37 2 2 2 29 4 2" xfId="46327"/>
    <cellStyle name="Normal 37 2 2 2 29 5" xfId="8962"/>
    <cellStyle name="Normal 37 2 2 2 29 5 2" xfId="35264"/>
    <cellStyle name="Normal 37 2 2 2 29 6" xfId="29828"/>
    <cellStyle name="Normal 37 2 2 2 3" xfId="2395"/>
    <cellStyle name="Normal 37 2 2 2 3 2" xfId="9648"/>
    <cellStyle name="Normal 37 2 2 2 3 2 2" xfId="20712"/>
    <cellStyle name="Normal 37 2 2 2 3 2 2 2" xfId="46961"/>
    <cellStyle name="Normal 37 2 2 2 3 2 3" xfId="35898"/>
    <cellStyle name="Normal 37 2 2 2 3 3" xfId="13251"/>
    <cellStyle name="Normal 37 2 2 2 3 3 2" xfId="24315"/>
    <cellStyle name="Normal 37 2 2 2 3 3 2 2" xfId="50564"/>
    <cellStyle name="Normal 37 2 2 2 3 3 3" xfId="39501"/>
    <cellStyle name="Normal 37 2 2 2 3 4" xfId="16987"/>
    <cellStyle name="Normal 37 2 2 2 3 4 2" xfId="43237"/>
    <cellStyle name="Normal 37 2 2 2 3 5" xfId="5846"/>
    <cellStyle name="Normal 37 2 2 2 3 5 2" xfId="32174"/>
    <cellStyle name="Normal 37 2 2 2 3 6" xfId="29829"/>
    <cellStyle name="Normal 37 2 2 2 30" xfId="2396"/>
    <cellStyle name="Normal 37 2 2 2 30 2" xfId="9376"/>
    <cellStyle name="Normal 37 2 2 2 30 2 2" xfId="20440"/>
    <cellStyle name="Normal 37 2 2 2 30 2 2 2" xfId="46689"/>
    <cellStyle name="Normal 37 2 2 2 30 2 3" xfId="35626"/>
    <cellStyle name="Normal 37 2 2 2 30 3" xfId="12979"/>
    <cellStyle name="Normal 37 2 2 2 30 3 2" xfId="24043"/>
    <cellStyle name="Normal 37 2 2 2 30 3 2 2" xfId="50292"/>
    <cellStyle name="Normal 37 2 2 2 30 3 3" xfId="39229"/>
    <cellStyle name="Normal 37 2 2 2 30 4" xfId="16715"/>
    <cellStyle name="Normal 37 2 2 2 30 4 2" xfId="42965"/>
    <cellStyle name="Normal 37 2 2 2 30 5" xfId="5571"/>
    <cellStyle name="Normal 37 2 2 2 30 5 2" xfId="31902"/>
    <cellStyle name="Normal 37 2 2 2 30 6" xfId="29830"/>
    <cellStyle name="Normal 37 2 2 2 31" xfId="2397"/>
    <cellStyle name="Normal 37 2 2 2 31 2" xfId="20320"/>
    <cellStyle name="Normal 37 2 2 2 31 2 2" xfId="46569"/>
    <cellStyle name="Normal 37 2 2 2 31 3" xfId="9256"/>
    <cellStyle name="Normal 37 2 2 2 31 3 2" xfId="35506"/>
    <cellStyle name="Normal 37 2 2 2 31 4" xfId="29831"/>
    <cellStyle name="Normal 37 2 2 2 32" xfId="2398"/>
    <cellStyle name="Normal 37 2 2 2 32 2" xfId="23923"/>
    <cellStyle name="Normal 37 2 2 2 32 2 2" xfId="50172"/>
    <cellStyle name="Normal 37 2 2 2 32 3" xfId="12859"/>
    <cellStyle name="Normal 37 2 2 2 32 3 2" xfId="39109"/>
    <cellStyle name="Normal 37 2 2 2 32 4" xfId="29832"/>
    <cellStyle name="Normal 37 2 2 2 33" xfId="2399"/>
    <cellStyle name="Normal 37 2 2 2 33 2" xfId="16595"/>
    <cellStyle name="Normal 37 2 2 2 33 2 2" xfId="42845"/>
    <cellStyle name="Normal 37 2 2 2 33 3" xfId="29833"/>
    <cellStyle name="Normal 37 2 2 2 34" xfId="2400"/>
    <cellStyle name="Normal 37 2 2 2 34 2" xfId="29834"/>
    <cellStyle name="Normal 37 2 2 2 35" xfId="2401"/>
    <cellStyle name="Normal 37 2 2 2 35 2" xfId="29835"/>
    <cellStyle name="Normal 37 2 2 2 36" xfId="2402"/>
    <cellStyle name="Normal 37 2 2 2 36 2" xfId="29836"/>
    <cellStyle name="Normal 37 2 2 2 37" xfId="2403"/>
    <cellStyle name="Normal 37 2 2 2 37 2" xfId="29837"/>
    <cellStyle name="Normal 37 2 2 2 38" xfId="2404"/>
    <cellStyle name="Normal 37 2 2 2 38 2" xfId="29838"/>
    <cellStyle name="Normal 37 2 2 2 39" xfId="2405"/>
    <cellStyle name="Normal 37 2 2 2 39 2" xfId="29839"/>
    <cellStyle name="Normal 37 2 2 2 4" xfId="2406"/>
    <cellStyle name="Normal 37 2 2 2 4 2" xfId="9764"/>
    <cellStyle name="Normal 37 2 2 2 4 2 2" xfId="20828"/>
    <cellStyle name="Normal 37 2 2 2 4 2 2 2" xfId="47077"/>
    <cellStyle name="Normal 37 2 2 2 4 2 3" xfId="36014"/>
    <cellStyle name="Normal 37 2 2 2 4 3" xfId="13367"/>
    <cellStyle name="Normal 37 2 2 2 4 3 2" xfId="24431"/>
    <cellStyle name="Normal 37 2 2 2 4 3 2 2" xfId="50680"/>
    <cellStyle name="Normal 37 2 2 2 4 3 3" xfId="39617"/>
    <cellStyle name="Normal 37 2 2 2 4 4" xfId="17103"/>
    <cellStyle name="Normal 37 2 2 2 4 4 2" xfId="43353"/>
    <cellStyle name="Normal 37 2 2 2 4 5" xfId="5963"/>
    <cellStyle name="Normal 37 2 2 2 4 5 2" xfId="32290"/>
    <cellStyle name="Normal 37 2 2 2 4 6" xfId="29840"/>
    <cellStyle name="Normal 37 2 2 2 40" xfId="2407"/>
    <cellStyle name="Normal 37 2 2 2 40 2" xfId="29841"/>
    <cellStyle name="Normal 37 2 2 2 41" xfId="2372"/>
    <cellStyle name="Normal 37 2 2 2 41 2" xfId="29806"/>
    <cellStyle name="Normal 37 2 2 2 42" xfId="5450"/>
    <cellStyle name="Normal 37 2 2 2 42 2" xfId="31782"/>
    <cellStyle name="Normal 37 2 2 2 43" xfId="27662"/>
    <cellStyle name="Normal 37 2 2 2 5" xfId="2408"/>
    <cellStyle name="Normal 37 2 2 2 5 2" xfId="9879"/>
    <cellStyle name="Normal 37 2 2 2 5 2 2" xfId="20943"/>
    <cellStyle name="Normal 37 2 2 2 5 2 2 2" xfId="47192"/>
    <cellStyle name="Normal 37 2 2 2 5 2 3" xfId="36129"/>
    <cellStyle name="Normal 37 2 2 2 5 3" xfId="13482"/>
    <cellStyle name="Normal 37 2 2 2 5 3 2" xfId="24546"/>
    <cellStyle name="Normal 37 2 2 2 5 3 2 2" xfId="50795"/>
    <cellStyle name="Normal 37 2 2 2 5 3 3" xfId="39732"/>
    <cellStyle name="Normal 37 2 2 2 5 4" xfId="17218"/>
    <cellStyle name="Normal 37 2 2 2 5 4 2" xfId="43468"/>
    <cellStyle name="Normal 37 2 2 2 5 5" xfId="6079"/>
    <cellStyle name="Normal 37 2 2 2 5 5 2" xfId="32405"/>
    <cellStyle name="Normal 37 2 2 2 5 6" xfId="29842"/>
    <cellStyle name="Normal 37 2 2 2 6" xfId="2409"/>
    <cellStyle name="Normal 37 2 2 2 6 2" xfId="9994"/>
    <cellStyle name="Normal 37 2 2 2 6 2 2" xfId="21058"/>
    <cellStyle name="Normal 37 2 2 2 6 2 2 2" xfId="47307"/>
    <cellStyle name="Normal 37 2 2 2 6 2 3" xfId="36244"/>
    <cellStyle name="Normal 37 2 2 2 6 3" xfId="13597"/>
    <cellStyle name="Normal 37 2 2 2 6 3 2" xfId="24661"/>
    <cellStyle name="Normal 37 2 2 2 6 3 2 2" xfId="50910"/>
    <cellStyle name="Normal 37 2 2 2 6 3 3" xfId="39847"/>
    <cellStyle name="Normal 37 2 2 2 6 4" xfId="17333"/>
    <cellStyle name="Normal 37 2 2 2 6 4 2" xfId="43583"/>
    <cellStyle name="Normal 37 2 2 2 6 5" xfId="6195"/>
    <cellStyle name="Normal 37 2 2 2 6 5 2" xfId="32520"/>
    <cellStyle name="Normal 37 2 2 2 6 6" xfId="29843"/>
    <cellStyle name="Normal 37 2 2 2 7" xfId="2410"/>
    <cellStyle name="Normal 37 2 2 2 7 2" xfId="10108"/>
    <cellStyle name="Normal 37 2 2 2 7 2 2" xfId="21172"/>
    <cellStyle name="Normal 37 2 2 2 7 2 2 2" xfId="47421"/>
    <cellStyle name="Normal 37 2 2 2 7 2 3" xfId="36358"/>
    <cellStyle name="Normal 37 2 2 2 7 3" xfId="13711"/>
    <cellStyle name="Normal 37 2 2 2 7 3 2" xfId="24775"/>
    <cellStyle name="Normal 37 2 2 2 7 3 2 2" xfId="51024"/>
    <cellStyle name="Normal 37 2 2 2 7 3 3" xfId="39961"/>
    <cellStyle name="Normal 37 2 2 2 7 4" xfId="17447"/>
    <cellStyle name="Normal 37 2 2 2 7 4 2" xfId="43697"/>
    <cellStyle name="Normal 37 2 2 2 7 5" xfId="6310"/>
    <cellStyle name="Normal 37 2 2 2 7 5 2" xfId="32634"/>
    <cellStyle name="Normal 37 2 2 2 7 6" xfId="29844"/>
    <cellStyle name="Normal 37 2 2 2 8" xfId="2411"/>
    <cellStyle name="Normal 37 2 2 2 8 2" xfId="10222"/>
    <cellStyle name="Normal 37 2 2 2 8 2 2" xfId="21286"/>
    <cellStyle name="Normal 37 2 2 2 8 2 2 2" xfId="47535"/>
    <cellStyle name="Normal 37 2 2 2 8 2 3" xfId="36472"/>
    <cellStyle name="Normal 37 2 2 2 8 3" xfId="13825"/>
    <cellStyle name="Normal 37 2 2 2 8 3 2" xfId="24889"/>
    <cellStyle name="Normal 37 2 2 2 8 3 2 2" xfId="51138"/>
    <cellStyle name="Normal 37 2 2 2 8 3 3" xfId="40075"/>
    <cellStyle name="Normal 37 2 2 2 8 4" xfId="17561"/>
    <cellStyle name="Normal 37 2 2 2 8 4 2" xfId="43811"/>
    <cellStyle name="Normal 37 2 2 2 8 5" xfId="6425"/>
    <cellStyle name="Normal 37 2 2 2 8 5 2" xfId="32748"/>
    <cellStyle name="Normal 37 2 2 2 8 6" xfId="29845"/>
    <cellStyle name="Normal 37 2 2 2 9" xfId="2412"/>
    <cellStyle name="Normal 37 2 2 2 9 2" xfId="10336"/>
    <cellStyle name="Normal 37 2 2 2 9 2 2" xfId="21400"/>
    <cellStyle name="Normal 37 2 2 2 9 2 2 2" xfId="47649"/>
    <cellStyle name="Normal 37 2 2 2 9 2 3" xfId="36586"/>
    <cellStyle name="Normal 37 2 2 2 9 3" xfId="13939"/>
    <cellStyle name="Normal 37 2 2 2 9 3 2" xfId="25003"/>
    <cellStyle name="Normal 37 2 2 2 9 3 2 2" xfId="51252"/>
    <cellStyle name="Normal 37 2 2 2 9 3 3" xfId="40189"/>
    <cellStyle name="Normal 37 2 2 2 9 4" xfId="17675"/>
    <cellStyle name="Normal 37 2 2 2 9 4 2" xfId="43925"/>
    <cellStyle name="Normal 37 2 2 2 9 5" xfId="6540"/>
    <cellStyle name="Normal 37 2 2 2 9 5 2" xfId="32862"/>
    <cellStyle name="Normal 37 2 2 2 9 6" xfId="29846"/>
    <cellStyle name="Normal 37 2 2 20" xfId="2413"/>
    <cellStyle name="Normal 37 2 2 20 2" xfId="11511"/>
    <cellStyle name="Normal 37 2 2 20 2 2" xfId="22575"/>
    <cellStyle name="Normal 37 2 2 20 2 2 2" xfId="48824"/>
    <cellStyle name="Normal 37 2 2 20 2 3" xfId="37761"/>
    <cellStyle name="Normal 37 2 2 20 3" xfId="15114"/>
    <cellStyle name="Normal 37 2 2 20 3 2" xfId="26178"/>
    <cellStyle name="Normal 37 2 2 20 3 2 2" xfId="52427"/>
    <cellStyle name="Normal 37 2 2 20 3 3" xfId="41364"/>
    <cellStyle name="Normal 37 2 2 20 4" xfId="18850"/>
    <cellStyle name="Normal 37 2 2 20 4 2" xfId="45100"/>
    <cellStyle name="Normal 37 2 2 20 5" xfId="7725"/>
    <cellStyle name="Normal 37 2 2 20 5 2" xfId="34037"/>
    <cellStyle name="Normal 37 2 2 20 6" xfId="29847"/>
    <cellStyle name="Normal 37 2 2 21" xfId="2414"/>
    <cellStyle name="Normal 37 2 2 21 2" xfId="11625"/>
    <cellStyle name="Normal 37 2 2 21 2 2" xfId="22689"/>
    <cellStyle name="Normal 37 2 2 21 2 2 2" xfId="48938"/>
    <cellStyle name="Normal 37 2 2 21 2 3" xfId="37875"/>
    <cellStyle name="Normal 37 2 2 21 3" xfId="15228"/>
    <cellStyle name="Normal 37 2 2 21 3 2" xfId="26292"/>
    <cellStyle name="Normal 37 2 2 21 3 2 2" xfId="52541"/>
    <cellStyle name="Normal 37 2 2 21 3 3" xfId="41478"/>
    <cellStyle name="Normal 37 2 2 21 4" xfId="18964"/>
    <cellStyle name="Normal 37 2 2 21 4 2" xfId="45214"/>
    <cellStyle name="Normal 37 2 2 21 5" xfId="7840"/>
    <cellStyle name="Normal 37 2 2 21 5 2" xfId="34151"/>
    <cellStyle name="Normal 37 2 2 21 6" xfId="29848"/>
    <cellStyle name="Normal 37 2 2 22" xfId="2415"/>
    <cellStyle name="Normal 37 2 2 22 2" xfId="11739"/>
    <cellStyle name="Normal 37 2 2 22 2 2" xfId="22803"/>
    <cellStyle name="Normal 37 2 2 22 2 2 2" xfId="49052"/>
    <cellStyle name="Normal 37 2 2 22 2 3" xfId="37989"/>
    <cellStyle name="Normal 37 2 2 22 3" xfId="15342"/>
    <cellStyle name="Normal 37 2 2 22 3 2" xfId="26406"/>
    <cellStyle name="Normal 37 2 2 22 3 2 2" xfId="52655"/>
    <cellStyle name="Normal 37 2 2 22 3 3" xfId="41592"/>
    <cellStyle name="Normal 37 2 2 22 4" xfId="19078"/>
    <cellStyle name="Normal 37 2 2 22 4 2" xfId="45328"/>
    <cellStyle name="Normal 37 2 2 22 5" xfId="7955"/>
    <cellStyle name="Normal 37 2 2 22 5 2" xfId="34265"/>
    <cellStyle name="Normal 37 2 2 22 6" xfId="29849"/>
    <cellStyle name="Normal 37 2 2 23" xfId="2416"/>
    <cellStyle name="Normal 37 2 2 23 2" xfId="11853"/>
    <cellStyle name="Normal 37 2 2 23 2 2" xfId="22917"/>
    <cellStyle name="Normal 37 2 2 23 2 2 2" xfId="49166"/>
    <cellStyle name="Normal 37 2 2 23 2 3" xfId="38103"/>
    <cellStyle name="Normal 37 2 2 23 3" xfId="15456"/>
    <cellStyle name="Normal 37 2 2 23 3 2" xfId="26520"/>
    <cellStyle name="Normal 37 2 2 23 3 2 2" xfId="52769"/>
    <cellStyle name="Normal 37 2 2 23 3 3" xfId="41706"/>
    <cellStyle name="Normal 37 2 2 23 4" xfId="19192"/>
    <cellStyle name="Normal 37 2 2 23 4 2" xfId="45442"/>
    <cellStyle name="Normal 37 2 2 23 5" xfId="8070"/>
    <cellStyle name="Normal 37 2 2 23 5 2" xfId="34379"/>
    <cellStyle name="Normal 37 2 2 23 6" xfId="29850"/>
    <cellStyle name="Normal 37 2 2 24" xfId="2417"/>
    <cellStyle name="Normal 37 2 2 24 2" xfId="11967"/>
    <cellStyle name="Normal 37 2 2 24 2 2" xfId="23031"/>
    <cellStyle name="Normal 37 2 2 24 2 2 2" xfId="49280"/>
    <cellStyle name="Normal 37 2 2 24 2 3" xfId="38217"/>
    <cellStyle name="Normal 37 2 2 24 3" xfId="15570"/>
    <cellStyle name="Normal 37 2 2 24 3 2" xfId="26634"/>
    <cellStyle name="Normal 37 2 2 24 3 2 2" xfId="52883"/>
    <cellStyle name="Normal 37 2 2 24 3 3" xfId="41820"/>
    <cellStyle name="Normal 37 2 2 24 4" xfId="19306"/>
    <cellStyle name="Normal 37 2 2 24 4 2" xfId="45556"/>
    <cellStyle name="Normal 37 2 2 24 5" xfId="8185"/>
    <cellStyle name="Normal 37 2 2 24 5 2" xfId="34493"/>
    <cellStyle name="Normal 37 2 2 24 6" xfId="29851"/>
    <cellStyle name="Normal 37 2 2 25" xfId="2418"/>
    <cellStyle name="Normal 37 2 2 25 2" xfId="12081"/>
    <cellStyle name="Normal 37 2 2 25 2 2" xfId="23145"/>
    <cellStyle name="Normal 37 2 2 25 2 2 2" xfId="49394"/>
    <cellStyle name="Normal 37 2 2 25 2 3" xfId="38331"/>
    <cellStyle name="Normal 37 2 2 25 3" xfId="15684"/>
    <cellStyle name="Normal 37 2 2 25 3 2" xfId="26748"/>
    <cellStyle name="Normal 37 2 2 25 3 2 2" xfId="52997"/>
    <cellStyle name="Normal 37 2 2 25 3 3" xfId="41934"/>
    <cellStyle name="Normal 37 2 2 25 4" xfId="19420"/>
    <cellStyle name="Normal 37 2 2 25 4 2" xfId="45670"/>
    <cellStyle name="Normal 37 2 2 25 5" xfId="8300"/>
    <cellStyle name="Normal 37 2 2 25 5 2" xfId="34607"/>
    <cellStyle name="Normal 37 2 2 25 6" xfId="29852"/>
    <cellStyle name="Normal 37 2 2 26" xfId="2419"/>
    <cellStyle name="Normal 37 2 2 26 2" xfId="12198"/>
    <cellStyle name="Normal 37 2 2 26 2 2" xfId="23262"/>
    <cellStyle name="Normal 37 2 2 26 2 2 2" xfId="49511"/>
    <cellStyle name="Normal 37 2 2 26 2 3" xfId="38448"/>
    <cellStyle name="Normal 37 2 2 26 3" xfId="15801"/>
    <cellStyle name="Normal 37 2 2 26 3 2" xfId="26865"/>
    <cellStyle name="Normal 37 2 2 26 3 2 2" xfId="53114"/>
    <cellStyle name="Normal 37 2 2 26 3 3" xfId="42051"/>
    <cellStyle name="Normal 37 2 2 26 4" xfId="19537"/>
    <cellStyle name="Normal 37 2 2 26 4 2" xfId="45787"/>
    <cellStyle name="Normal 37 2 2 26 5" xfId="8418"/>
    <cellStyle name="Normal 37 2 2 26 5 2" xfId="34724"/>
    <cellStyle name="Normal 37 2 2 26 6" xfId="29853"/>
    <cellStyle name="Normal 37 2 2 27" xfId="2420"/>
    <cellStyle name="Normal 37 2 2 27 2" xfId="12317"/>
    <cellStyle name="Normal 37 2 2 27 2 2" xfId="23381"/>
    <cellStyle name="Normal 37 2 2 27 2 2 2" xfId="49630"/>
    <cellStyle name="Normal 37 2 2 27 2 3" xfId="38567"/>
    <cellStyle name="Normal 37 2 2 27 3" xfId="15920"/>
    <cellStyle name="Normal 37 2 2 27 3 2" xfId="26984"/>
    <cellStyle name="Normal 37 2 2 27 3 2 2" xfId="53233"/>
    <cellStyle name="Normal 37 2 2 27 3 3" xfId="42170"/>
    <cellStyle name="Normal 37 2 2 27 4" xfId="19656"/>
    <cellStyle name="Normal 37 2 2 27 4 2" xfId="45906"/>
    <cellStyle name="Normal 37 2 2 27 5" xfId="8538"/>
    <cellStyle name="Normal 37 2 2 27 5 2" xfId="34843"/>
    <cellStyle name="Normal 37 2 2 27 6" xfId="29854"/>
    <cellStyle name="Normal 37 2 2 28" xfId="2421"/>
    <cellStyle name="Normal 37 2 2 28 2" xfId="12448"/>
    <cellStyle name="Normal 37 2 2 28 2 2" xfId="23512"/>
    <cellStyle name="Normal 37 2 2 28 2 2 2" xfId="49761"/>
    <cellStyle name="Normal 37 2 2 28 2 3" xfId="38698"/>
    <cellStyle name="Normal 37 2 2 28 3" xfId="16051"/>
    <cellStyle name="Normal 37 2 2 28 3 2" xfId="27115"/>
    <cellStyle name="Normal 37 2 2 28 3 2 2" xfId="53364"/>
    <cellStyle name="Normal 37 2 2 28 3 3" xfId="42301"/>
    <cellStyle name="Normal 37 2 2 28 4" xfId="19787"/>
    <cellStyle name="Normal 37 2 2 28 4 2" xfId="46037"/>
    <cellStyle name="Normal 37 2 2 28 5" xfId="8670"/>
    <cellStyle name="Normal 37 2 2 28 5 2" xfId="34974"/>
    <cellStyle name="Normal 37 2 2 28 6" xfId="29855"/>
    <cellStyle name="Normal 37 2 2 29" xfId="2422"/>
    <cellStyle name="Normal 37 2 2 29 2" xfId="12563"/>
    <cellStyle name="Normal 37 2 2 29 2 2" xfId="23627"/>
    <cellStyle name="Normal 37 2 2 29 2 2 2" xfId="49876"/>
    <cellStyle name="Normal 37 2 2 29 2 3" xfId="38813"/>
    <cellStyle name="Normal 37 2 2 29 3" xfId="16166"/>
    <cellStyle name="Normal 37 2 2 29 3 2" xfId="27230"/>
    <cellStyle name="Normal 37 2 2 29 3 2 2" xfId="53479"/>
    <cellStyle name="Normal 37 2 2 29 3 3" xfId="42416"/>
    <cellStyle name="Normal 37 2 2 29 4" xfId="19902"/>
    <cellStyle name="Normal 37 2 2 29 4 2" xfId="46152"/>
    <cellStyle name="Normal 37 2 2 29 5" xfId="8786"/>
    <cellStyle name="Normal 37 2 2 29 5 2" xfId="35089"/>
    <cellStyle name="Normal 37 2 2 29 6" xfId="29856"/>
    <cellStyle name="Normal 37 2 2 3" xfId="184"/>
    <cellStyle name="Normal 37 2 2 3 2" xfId="2424"/>
    <cellStyle name="Normal 37 2 2 3 2 2" xfId="16424"/>
    <cellStyle name="Normal 37 2 2 3 2 2 2" xfId="27488"/>
    <cellStyle name="Normal 37 2 2 3 2 2 2 2" xfId="53737"/>
    <cellStyle name="Normal 37 2 2 3 2 2 3" xfId="42674"/>
    <cellStyle name="Normal 37 2 2 3 2 3" xfId="20160"/>
    <cellStyle name="Normal 37 2 2 3 2 3 2" xfId="46410"/>
    <cellStyle name="Normal 37 2 2 3 2 4" xfId="9088"/>
    <cellStyle name="Normal 37 2 2 3 2 4 2" xfId="35347"/>
    <cellStyle name="Normal 37 2 2 3 2 5" xfId="29858"/>
    <cellStyle name="Normal 37 2 2 3 3" xfId="2423"/>
    <cellStyle name="Normal 37 2 2 3 3 2" xfId="20491"/>
    <cellStyle name="Normal 37 2 2 3 3 2 2" xfId="46740"/>
    <cellStyle name="Normal 37 2 2 3 3 3" xfId="9427"/>
    <cellStyle name="Normal 37 2 2 3 3 3 2" xfId="35677"/>
    <cellStyle name="Normal 37 2 2 3 3 4" xfId="29857"/>
    <cellStyle name="Normal 37 2 2 3 4" xfId="13030"/>
    <cellStyle name="Normal 37 2 2 3 4 2" xfId="24094"/>
    <cellStyle name="Normal 37 2 2 3 4 2 2" xfId="50343"/>
    <cellStyle name="Normal 37 2 2 3 4 3" xfId="39280"/>
    <cellStyle name="Normal 37 2 2 3 5" xfId="16766"/>
    <cellStyle name="Normal 37 2 2 3 5 2" xfId="43016"/>
    <cellStyle name="Normal 37 2 2 3 6" xfId="5622"/>
    <cellStyle name="Normal 37 2 2 3 6 2" xfId="31953"/>
    <cellStyle name="Normal 37 2 2 3 7" xfId="27664"/>
    <cellStyle name="Normal 37 2 2 30" xfId="2425"/>
    <cellStyle name="Normal 37 2 2 30 2" xfId="12677"/>
    <cellStyle name="Normal 37 2 2 30 2 2" xfId="23741"/>
    <cellStyle name="Normal 37 2 2 30 2 2 2" xfId="49990"/>
    <cellStyle name="Normal 37 2 2 30 2 3" xfId="38927"/>
    <cellStyle name="Normal 37 2 2 30 3" xfId="16280"/>
    <cellStyle name="Normal 37 2 2 30 3 2" xfId="27344"/>
    <cellStyle name="Normal 37 2 2 30 3 2 2" xfId="53593"/>
    <cellStyle name="Normal 37 2 2 30 3 3" xfId="42530"/>
    <cellStyle name="Normal 37 2 2 30 4" xfId="20016"/>
    <cellStyle name="Normal 37 2 2 30 4 2" xfId="46266"/>
    <cellStyle name="Normal 37 2 2 30 5" xfId="8901"/>
    <cellStyle name="Normal 37 2 2 30 5 2" xfId="35203"/>
    <cellStyle name="Normal 37 2 2 30 6" xfId="29859"/>
    <cellStyle name="Normal 37 2 2 31" xfId="2426"/>
    <cellStyle name="Normal 37 2 2 31 2" xfId="9315"/>
    <cellStyle name="Normal 37 2 2 31 2 2" xfId="20379"/>
    <cellStyle name="Normal 37 2 2 31 2 2 2" xfId="46628"/>
    <cellStyle name="Normal 37 2 2 31 2 3" xfId="35565"/>
    <cellStyle name="Normal 37 2 2 31 3" xfId="12918"/>
    <cellStyle name="Normal 37 2 2 31 3 2" xfId="23982"/>
    <cellStyle name="Normal 37 2 2 31 3 2 2" xfId="50231"/>
    <cellStyle name="Normal 37 2 2 31 3 3" xfId="39168"/>
    <cellStyle name="Normal 37 2 2 31 4" xfId="16654"/>
    <cellStyle name="Normal 37 2 2 31 4 2" xfId="42904"/>
    <cellStyle name="Normal 37 2 2 31 5" xfId="5510"/>
    <cellStyle name="Normal 37 2 2 31 5 2" xfId="31841"/>
    <cellStyle name="Normal 37 2 2 31 6" xfId="29860"/>
    <cellStyle name="Normal 37 2 2 32" xfId="2427"/>
    <cellStyle name="Normal 37 2 2 32 2" xfId="20259"/>
    <cellStyle name="Normal 37 2 2 32 2 2" xfId="46508"/>
    <cellStyle name="Normal 37 2 2 32 3" xfId="9195"/>
    <cellStyle name="Normal 37 2 2 32 3 2" xfId="35445"/>
    <cellStyle name="Normal 37 2 2 32 4" xfId="29861"/>
    <cellStyle name="Normal 37 2 2 33" xfId="2428"/>
    <cellStyle name="Normal 37 2 2 33 2" xfId="23862"/>
    <cellStyle name="Normal 37 2 2 33 2 2" xfId="50111"/>
    <cellStyle name="Normal 37 2 2 33 3" xfId="12798"/>
    <cellStyle name="Normal 37 2 2 33 3 2" xfId="39048"/>
    <cellStyle name="Normal 37 2 2 33 4" xfId="29862"/>
    <cellStyle name="Normal 37 2 2 34" xfId="2429"/>
    <cellStyle name="Normal 37 2 2 34 2" xfId="16534"/>
    <cellStyle name="Normal 37 2 2 34 2 2" xfId="42784"/>
    <cellStyle name="Normal 37 2 2 34 3" xfId="29863"/>
    <cellStyle name="Normal 37 2 2 35" xfId="2430"/>
    <cellStyle name="Normal 37 2 2 35 2" xfId="29864"/>
    <cellStyle name="Normal 37 2 2 36" xfId="2431"/>
    <cellStyle name="Normal 37 2 2 36 2" xfId="29865"/>
    <cellStyle name="Normal 37 2 2 37" xfId="2432"/>
    <cellStyle name="Normal 37 2 2 37 2" xfId="29866"/>
    <cellStyle name="Normal 37 2 2 38" xfId="2433"/>
    <cellStyle name="Normal 37 2 2 38 2" xfId="29867"/>
    <cellStyle name="Normal 37 2 2 39" xfId="2434"/>
    <cellStyle name="Normal 37 2 2 39 2" xfId="29868"/>
    <cellStyle name="Normal 37 2 2 4" xfId="2435"/>
    <cellStyle name="Normal 37 2 2 4 2" xfId="9587"/>
    <cellStyle name="Normal 37 2 2 4 2 2" xfId="20651"/>
    <cellStyle name="Normal 37 2 2 4 2 2 2" xfId="46900"/>
    <cellStyle name="Normal 37 2 2 4 2 3" xfId="35837"/>
    <cellStyle name="Normal 37 2 2 4 3" xfId="13190"/>
    <cellStyle name="Normal 37 2 2 4 3 2" xfId="24254"/>
    <cellStyle name="Normal 37 2 2 4 3 2 2" xfId="50503"/>
    <cellStyle name="Normal 37 2 2 4 3 3" xfId="39440"/>
    <cellStyle name="Normal 37 2 2 4 4" xfId="16926"/>
    <cellStyle name="Normal 37 2 2 4 4 2" xfId="43176"/>
    <cellStyle name="Normal 37 2 2 4 5" xfId="5785"/>
    <cellStyle name="Normal 37 2 2 4 5 2" xfId="32113"/>
    <cellStyle name="Normal 37 2 2 4 6" xfId="29869"/>
    <cellStyle name="Normal 37 2 2 40" xfId="2436"/>
    <cellStyle name="Normal 37 2 2 40 2" xfId="29870"/>
    <cellStyle name="Normal 37 2 2 41" xfId="2437"/>
    <cellStyle name="Normal 37 2 2 41 2" xfId="29871"/>
    <cellStyle name="Normal 37 2 2 42" xfId="2361"/>
    <cellStyle name="Normal 37 2 2 42 2" xfId="29795"/>
    <cellStyle name="Normal 37 2 2 43" xfId="5389"/>
    <cellStyle name="Normal 37 2 2 43 2" xfId="31721"/>
    <cellStyle name="Normal 37 2 2 44" xfId="27661"/>
    <cellStyle name="Normal 37 2 2 5" xfId="2438"/>
    <cellStyle name="Normal 37 2 2 5 2" xfId="9703"/>
    <cellStyle name="Normal 37 2 2 5 2 2" xfId="20767"/>
    <cellStyle name="Normal 37 2 2 5 2 2 2" xfId="47016"/>
    <cellStyle name="Normal 37 2 2 5 2 3" xfId="35953"/>
    <cellStyle name="Normal 37 2 2 5 3" xfId="13306"/>
    <cellStyle name="Normal 37 2 2 5 3 2" xfId="24370"/>
    <cellStyle name="Normal 37 2 2 5 3 2 2" xfId="50619"/>
    <cellStyle name="Normal 37 2 2 5 3 3" xfId="39556"/>
    <cellStyle name="Normal 37 2 2 5 4" xfId="17042"/>
    <cellStyle name="Normal 37 2 2 5 4 2" xfId="43292"/>
    <cellStyle name="Normal 37 2 2 5 5" xfId="5902"/>
    <cellStyle name="Normal 37 2 2 5 5 2" xfId="32229"/>
    <cellStyle name="Normal 37 2 2 5 6" xfId="29872"/>
    <cellStyle name="Normal 37 2 2 6" xfId="2439"/>
    <cellStyle name="Normal 37 2 2 6 2" xfId="9818"/>
    <cellStyle name="Normal 37 2 2 6 2 2" xfId="20882"/>
    <cellStyle name="Normal 37 2 2 6 2 2 2" xfId="47131"/>
    <cellStyle name="Normal 37 2 2 6 2 3" xfId="36068"/>
    <cellStyle name="Normal 37 2 2 6 3" xfId="13421"/>
    <cellStyle name="Normal 37 2 2 6 3 2" xfId="24485"/>
    <cellStyle name="Normal 37 2 2 6 3 2 2" xfId="50734"/>
    <cellStyle name="Normal 37 2 2 6 3 3" xfId="39671"/>
    <cellStyle name="Normal 37 2 2 6 4" xfId="17157"/>
    <cellStyle name="Normal 37 2 2 6 4 2" xfId="43407"/>
    <cellStyle name="Normal 37 2 2 6 5" xfId="6018"/>
    <cellStyle name="Normal 37 2 2 6 5 2" xfId="32344"/>
    <cellStyle name="Normal 37 2 2 6 6" xfId="29873"/>
    <cellStyle name="Normal 37 2 2 7" xfId="2440"/>
    <cellStyle name="Normal 37 2 2 7 2" xfId="9933"/>
    <cellStyle name="Normal 37 2 2 7 2 2" xfId="20997"/>
    <cellStyle name="Normal 37 2 2 7 2 2 2" xfId="47246"/>
    <cellStyle name="Normal 37 2 2 7 2 3" xfId="36183"/>
    <cellStyle name="Normal 37 2 2 7 3" xfId="13536"/>
    <cellStyle name="Normal 37 2 2 7 3 2" xfId="24600"/>
    <cellStyle name="Normal 37 2 2 7 3 2 2" xfId="50849"/>
    <cellStyle name="Normal 37 2 2 7 3 3" xfId="39786"/>
    <cellStyle name="Normal 37 2 2 7 4" xfId="17272"/>
    <cellStyle name="Normal 37 2 2 7 4 2" xfId="43522"/>
    <cellStyle name="Normal 37 2 2 7 5" xfId="6134"/>
    <cellStyle name="Normal 37 2 2 7 5 2" xfId="32459"/>
    <cellStyle name="Normal 37 2 2 7 6" xfId="29874"/>
    <cellStyle name="Normal 37 2 2 8" xfId="2441"/>
    <cellStyle name="Normal 37 2 2 8 2" xfId="10047"/>
    <cellStyle name="Normal 37 2 2 8 2 2" xfId="21111"/>
    <cellStyle name="Normal 37 2 2 8 2 2 2" xfId="47360"/>
    <cellStyle name="Normal 37 2 2 8 2 3" xfId="36297"/>
    <cellStyle name="Normal 37 2 2 8 3" xfId="13650"/>
    <cellStyle name="Normal 37 2 2 8 3 2" xfId="24714"/>
    <cellStyle name="Normal 37 2 2 8 3 2 2" xfId="50963"/>
    <cellStyle name="Normal 37 2 2 8 3 3" xfId="39900"/>
    <cellStyle name="Normal 37 2 2 8 4" xfId="17386"/>
    <cellStyle name="Normal 37 2 2 8 4 2" xfId="43636"/>
    <cellStyle name="Normal 37 2 2 8 5" xfId="6249"/>
    <cellStyle name="Normal 37 2 2 8 5 2" xfId="32573"/>
    <cellStyle name="Normal 37 2 2 8 6" xfId="29875"/>
    <cellStyle name="Normal 37 2 2 9" xfId="2442"/>
    <cellStyle name="Normal 37 2 2 9 2" xfId="10161"/>
    <cellStyle name="Normal 37 2 2 9 2 2" xfId="21225"/>
    <cellStyle name="Normal 37 2 2 9 2 2 2" xfId="47474"/>
    <cellStyle name="Normal 37 2 2 9 2 3" xfId="36411"/>
    <cellStyle name="Normal 37 2 2 9 3" xfId="13764"/>
    <cellStyle name="Normal 37 2 2 9 3 2" xfId="24828"/>
    <cellStyle name="Normal 37 2 2 9 3 2 2" xfId="51077"/>
    <cellStyle name="Normal 37 2 2 9 3 3" xfId="40014"/>
    <cellStyle name="Normal 37 2 2 9 4" xfId="17500"/>
    <cellStyle name="Normal 37 2 2 9 4 2" xfId="43750"/>
    <cellStyle name="Normal 37 2 2 9 5" xfId="6364"/>
    <cellStyle name="Normal 37 2 2 9 5 2" xfId="32687"/>
    <cellStyle name="Normal 37 2 2 9 6" xfId="29876"/>
    <cellStyle name="Normal 37 2 20" xfId="2443"/>
    <cellStyle name="Normal 37 2 20 2" xfId="10904"/>
    <cellStyle name="Normal 37 2 20 2 2" xfId="21968"/>
    <cellStyle name="Normal 37 2 20 2 2 2" xfId="48217"/>
    <cellStyle name="Normal 37 2 20 2 3" xfId="37154"/>
    <cellStyle name="Normal 37 2 20 3" xfId="14507"/>
    <cellStyle name="Normal 37 2 20 3 2" xfId="25571"/>
    <cellStyle name="Normal 37 2 20 3 2 2" xfId="51820"/>
    <cellStyle name="Normal 37 2 20 3 3" xfId="40757"/>
    <cellStyle name="Normal 37 2 20 4" xfId="18243"/>
    <cellStyle name="Normal 37 2 20 4 2" xfId="44493"/>
    <cellStyle name="Normal 37 2 20 5" xfId="7112"/>
    <cellStyle name="Normal 37 2 20 5 2" xfId="33430"/>
    <cellStyle name="Normal 37 2 20 6" xfId="29877"/>
    <cellStyle name="Normal 37 2 21" xfId="2444"/>
    <cellStyle name="Normal 37 2 21 2" xfId="11021"/>
    <cellStyle name="Normal 37 2 21 2 2" xfId="22085"/>
    <cellStyle name="Normal 37 2 21 2 2 2" xfId="48334"/>
    <cellStyle name="Normal 37 2 21 2 3" xfId="37271"/>
    <cellStyle name="Normal 37 2 21 3" xfId="14624"/>
    <cellStyle name="Normal 37 2 21 3 2" xfId="25688"/>
    <cellStyle name="Normal 37 2 21 3 2 2" xfId="51937"/>
    <cellStyle name="Normal 37 2 21 3 3" xfId="40874"/>
    <cellStyle name="Normal 37 2 21 4" xfId="18360"/>
    <cellStyle name="Normal 37 2 21 4 2" xfId="44610"/>
    <cellStyle name="Normal 37 2 21 5" xfId="7230"/>
    <cellStyle name="Normal 37 2 21 5 2" xfId="33547"/>
    <cellStyle name="Normal 37 2 21 6" xfId="29878"/>
    <cellStyle name="Normal 37 2 22" xfId="2445"/>
    <cellStyle name="Normal 37 2 22 2" xfId="11138"/>
    <cellStyle name="Normal 37 2 22 2 2" xfId="22202"/>
    <cellStyle name="Normal 37 2 22 2 2 2" xfId="48451"/>
    <cellStyle name="Normal 37 2 22 2 3" xfId="37388"/>
    <cellStyle name="Normal 37 2 22 3" xfId="14741"/>
    <cellStyle name="Normal 37 2 22 3 2" xfId="25805"/>
    <cellStyle name="Normal 37 2 22 3 2 2" xfId="52054"/>
    <cellStyle name="Normal 37 2 22 3 3" xfId="40991"/>
    <cellStyle name="Normal 37 2 22 4" xfId="18477"/>
    <cellStyle name="Normal 37 2 22 4 2" xfId="44727"/>
    <cellStyle name="Normal 37 2 22 5" xfId="7348"/>
    <cellStyle name="Normal 37 2 22 5 2" xfId="33664"/>
    <cellStyle name="Normal 37 2 22 6" xfId="29879"/>
    <cellStyle name="Normal 37 2 23" xfId="2446"/>
    <cellStyle name="Normal 37 2 23 2" xfId="11256"/>
    <cellStyle name="Normal 37 2 23 2 2" xfId="22320"/>
    <cellStyle name="Normal 37 2 23 2 2 2" xfId="48569"/>
    <cellStyle name="Normal 37 2 23 2 3" xfId="37506"/>
    <cellStyle name="Normal 37 2 23 3" xfId="14859"/>
    <cellStyle name="Normal 37 2 23 3 2" xfId="25923"/>
    <cellStyle name="Normal 37 2 23 3 2 2" xfId="52172"/>
    <cellStyle name="Normal 37 2 23 3 3" xfId="41109"/>
    <cellStyle name="Normal 37 2 23 4" xfId="18595"/>
    <cellStyle name="Normal 37 2 23 4 2" xfId="44845"/>
    <cellStyle name="Normal 37 2 23 5" xfId="7467"/>
    <cellStyle name="Normal 37 2 23 5 2" xfId="33782"/>
    <cellStyle name="Normal 37 2 23 6" xfId="29880"/>
    <cellStyle name="Normal 37 2 24" xfId="2447"/>
    <cellStyle name="Normal 37 2 24 2" xfId="11373"/>
    <cellStyle name="Normal 37 2 24 2 2" xfId="22437"/>
    <cellStyle name="Normal 37 2 24 2 2 2" xfId="48686"/>
    <cellStyle name="Normal 37 2 24 2 3" xfId="37623"/>
    <cellStyle name="Normal 37 2 24 3" xfId="14976"/>
    <cellStyle name="Normal 37 2 24 3 2" xfId="26040"/>
    <cellStyle name="Normal 37 2 24 3 2 2" xfId="52289"/>
    <cellStyle name="Normal 37 2 24 3 3" xfId="41226"/>
    <cellStyle name="Normal 37 2 24 4" xfId="18712"/>
    <cellStyle name="Normal 37 2 24 4 2" xfId="44962"/>
    <cellStyle name="Normal 37 2 24 5" xfId="7585"/>
    <cellStyle name="Normal 37 2 24 5 2" xfId="33899"/>
    <cellStyle name="Normal 37 2 24 6" xfId="29881"/>
    <cellStyle name="Normal 37 2 25" xfId="2448"/>
    <cellStyle name="Normal 37 2 25 2" xfId="11493"/>
    <cellStyle name="Normal 37 2 25 2 2" xfId="22557"/>
    <cellStyle name="Normal 37 2 25 2 2 2" xfId="48806"/>
    <cellStyle name="Normal 37 2 25 2 3" xfId="37743"/>
    <cellStyle name="Normal 37 2 25 3" xfId="15096"/>
    <cellStyle name="Normal 37 2 25 3 2" xfId="26160"/>
    <cellStyle name="Normal 37 2 25 3 2 2" xfId="52409"/>
    <cellStyle name="Normal 37 2 25 3 3" xfId="41346"/>
    <cellStyle name="Normal 37 2 25 4" xfId="18832"/>
    <cellStyle name="Normal 37 2 25 4 2" xfId="45082"/>
    <cellStyle name="Normal 37 2 25 5" xfId="7706"/>
    <cellStyle name="Normal 37 2 25 5 2" xfId="34019"/>
    <cellStyle name="Normal 37 2 25 6" xfId="29882"/>
    <cellStyle name="Normal 37 2 26" xfId="2449"/>
    <cellStyle name="Normal 37 2 26 2" xfId="11607"/>
    <cellStyle name="Normal 37 2 26 2 2" xfId="22671"/>
    <cellStyle name="Normal 37 2 26 2 2 2" xfId="48920"/>
    <cellStyle name="Normal 37 2 26 2 3" xfId="37857"/>
    <cellStyle name="Normal 37 2 26 3" xfId="15210"/>
    <cellStyle name="Normal 37 2 26 3 2" xfId="26274"/>
    <cellStyle name="Normal 37 2 26 3 2 2" xfId="52523"/>
    <cellStyle name="Normal 37 2 26 3 3" xfId="41460"/>
    <cellStyle name="Normal 37 2 26 4" xfId="18946"/>
    <cellStyle name="Normal 37 2 26 4 2" xfId="45196"/>
    <cellStyle name="Normal 37 2 26 5" xfId="7821"/>
    <cellStyle name="Normal 37 2 26 5 2" xfId="34133"/>
    <cellStyle name="Normal 37 2 26 6" xfId="29883"/>
    <cellStyle name="Normal 37 2 27" xfId="2450"/>
    <cellStyle name="Normal 37 2 27 2" xfId="11721"/>
    <cellStyle name="Normal 37 2 27 2 2" xfId="22785"/>
    <cellStyle name="Normal 37 2 27 2 2 2" xfId="49034"/>
    <cellStyle name="Normal 37 2 27 2 3" xfId="37971"/>
    <cellStyle name="Normal 37 2 27 3" xfId="15324"/>
    <cellStyle name="Normal 37 2 27 3 2" xfId="26388"/>
    <cellStyle name="Normal 37 2 27 3 2 2" xfId="52637"/>
    <cellStyle name="Normal 37 2 27 3 3" xfId="41574"/>
    <cellStyle name="Normal 37 2 27 4" xfId="19060"/>
    <cellStyle name="Normal 37 2 27 4 2" xfId="45310"/>
    <cellStyle name="Normal 37 2 27 5" xfId="7936"/>
    <cellStyle name="Normal 37 2 27 5 2" xfId="34247"/>
    <cellStyle name="Normal 37 2 27 6" xfId="29884"/>
    <cellStyle name="Normal 37 2 28" xfId="2451"/>
    <cellStyle name="Normal 37 2 28 2" xfId="11835"/>
    <cellStyle name="Normal 37 2 28 2 2" xfId="22899"/>
    <cellStyle name="Normal 37 2 28 2 2 2" xfId="49148"/>
    <cellStyle name="Normal 37 2 28 2 3" xfId="38085"/>
    <cellStyle name="Normal 37 2 28 3" xfId="15438"/>
    <cellStyle name="Normal 37 2 28 3 2" xfId="26502"/>
    <cellStyle name="Normal 37 2 28 3 2 2" xfId="52751"/>
    <cellStyle name="Normal 37 2 28 3 3" xfId="41688"/>
    <cellStyle name="Normal 37 2 28 4" xfId="19174"/>
    <cellStyle name="Normal 37 2 28 4 2" xfId="45424"/>
    <cellStyle name="Normal 37 2 28 5" xfId="8051"/>
    <cellStyle name="Normal 37 2 28 5 2" xfId="34361"/>
    <cellStyle name="Normal 37 2 28 6" xfId="29885"/>
    <cellStyle name="Normal 37 2 29" xfId="2452"/>
    <cellStyle name="Normal 37 2 29 2" xfId="11949"/>
    <cellStyle name="Normal 37 2 29 2 2" xfId="23013"/>
    <cellStyle name="Normal 37 2 29 2 2 2" xfId="49262"/>
    <cellStyle name="Normal 37 2 29 2 3" xfId="38199"/>
    <cellStyle name="Normal 37 2 29 3" xfId="15552"/>
    <cellStyle name="Normal 37 2 29 3 2" xfId="26616"/>
    <cellStyle name="Normal 37 2 29 3 2 2" xfId="52865"/>
    <cellStyle name="Normal 37 2 29 3 3" xfId="41802"/>
    <cellStyle name="Normal 37 2 29 4" xfId="19288"/>
    <cellStyle name="Normal 37 2 29 4 2" xfId="45538"/>
    <cellStyle name="Normal 37 2 29 5" xfId="8166"/>
    <cellStyle name="Normal 37 2 29 5 2" xfId="34475"/>
    <cellStyle name="Normal 37 2 29 6" xfId="29886"/>
    <cellStyle name="Normal 37 2 3" xfId="185"/>
    <cellStyle name="Normal 37 2 3 10" xfId="2454"/>
    <cellStyle name="Normal 37 2 3 10 2" xfId="10282"/>
    <cellStyle name="Normal 37 2 3 10 2 2" xfId="21346"/>
    <cellStyle name="Normal 37 2 3 10 2 2 2" xfId="47595"/>
    <cellStyle name="Normal 37 2 3 10 2 3" xfId="36532"/>
    <cellStyle name="Normal 37 2 3 10 3" xfId="13885"/>
    <cellStyle name="Normal 37 2 3 10 3 2" xfId="24949"/>
    <cellStyle name="Normal 37 2 3 10 3 2 2" xfId="51198"/>
    <cellStyle name="Normal 37 2 3 10 3 3" xfId="40135"/>
    <cellStyle name="Normal 37 2 3 10 4" xfId="17621"/>
    <cellStyle name="Normal 37 2 3 10 4 2" xfId="43871"/>
    <cellStyle name="Normal 37 2 3 10 5" xfId="6486"/>
    <cellStyle name="Normal 37 2 3 10 5 2" xfId="32808"/>
    <cellStyle name="Normal 37 2 3 10 6" xfId="29888"/>
    <cellStyle name="Normal 37 2 3 11" xfId="2455"/>
    <cellStyle name="Normal 37 2 3 11 2" xfId="10409"/>
    <cellStyle name="Normal 37 2 3 11 2 2" xfId="21473"/>
    <cellStyle name="Normal 37 2 3 11 2 2 2" xfId="47722"/>
    <cellStyle name="Normal 37 2 3 11 2 3" xfId="36659"/>
    <cellStyle name="Normal 37 2 3 11 3" xfId="14012"/>
    <cellStyle name="Normal 37 2 3 11 3 2" xfId="25076"/>
    <cellStyle name="Normal 37 2 3 11 3 2 2" xfId="51325"/>
    <cellStyle name="Normal 37 2 3 11 3 3" xfId="40262"/>
    <cellStyle name="Normal 37 2 3 11 4" xfId="17748"/>
    <cellStyle name="Normal 37 2 3 11 4 2" xfId="43998"/>
    <cellStyle name="Normal 37 2 3 11 5" xfId="6614"/>
    <cellStyle name="Normal 37 2 3 11 5 2" xfId="32935"/>
    <cellStyle name="Normal 37 2 3 11 6" xfId="29889"/>
    <cellStyle name="Normal 37 2 3 12" xfId="2456"/>
    <cellStyle name="Normal 37 2 3 12 2" xfId="10524"/>
    <cellStyle name="Normal 37 2 3 12 2 2" xfId="21588"/>
    <cellStyle name="Normal 37 2 3 12 2 2 2" xfId="47837"/>
    <cellStyle name="Normal 37 2 3 12 2 3" xfId="36774"/>
    <cellStyle name="Normal 37 2 3 12 3" xfId="14127"/>
    <cellStyle name="Normal 37 2 3 12 3 2" xfId="25191"/>
    <cellStyle name="Normal 37 2 3 12 3 2 2" xfId="51440"/>
    <cellStyle name="Normal 37 2 3 12 3 3" xfId="40377"/>
    <cellStyle name="Normal 37 2 3 12 4" xfId="17863"/>
    <cellStyle name="Normal 37 2 3 12 4 2" xfId="44113"/>
    <cellStyle name="Normal 37 2 3 12 5" xfId="6730"/>
    <cellStyle name="Normal 37 2 3 12 5 2" xfId="33050"/>
    <cellStyle name="Normal 37 2 3 12 6" xfId="29890"/>
    <cellStyle name="Normal 37 2 3 13" xfId="2457"/>
    <cellStyle name="Normal 37 2 3 13 2" xfId="10697"/>
    <cellStyle name="Normal 37 2 3 13 2 2" xfId="21761"/>
    <cellStyle name="Normal 37 2 3 13 2 2 2" xfId="48010"/>
    <cellStyle name="Normal 37 2 3 13 2 3" xfId="36947"/>
    <cellStyle name="Normal 37 2 3 13 3" xfId="14300"/>
    <cellStyle name="Normal 37 2 3 13 3 2" xfId="25364"/>
    <cellStyle name="Normal 37 2 3 13 3 2 2" xfId="51613"/>
    <cellStyle name="Normal 37 2 3 13 3 3" xfId="40550"/>
    <cellStyle name="Normal 37 2 3 13 4" xfId="18036"/>
    <cellStyle name="Normal 37 2 3 13 4 2" xfId="44286"/>
    <cellStyle name="Normal 37 2 3 13 5" xfId="6904"/>
    <cellStyle name="Normal 37 2 3 13 5 2" xfId="33223"/>
    <cellStyle name="Normal 37 2 3 13 6" xfId="29891"/>
    <cellStyle name="Normal 37 2 3 14" xfId="2458"/>
    <cellStyle name="Normal 37 2 3 14 2" xfId="10814"/>
    <cellStyle name="Normal 37 2 3 14 2 2" xfId="21878"/>
    <cellStyle name="Normal 37 2 3 14 2 2 2" xfId="48127"/>
    <cellStyle name="Normal 37 2 3 14 2 3" xfId="37064"/>
    <cellStyle name="Normal 37 2 3 14 3" xfId="14417"/>
    <cellStyle name="Normal 37 2 3 14 3 2" xfId="25481"/>
    <cellStyle name="Normal 37 2 3 14 3 2 2" xfId="51730"/>
    <cellStyle name="Normal 37 2 3 14 3 3" xfId="40667"/>
    <cellStyle name="Normal 37 2 3 14 4" xfId="18153"/>
    <cellStyle name="Normal 37 2 3 14 4 2" xfId="44403"/>
    <cellStyle name="Normal 37 2 3 14 5" xfId="7022"/>
    <cellStyle name="Normal 37 2 3 14 5 2" xfId="33340"/>
    <cellStyle name="Normal 37 2 3 14 6" xfId="29892"/>
    <cellStyle name="Normal 37 2 3 15" xfId="2459"/>
    <cellStyle name="Normal 37 2 3 15 2" xfId="10930"/>
    <cellStyle name="Normal 37 2 3 15 2 2" xfId="21994"/>
    <cellStyle name="Normal 37 2 3 15 2 2 2" xfId="48243"/>
    <cellStyle name="Normal 37 2 3 15 2 3" xfId="37180"/>
    <cellStyle name="Normal 37 2 3 15 3" xfId="14533"/>
    <cellStyle name="Normal 37 2 3 15 3 2" xfId="25597"/>
    <cellStyle name="Normal 37 2 3 15 3 2 2" xfId="51846"/>
    <cellStyle name="Normal 37 2 3 15 3 3" xfId="40783"/>
    <cellStyle name="Normal 37 2 3 15 4" xfId="18269"/>
    <cellStyle name="Normal 37 2 3 15 4 2" xfId="44519"/>
    <cellStyle name="Normal 37 2 3 15 5" xfId="7139"/>
    <cellStyle name="Normal 37 2 3 15 5 2" xfId="33456"/>
    <cellStyle name="Normal 37 2 3 15 6" xfId="29893"/>
    <cellStyle name="Normal 37 2 3 16" xfId="2460"/>
    <cellStyle name="Normal 37 2 3 16 2" xfId="11048"/>
    <cellStyle name="Normal 37 2 3 16 2 2" xfId="22112"/>
    <cellStyle name="Normal 37 2 3 16 2 2 2" xfId="48361"/>
    <cellStyle name="Normal 37 2 3 16 2 3" xfId="37298"/>
    <cellStyle name="Normal 37 2 3 16 3" xfId="14651"/>
    <cellStyle name="Normal 37 2 3 16 3 2" xfId="25715"/>
    <cellStyle name="Normal 37 2 3 16 3 2 2" xfId="51964"/>
    <cellStyle name="Normal 37 2 3 16 3 3" xfId="40901"/>
    <cellStyle name="Normal 37 2 3 16 4" xfId="18387"/>
    <cellStyle name="Normal 37 2 3 16 4 2" xfId="44637"/>
    <cellStyle name="Normal 37 2 3 16 5" xfId="7258"/>
    <cellStyle name="Normal 37 2 3 16 5 2" xfId="33574"/>
    <cellStyle name="Normal 37 2 3 16 6" xfId="29894"/>
    <cellStyle name="Normal 37 2 3 17" xfId="2461"/>
    <cellStyle name="Normal 37 2 3 17 2" xfId="11166"/>
    <cellStyle name="Normal 37 2 3 17 2 2" xfId="22230"/>
    <cellStyle name="Normal 37 2 3 17 2 2 2" xfId="48479"/>
    <cellStyle name="Normal 37 2 3 17 2 3" xfId="37416"/>
    <cellStyle name="Normal 37 2 3 17 3" xfId="14769"/>
    <cellStyle name="Normal 37 2 3 17 3 2" xfId="25833"/>
    <cellStyle name="Normal 37 2 3 17 3 2 2" xfId="52082"/>
    <cellStyle name="Normal 37 2 3 17 3 3" xfId="41019"/>
    <cellStyle name="Normal 37 2 3 17 4" xfId="18505"/>
    <cellStyle name="Normal 37 2 3 17 4 2" xfId="44755"/>
    <cellStyle name="Normal 37 2 3 17 5" xfId="7377"/>
    <cellStyle name="Normal 37 2 3 17 5 2" xfId="33692"/>
    <cellStyle name="Normal 37 2 3 17 6" xfId="29895"/>
    <cellStyle name="Normal 37 2 3 18" xfId="2462"/>
    <cellStyle name="Normal 37 2 3 18 2" xfId="11282"/>
    <cellStyle name="Normal 37 2 3 18 2 2" xfId="22346"/>
    <cellStyle name="Normal 37 2 3 18 2 2 2" xfId="48595"/>
    <cellStyle name="Normal 37 2 3 18 2 3" xfId="37532"/>
    <cellStyle name="Normal 37 2 3 18 3" xfId="14885"/>
    <cellStyle name="Normal 37 2 3 18 3 2" xfId="25949"/>
    <cellStyle name="Normal 37 2 3 18 3 2 2" xfId="52198"/>
    <cellStyle name="Normal 37 2 3 18 3 3" xfId="41135"/>
    <cellStyle name="Normal 37 2 3 18 4" xfId="18621"/>
    <cellStyle name="Normal 37 2 3 18 4 2" xfId="44871"/>
    <cellStyle name="Normal 37 2 3 18 5" xfId="7494"/>
    <cellStyle name="Normal 37 2 3 18 5 2" xfId="33808"/>
    <cellStyle name="Normal 37 2 3 18 6" xfId="29896"/>
    <cellStyle name="Normal 37 2 3 19" xfId="2463"/>
    <cellStyle name="Normal 37 2 3 19 2" xfId="11399"/>
    <cellStyle name="Normal 37 2 3 19 2 2" xfId="22463"/>
    <cellStyle name="Normal 37 2 3 19 2 2 2" xfId="48712"/>
    <cellStyle name="Normal 37 2 3 19 2 3" xfId="37649"/>
    <cellStyle name="Normal 37 2 3 19 3" xfId="15002"/>
    <cellStyle name="Normal 37 2 3 19 3 2" xfId="26066"/>
    <cellStyle name="Normal 37 2 3 19 3 2 2" xfId="52315"/>
    <cellStyle name="Normal 37 2 3 19 3 3" xfId="41252"/>
    <cellStyle name="Normal 37 2 3 19 4" xfId="18738"/>
    <cellStyle name="Normal 37 2 3 19 4 2" xfId="44988"/>
    <cellStyle name="Normal 37 2 3 19 5" xfId="7612"/>
    <cellStyle name="Normal 37 2 3 19 5 2" xfId="33925"/>
    <cellStyle name="Normal 37 2 3 19 6" xfId="29897"/>
    <cellStyle name="Normal 37 2 3 2" xfId="186"/>
    <cellStyle name="Normal 37 2 3 2 10" xfId="2465"/>
    <cellStyle name="Normal 37 2 3 2 10 2" xfId="10464"/>
    <cellStyle name="Normal 37 2 3 2 10 2 2" xfId="21528"/>
    <cellStyle name="Normal 37 2 3 2 10 2 2 2" xfId="47777"/>
    <cellStyle name="Normal 37 2 3 2 10 2 3" xfId="36714"/>
    <cellStyle name="Normal 37 2 3 2 10 3" xfId="14067"/>
    <cellStyle name="Normal 37 2 3 2 10 3 2" xfId="25131"/>
    <cellStyle name="Normal 37 2 3 2 10 3 2 2" xfId="51380"/>
    <cellStyle name="Normal 37 2 3 2 10 3 3" xfId="40317"/>
    <cellStyle name="Normal 37 2 3 2 10 4" xfId="17803"/>
    <cellStyle name="Normal 37 2 3 2 10 4 2" xfId="44053"/>
    <cellStyle name="Normal 37 2 3 2 10 5" xfId="6669"/>
    <cellStyle name="Normal 37 2 3 2 10 5 2" xfId="32990"/>
    <cellStyle name="Normal 37 2 3 2 10 6" xfId="29899"/>
    <cellStyle name="Normal 37 2 3 2 11" xfId="2466"/>
    <cellStyle name="Normal 37 2 3 2 11 2" xfId="10579"/>
    <cellStyle name="Normal 37 2 3 2 11 2 2" xfId="21643"/>
    <cellStyle name="Normal 37 2 3 2 11 2 2 2" xfId="47892"/>
    <cellStyle name="Normal 37 2 3 2 11 2 3" xfId="36829"/>
    <cellStyle name="Normal 37 2 3 2 11 3" xfId="14182"/>
    <cellStyle name="Normal 37 2 3 2 11 3 2" xfId="25246"/>
    <cellStyle name="Normal 37 2 3 2 11 3 2 2" xfId="51495"/>
    <cellStyle name="Normal 37 2 3 2 11 3 3" xfId="40432"/>
    <cellStyle name="Normal 37 2 3 2 11 4" xfId="17918"/>
    <cellStyle name="Normal 37 2 3 2 11 4 2" xfId="44168"/>
    <cellStyle name="Normal 37 2 3 2 11 5" xfId="6785"/>
    <cellStyle name="Normal 37 2 3 2 11 5 2" xfId="33105"/>
    <cellStyle name="Normal 37 2 3 2 11 6" xfId="29900"/>
    <cellStyle name="Normal 37 2 3 2 12" xfId="2467"/>
    <cellStyle name="Normal 37 2 3 2 12 2" xfId="10752"/>
    <cellStyle name="Normal 37 2 3 2 12 2 2" xfId="21816"/>
    <cellStyle name="Normal 37 2 3 2 12 2 2 2" xfId="48065"/>
    <cellStyle name="Normal 37 2 3 2 12 2 3" xfId="37002"/>
    <cellStyle name="Normal 37 2 3 2 12 3" xfId="14355"/>
    <cellStyle name="Normal 37 2 3 2 12 3 2" xfId="25419"/>
    <cellStyle name="Normal 37 2 3 2 12 3 2 2" xfId="51668"/>
    <cellStyle name="Normal 37 2 3 2 12 3 3" xfId="40605"/>
    <cellStyle name="Normal 37 2 3 2 12 4" xfId="18091"/>
    <cellStyle name="Normal 37 2 3 2 12 4 2" xfId="44341"/>
    <cellStyle name="Normal 37 2 3 2 12 5" xfId="6959"/>
    <cellStyle name="Normal 37 2 3 2 12 5 2" xfId="33278"/>
    <cellStyle name="Normal 37 2 3 2 12 6" xfId="29901"/>
    <cellStyle name="Normal 37 2 3 2 13" xfId="2468"/>
    <cellStyle name="Normal 37 2 3 2 13 2" xfId="10869"/>
    <cellStyle name="Normal 37 2 3 2 13 2 2" xfId="21933"/>
    <cellStyle name="Normal 37 2 3 2 13 2 2 2" xfId="48182"/>
    <cellStyle name="Normal 37 2 3 2 13 2 3" xfId="37119"/>
    <cellStyle name="Normal 37 2 3 2 13 3" xfId="14472"/>
    <cellStyle name="Normal 37 2 3 2 13 3 2" xfId="25536"/>
    <cellStyle name="Normal 37 2 3 2 13 3 2 2" xfId="51785"/>
    <cellStyle name="Normal 37 2 3 2 13 3 3" xfId="40722"/>
    <cellStyle name="Normal 37 2 3 2 13 4" xfId="18208"/>
    <cellStyle name="Normal 37 2 3 2 13 4 2" xfId="44458"/>
    <cellStyle name="Normal 37 2 3 2 13 5" xfId="7077"/>
    <cellStyle name="Normal 37 2 3 2 13 5 2" xfId="33395"/>
    <cellStyle name="Normal 37 2 3 2 13 6" xfId="29902"/>
    <cellStyle name="Normal 37 2 3 2 14" xfId="2469"/>
    <cellStyle name="Normal 37 2 3 2 14 2" xfId="10985"/>
    <cellStyle name="Normal 37 2 3 2 14 2 2" xfId="22049"/>
    <cellStyle name="Normal 37 2 3 2 14 2 2 2" xfId="48298"/>
    <cellStyle name="Normal 37 2 3 2 14 2 3" xfId="37235"/>
    <cellStyle name="Normal 37 2 3 2 14 3" xfId="14588"/>
    <cellStyle name="Normal 37 2 3 2 14 3 2" xfId="25652"/>
    <cellStyle name="Normal 37 2 3 2 14 3 2 2" xfId="51901"/>
    <cellStyle name="Normal 37 2 3 2 14 3 3" xfId="40838"/>
    <cellStyle name="Normal 37 2 3 2 14 4" xfId="18324"/>
    <cellStyle name="Normal 37 2 3 2 14 4 2" xfId="44574"/>
    <cellStyle name="Normal 37 2 3 2 14 5" xfId="7194"/>
    <cellStyle name="Normal 37 2 3 2 14 5 2" xfId="33511"/>
    <cellStyle name="Normal 37 2 3 2 14 6" xfId="29903"/>
    <cellStyle name="Normal 37 2 3 2 15" xfId="2470"/>
    <cellStyle name="Normal 37 2 3 2 15 2" xfId="11103"/>
    <cellStyle name="Normal 37 2 3 2 15 2 2" xfId="22167"/>
    <cellStyle name="Normal 37 2 3 2 15 2 2 2" xfId="48416"/>
    <cellStyle name="Normal 37 2 3 2 15 2 3" xfId="37353"/>
    <cellStyle name="Normal 37 2 3 2 15 3" xfId="14706"/>
    <cellStyle name="Normal 37 2 3 2 15 3 2" xfId="25770"/>
    <cellStyle name="Normal 37 2 3 2 15 3 2 2" xfId="52019"/>
    <cellStyle name="Normal 37 2 3 2 15 3 3" xfId="40956"/>
    <cellStyle name="Normal 37 2 3 2 15 4" xfId="18442"/>
    <cellStyle name="Normal 37 2 3 2 15 4 2" xfId="44692"/>
    <cellStyle name="Normal 37 2 3 2 15 5" xfId="7313"/>
    <cellStyle name="Normal 37 2 3 2 15 5 2" xfId="33629"/>
    <cellStyle name="Normal 37 2 3 2 15 6" xfId="29904"/>
    <cellStyle name="Normal 37 2 3 2 16" xfId="2471"/>
    <cellStyle name="Normal 37 2 3 2 16 2" xfId="11221"/>
    <cellStyle name="Normal 37 2 3 2 16 2 2" xfId="22285"/>
    <cellStyle name="Normal 37 2 3 2 16 2 2 2" xfId="48534"/>
    <cellStyle name="Normal 37 2 3 2 16 2 3" xfId="37471"/>
    <cellStyle name="Normal 37 2 3 2 16 3" xfId="14824"/>
    <cellStyle name="Normal 37 2 3 2 16 3 2" xfId="25888"/>
    <cellStyle name="Normal 37 2 3 2 16 3 2 2" xfId="52137"/>
    <cellStyle name="Normal 37 2 3 2 16 3 3" xfId="41074"/>
    <cellStyle name="Normal 37 2 3 2 16 4" xfId="18560"/>
    <cellStyle name="Normal 37 2 3 2 16 4 2" xfId="44810"/>
    <cellStyle name="Normal 37 2 3 2 16 5" xfId="7432"/>
    <cellStyle name="Normal 37 2 3 2 16 5 2" xfId="33747"/>
    <cellStyle name="Normal 37 2 3 2 16 6" xfId="29905"/>
    <cellStyle name="Normal 37 2 3 2 17" xfId="2472"/>
    <cellStyle name="Normal 37 2 3 2 17 2" xfId="11337"/>
    <cellStyle name="Normal 37 2 3 2 17 2 2" xfId="22401"/>
    <cellStyle name="Normal 37 2 3 2 17 2 2 2" xfId="48650"/>
    <cellStyle name="Normal 37 2 3 2 17 2 3" xfId="37587"/>
    <cellStyle name="Normal 37 2 3 2 17 3" xfId="14940"/>
    <cellStyle name="Normal 37 2 3 2 17 3 2" xfId="26004"/>
    <cellStyle name="Normal 37 2 3 2 17 3 2 2" xfId="52253"/>
    <cellStyle name="Normal 37 2 3 2 17 3 3" xfId="41190"/>
    <cellStyle name="Normal 37 2 3 2 17 4" xfId="18676"/>
    <cellStyle name="Normal 37 2 3 2 17 4 2" xfId="44926"/>
    <cellStyle name="Normal 37 2 3 2 17 5" xfId="7549"/>
    <cellStyle name="Normal 37 2 3 2 17 5 2" xfId="33863"/>
    <cellStyle name="Normal 37 2 3 2 17 6" xfId="29906"/>
    <cellStyle name="Normal 37 2 3 2 18" xfId="2473"/>
    <cellStyle name="Normal 37 2 3 2 18 2" xfId="11454"/>
    <cellStyle name="Normal 37 2 3 2 18 2 2" xfId="22518"/>
    <cellStyle name="Normal 37 2 3 2 18 2 2 2" xfId="48767"/>
    <cellStyle name="Normal 37 2 3 2 18 2 3" xfId="37704"/>
    <cellStyle name="Normal 37 2 3 2 18 3" xfId="15057"/>
    <cellStyle name="Normal 37 2 3 2 18 3 2" xfId="26121"/>
    <cellStyle name="Normal 37 2 3 2 18 3 2 2" xfId="52370"/>
    <cellStyle name="Normal 37 2 3 2 18 3 3" xfId="41307"/>
    <cellStyle name="Normal 37 2 3 2 18 4" xfId="18793"/>
    <cellStyle name="Normal 37 2 3 2 18 4 2" xfId="45043"/>
    <cellStyle name="Normal 37 2 3 2 18 5" xfId="7667"/>
    <cellStyle name="Normal 37 2 3 2 18 5 2" xfId="33980"/>
    <cellStyle name="Normal 37 2 3 2 18 6" xfId="29907"/>
    <cellStyle name="Normal 37 2 3 2 19" xfId="2474"/>
    <cellStyle name="Normal 37 2 3 2 19 2" xfId="11573"/>
    <cellStyle name="Normal 37 2 3 2 19 2 2" xfId="22637"/>
    <cellStyle name="Normal 37 2 3 2 19 2 2 2" xfId="48886"/>
    <cellStyle name="Normal 37 2 3 2 19 2 3" xfId="37823"/>
    <cellStyle name="Normal 37 2 3 2 19 3" xfId="15176"/>
    <cellStyle name="Normal 37 2 3 2 19 3 2" xfId="26240"/>
    <cellStyle name="Normal 37 2 3 2 19 3 2 2" xfId="52489"/>
    <cellStyle name="Normal 37 2 3 2 19 3 3" xfId="41426"/>
    <cellStyle name="Normal 37 2 3 2 19 4" xfId="18912"/>
    <cellStyle name="Normal 37 2 3 2 19 4 2" xfId="45162"/>
    <cellStyle name="Normal 37 2 3 2 19 5" xfId="7787"/>
    <cellStyle name="Normal 37 2 3 2 19 5 2" xfId="34099"/>
    <cellStyle name="Normal 37 2 3 2 19 6" xfId="29908"/>
    <cellStyle name="Normal 37 2 3 2 2" xfId="187"/>
    <cellStyle name="Normal 37 2 3 2 2 2" xfId="2476"/>
    <cellStyle name="Normal 37 2 3 2 2 2 2" xfId="16425"/>
    <cellStyle name="Normal 37 2 3 2 2 2 2 2" xfId="27489"/>
    <cellStyle name="Normal 37 2 3 2 2 2 2 2 2" xfId="53738"/>
    <cellStyle name="Normal 37 2 3 2 2 2 2 3" xfId="42675"/>
    <cellStyle name="Normal 37 2 3 2 2 2 3" xfId="20161"/>
    <cellStyle name="Normal 37 2 3 2 2 2 3 2" xfId="46411"/>
    <cellStyle name="Normal 37 2 3 2 2 2 4" xfId="9089"/>
    <cellStyle name="Normal 37 2 3 2 2 2 4 2" xfId="35348"/>
    <cellStyle name="Normal 37 2 3 2 2 2 5" xfId="29910"/>
    <cellStyle name="Normal 37 2 3 2 2 3" xfId="2475"/>
    <cellStyle name="Normal 37 2 3 2 2 3 2" xfId="20566"/>
    <cellStyle name="Normal 37 2 3 2 2 3 2 2" xfId="46815"/>
    <cellStyle name="Normal 37 2 3 2 2 3 3" xfId="9502"/>
    <cellStyle name="Normal 37 2 3 2 2 3 3 2" xfId="35752"/>
    <cellStyle name="Normal 37 2 3 2 2 3 4" xfId="29909"/>
    <cellStyle name="Normal 37 2 3 2 2 4" xfId="13105"/>
    <cellStyle name="Normal 37 2 3 2 2 4 2" xfId="24169"/>
    <cellStyle name="Normal 37 2 3 2 2 4 2 2" xfId="50418"/>
    <cellStyle name="Normal 37 2 3 2 2 4 3" xfId="39355"/>
    <cellStyle name="Normal 37 2 3 2 2 5" xfId="16841"/>
    <cellStyle name="Normal 37 2 3 2 2 5 2" xfId="43091"/>
    <cellStyle name="Normal 37 2 3 2 2 6" xfId="5699"/>
    <cellStyle name="Normal 37 2 3 2 2 6 2" xfId="32028"/>
    <cellStyle name="Normal 37 2 3 2 2 7" xfId="27667"/>
    <cellStyle name="Normal 37 2 3 2 20" xfId="2477"/>
    <cellStyle name="Normal 37 2 3 2 20 2" xfId="11687"/>
    <cellStyle name="Normal 37 2 3 2 20 2 2" xfId="22751"/>
    <cellStyle name="Normal 37 2 3 2 20 2 2 2" xfId="49000"/>
    <cellStyle name="Normal 37 2 3 2 20 2 3" xfId="37937"/>
    <cellStyle name="Normal 37 2 3 2 20 3" xfId="15290"/>
    <cellStyle name="Normal 37 2 3 2 20 3 2" xfId="26354"/>
    <cellStyle name="Normal 37 2 3 2 20 3 2 2" xfId="52603"/>
    <cellStyle name="Normal 37 2 3 2 20 3 3" xfId="41540"/>
    <cellStyle name="Normal 37 2 3 2 20 4" xfId="19026"/>
    <cellStyle name="Normal 37 2 3 2 20 4 2" xfId="45276"/>
    <cellStyle name="Normal 37 2 3 2 20 5" xfId="7902"/>
    <cellStyle name="Normal 37 2 3 2 20 5 2" xfId="34213"/>
    <cellStyle name="Normal 37 2 3 2 20 6" xfId="29911"/>
    <cellStyle name="Normal 37 2 3 2 21" xfId="2478"/>
    <cellStyle name="Normal 37 2 3 2 21 2" xfId="11801"/>
    <cellStyle name="Normal 37 2 3 2 21 2 2" xfId="22865"/>
    <cellStyle name="Normal 37 2 3 2 21 2 2 2" xfId="49114"/>
    <cellStyle name="Normal 37 2 3 2 21 2 3" xfId="38051"/>
    <cellStyle name="Normal 37 2 3 2 21 3" xfId="15404"/>
    <cellStyle name="Normal 37 2 3 2 21 3 2" xfId="26468"/>
    <cellStyle name="Normal 37 2 3 2 21 3 2 2" xfId="52717"/>
    <cellStyle name="Normal 37 2 3 2 21 3 3" xfId="41654"/>
    <cellStyle name="Normal 37 2 3 2 21 4" xfId="19140"/>
    <cellStyle name="Normal 37 2 3 2 21 4 2" xfId="45390"/>
    <cellStyle name="Normal 37 2 3 2 21 5" xfId="8017"/>
    <cellStyle name="Normal 37 2 3 2 21 5 2" xfId="34327"/>
    <cellStyle name="Normal 37 2 3 2 21 6" xfId="29912"/>
    <cellStyle name="Normal 37 2 3 2 22" xfId="2479"/>
    <cellStyle name="Normal 37 2 3 2 22 2" xfId="11915"/>
    <cellStyle name="Normal 37 2 3 2 22 2 2" xfId="22979"/>
    <cellStyle name="Normal 37 2 3 2 22 2 2 2" xfId="49228"/>
    <cellStyle name="Normal 37 2 3 2 22 2 3" xfId="38165"/>
    <cellStyle name="Normal 37 2 3 2 22 3" xfId="15518"/>
    <cellStyle name="Normal 37 2 3 2 22 3 2" xfId="26582"/>
    <cellStyle name="Normal 37 2 3 2 22 3 2 2" xfId="52831"/>
    <cellStyle name="Normal 37 2 3 2 22 3 3" xfId="41768"/>
    <cellStyle name="Normal 37 2 3 2 22 4" xfId="19254"/>
    <cellStyle name="Normal 37 2 3 2 22 4 2" xfId="45504"/>
    <cellStyle name="Normal 37 2 3 2 22 5" xfId="8132"/>
    <cellStyle name="Normal 37 2 3 2 22 5 2" xfId="34441"/>
    <cellStyle name="Normal 37 2 3 2 22 6" xfId="29913"/>
    <cellStyle name="Normal 37 2 3 2 23" xfId="2480"/>
    <cellStyle name="Normal 37 2 3 2 23 2" xfId="12029"/>
    <cellStyle name="Normal 37 2 3 2 23 2 2" xfId="23093"/>
    <cellStyle name="Normal 37 2 3 2 23 2 2 2" xfId="49342"/>
    <cellStyle name="Normal 37 2 3 2 23 2 3" xfId="38279"/>
    <cellStyle name="Normal 37 2 3 2 23 3" xfId="15632"/>
    <cellStyle name="Normal 37 2 3 2 23 3 2" xfId="26696"/>
    <cellStyle name="Normal 37 2 3 2 23 3 2 2" xfId="52945"/>
    <cellStyle name="Normal 37 2 3 2 23 3 3" xfId="41882"/>
    <cellStyle name="Normal 37 2 3 2 23 4" xfId="19368"/>
    <cellStyle name="Normal 37 2 3 2 23 4 2" xfId="45618"/>
    <cellStyle name="Normal 37 2 3 2 23 5" xfId="8247"/>
    <cellStyle name="Normal 37 2 3 2 23 5 2" xfId="34555"/>
    <cellStyle name="Normal 37 2 3 2 23 6" xfId="29914"/>
    <cellStyle name="Normal 37 2 3 2 24" xfId="2481"/>
    <cellStyle name="Normal 37 2 3 2 24 2" xfId="12143"/>
    <cellStyle name="Normal 37 2 3 2 24 2 2" xfId="23207"/>
    <cellStyle name="Normal 37 2 3 2 24 2 2 2" xfId="49456"/>
    <cellStyle name="Normal 37 2 3 2 24 2 3" xfId="38393"/>
    <cellStyle name="Normal 37 2 3 2 24 3" xfId="15746"/>
    <cellStyle name="Normal 37 2 3 2 24 3 2" xfId="26810"/>
    <cellStyle name="Normal 37 2 3 2 24 3 2 2" xfId="53059"/>
    <cellStyle name="Normal 37 2 3 2 24 3 3" xfId="41996"/>
    <cellStyle name="Normal 37 2 3 2 24 4" xfId="19482"/>
    <cellStyle name="Normal 37 2 3 2 24 4 2" xfId="45732"/>
    <cellStyle name="Normal 37 2 3 2 24 5" xfId="8362"/>
    <cellStyle name="Normal 37 2 3 2 24 5 2" xfId="34669"/>
    <cellStyle name="Normal 37 2 3 2 24 6" xfId="29915"/>
    <cellStyle name="Normal 37 2 3 2 25" xfId="2482"/>
    <cellStyle name="Normal 37 2 3 2 25 2" xfId="12260"/>
    <cellStyle name="Normal 37 2 3 2 25 2 2" xfId="23324"/>
    <cellStyle name="Normal 37 2 3 2 25 2 2 2" xfId="49573"/>
    <cellStyle name="Normal 37 2 3 2 25 2 3" xfId="38510"/>
    <cellStyle name="Normal 37 2 3 2 25 3" xfId="15863"/>
    <cellStyle name="Normal 37 2 3 2 25 3 2" xfId="26927"/>
    <cellStyle name="Normal 37 2 3 2 25 3 2 2" xfId="53176"/>
    <cellStyle name="Normal 37 2 3 2 25 3 3" xfId="42113"/>
    <cellStyle name="Normal 37 2 3 2 25 4" xfId="19599"/>
    <cellStyle name="Normal 37 2 3 2 25 4 2" xfId="45849"/>
    <cellStyle name="Normal 37 2 3 2 25 5" xfId="8480"/>
    <cellStyle name="Normal 37 2 3 2 25 5 2" xfId="34786"/>
    <cellStyle name="Normal 37 2 3 2 25 6" xfId="29916"/>
    <cellStyle name="Normal 37 2 3 2 26" xfId="2483"/>
    <cellStyle name="Normal 37 2 3 2 26 2" xfId="12379"/>
    <cellStyle name="Normal 37 2 3 2 26 2 2" xfId="23443"/>
    <cellStyle name="Normal 37 2 3 2 26 2 2 2" xfId="49692"/>
    <cellStyle name="Normal 37 2 3 2 26 2 3" xfId="38629"/>
    <cellStyle name="Normal 37 2 3 2 26 3" xfId="15982"/>
    <cellStyle name="Normal 37 2 3 2 26 3 2" xfId="27046"/>
    <cellStyle name="Normal 37 2 3 2 26 3 2 2" xfId="53295"/>
    <cellStyle name="Normal 37 2 3 2 26 3 3" xfId="42232"/>
    <cellStyle name="Normal 37 2 3 2 26 4" xfId="19718"/>
    <cellStyle name="Normal 37 2 3 2 26 4 2" xfId="45968"/>
    <cellStyle name="Normal 37 2 3 2 26 5" xfId="8600"/>
    <cellStyle name="Normal 37 2 3 2 26 5 2" xfId="34905"/>
    <cellStyle name="Normal 37 2 3 2 26 6" xfId="29917"/>
    <cellStyle name="Normal 37 2 3 2 27" xfId="2484"/>
    <cellStyle name="Normal 37 2 3 2 27 2" xfId="12510"/>
    <cellStyle name="Normal 37 2 3 2 27 2 2" xfId="23574"/>
    <cellStyle name="Normal 37 2 3 2 27 2 2 2" xfId="49823"/>
    <cellStyle name="Normal 37 2 3 2 27 2 3" xfId="38760"/>
    <cellStyle name="Normal 37 2 3 2 27 3" xfId="16113"/>
    <cellStyle name="Normal 37 2 3 2 27 3 2" xfId="27177"/>
    <cellStyle name="Normal 37 2 3 2 27 3 2 2" xfId="53426"/>
    <cellStyle name="Normal 37 2 3 2 27 3 3" xfId="42363"/>
    <cellStyle name="Normal 37 2 3 2 27 4" xfId="19849"/>
    <cellStyle name="Normal 37 2 3 2 27 4 2" xfId="46099"/>
    <cellStyle name="Normal 37 2 3 2 27 5" xfId="8732"/>
    <cellStyle name="Normal 37 2 3 2 27 5 2" xfId="35036"/>
    <cellStyle name="Normal 37 2 3 2 27 6" xfId="29918"/>
    <cellStyle name="Normal 37 2 3 2 28" xfId="2485"/>
    <cellStyle name="Normal 37 2 3 2 28 2" xfId="12625"/>
    <cellStyle name="Normal 37 2 3 2 28 2 2" xfId="23689"/>
    <cellStyle name="Normal 37 2 3 2 28 2 2 2" xfId="49938"/>
    <cellStyle name="Normal 37 2 3 2 28 2 3" xfId="38875"/>
    <cellStyle name="Normal 37 2 3 2 28 3" xfId="16228"/>
    <cellStyle name="Normal 37 2 3 2 28 3 2" xfId="27292"/>
    <cellStyle name="Normal 37 2 3 2 28 3 2 2" xfId="53541"/>
    <cellStyle name="Normal 37 2 3 2 28 3 3" xfId="42478"/>
    <cellStyle name="Normal 37 2 3 2 28 4" xfId="19964"/>
    <cellStyle name="Normal 37 2 3 2 28 4 2" xfId="46214"/>
    <cellStyle name="Normal 37 2 3 2 28 5" xfId="8848"/>
    <cellStyle name="Normal 37 2 3 2 28 5 2" xfId="35151"/>
    <cellStyle name="Normal 37 2 3 2 28 6" xfId="29919"/>
    <cellStyle name="Normal 37 2 3 2 29" xfId="2486"/>
    <cellStyle name="Normal 37 2 3 2 29 2" xfId="12739"/>
    <cellStyle name="Normal 37 2 3 2 29 2 2" xfId="23803"/>
    <cellStyle name="Normal 37 2 3 2 29 2 2 2" xfId="50052"/>
    <cellStyle name="Normal 37 2 3 2 29 2 3" xfId="38989"/>
    <cellStyle name="Normal 37 2 3 2 29 3" xfId="16342"/>
    <cellStyle name="Normal 37 2 3 2 29 3 2" xfId="27406"/>
    <cellStyle name="Normal 37 2 3 2 29 3 2 2" xfId="53655"/>
    <cellStyle name="Normal 37 2 3 2 29 3 3" xfId="42592"/>
    <cellStyle name="Normal 37 2 3 2 29 4" xfId="20078"/>
    <cellStyle name="Normal 37 2 3 2 29 4 2" xfId="46328"/>
    <cellStyle name="Normal 37 2 3 2 29 5" xfId="8963"/>
    <cellStyle name="Normal 37 2 3 2 29 5 2" xfId="35265"/>
    <cellStyle name="Normal 37 2 3 2 29 6" xfId="29920"/>
    <cellStyle name="Normal 37 2 3 2 3" xfId="2487"/>
    <cellStyle name="Normal 37 2 3 2 3 2" xfId="9649"/>
    <cellStyle name="Normal 37 2 3 2 3 2 2" xfId="20713"/>
    <cellStyle name="Normal 37 2 3 2 3 2 2 2" xfId="46962"/>
    <cellStyle name="Normal 37 2 3 2 3 2 3" xfId="35899"/>
    <cellStyle name="Normal 37 2 3 2 3 3" xfId="13252"/>
    <cellStyle name="Normal 37 2 3 2 3 3 2" xfId="24316"/>
    <cellStyle name="Normal 37 2 3 2 3 3 2 2" xfId="50565"/>
    <cellStyle name="Normal 37 2 3 2 3 3 3" xfId="39502"/>
    <cellStyle name="Normal 37 2 3 2 3 4" xfId="16988"/>
    <cellStyle name="Normal 37 2 3 2 3 4 2" xfId="43238"/>
    <cellStyle name="Normal 37 2 3 2 3 5" xfId="5847"/>
    <cellStyle name="Normal 37 2 3 2 3 5 2" xfId="32175"/>
    <cellStyle name="Normal 37 2 3 2 3 6" xfId="29921"/>
    <cellStyle name="Normal 37 2 3 2 30" xfId="2488"/>
    <cellStyle name="Normal 37 2 3 2 30 2" xfId="9377"/>
    <cellStyle name="Normal 37 2 3 2 30 2 2" xfId="20441"/>
    <cellStyle name="Normal 37 2 3 2 30 2 2 2" xfId="46690"/>
    <cellStyle name="Normal 37 2 3 2 30 2 3" xfId="35627"/>
    <cellStyle name="Normal 37 2 3 2 30 3" xfId="12980"/>
    <cellStyle name="Normal 37 2 3 2 30 3 2" xfId="24044"/>
    <cellStyle name="Normal 37 2 3 2 30 3 2 2" xfId="50293"/>
    <cellStyle name="Normal 37 2 3 2 30 3 3" xfId="39230"/>
    <cellStyle name="Normal 37 2 3 2 30 4" xfId="16716"/>
    <cellStyle name="Normal 37 2 3 2 30 4 2" xfId="42966"/>
    <cellStyle name="Normal 37 2 3 2 30 5" xfId="5572"/>
    <cellStyle name="Normal 37 2 3 2 30 5 2" xfId="31903"/>
    <cellStyle name="Normal 37 2 3 2 30 6" xfId="29922"/>
    <cellStyle name="Normal 37 2 3 2 31" xfId="2489"/>
    <cellStyle name="Normal 37 2 3 2 31 2" xfId="20321"/>
    <cellStyle name="Normal 37 2 3 2 31 2 2" xfId="46570"/>
    <cellStyle name="Normal 37 2 3 2 31 3" xfId="9257"/>
    <cellStyle name="Normal 37 2 3 2 31 3 2" xfId="35507"/>
    <cellStyle name="Normal 37 2 3 2 31 4" xfId="29923"/>
    <cellStyle name="Normal 37 2 3 2 32" xfId="2490"/>
    <cellStyle name="Normal 37 2 3 2 32 2" xfId="23924"/>
    <cellStyle name="Normal 37 2 3 2 32 2 2" xfId="50173"/>
    <cellStyle name="Normal 37 2 3 2 32 3" xfId="12860"/>
    <cellStyle name="Normal 37 2 3 2 32 3 2" xfId="39110"/>
    <cellStyle name="Normal 37 2 3 2 32 4" xfId="29924"/>
    <cellStyle name="Normal 37 2 3 2 33" xfId="2491"/>
    <cellStyle name="Normal 37 2 3 2 33 2" xfId="16596"/>
    <cellStyle name="Normal 37 2 3 2 33 2 2" xfId="42846"/>
    <cellStyle name="Normal 37 2 3 2 33 3" xfId="29925"/>
    <cellStyle name="Normal 37 2 3 2 34" xfId="2492"/>
    <cellStyle name="Normal 37 2 3 2 34 2" xfId="29926"/>
    <cellStyle name="Normal 37 2 3 2 35" xfId="2493"/>
    <cellStyle name="Normal 37 2 3 2 35 2" xfId="29927"/>
    <cellStyle name="Normal 37 2 3 2 36" xfId="2494"/>
    <cellStyle name="Normal 37 2 3 2 36 2" xfId="29928"/>
    <cellStyle name="Normal 37 2 3 2 37" xfId="2495"/>
    <cellStyle name="Normal 37 2 3 2 37 2" xfId="29929"/>
    <cellStyle name="Normal 37 2 3 2 38" xfId="2496"/>
    <cellStyle name="Normal 37 2 3 2 38 2" xfId="29930"/>
    <cellStyle name="Normal 37 2 3 2 39" xfId="2497"/>
    <cellStyle name="Normal 37 2 3 2 39 2" xfId="29931"/>
    <cellStyle name="Normal 37 2 3 2 4" xfId="2498"/>
    <cellStyle name="Normal 37 2 3 2 4 2" xfId="9765"/>
    <cellStyle name="Normal 37 2 3 2 4 2 2" xfId="20829"/>
    <cellStyle name="Normal 37 2 3 2 4 2 2 2" xfId="47078"/>
    <cellStyle name="Normal 37 2 3 2 4 2 3" xfId="36015"/>
    <cellStyle name="Normal 37 2 3 2 4 3" xfId="13368"/>
    <cellStyle name="Normal 37 2 3 2 4 3 2" xfId="24432"/>
    <cellStyle name="Normal 37 2 3 2 4 3 2 2" xfId="50681"/>
    <cellStyle name="Normal 37 2 3 2 4 3 3" xfId="39618"/>
    <cellStyle name="Normal 37 2 3 2 4 4" xfId="17104"/>
    <cellStyle name="Normal 37 2 3 2 4 4 2" xfId="43354"/>
    <cellStyle name="Normal 37 2 3 2 4 5" xfId="5964"/>
    <cellStyle name="Normal 37 2 3 2 4 5 2" xfId="32291"/>
    <cellStyle name="Normal 37 2 3 2 4 6" xfId="29932"/>
    <cellStyle name="Normal 37 2 3 2 40" xfId="2499"/>
    <cellStyle name="Normal 37 2 3 2 40 2" xfId="29933"/>
    <cellStyle name="Normal 37 2 3 2 41" xfId="2464"/>
    <cellStyle name="Normal 37 2 3 2 41 2" xfId="29898"/>
    <cellStyle name="Normal 37 2 3 2 42" xfId="5451"/>
    <cellStyle name="Normal 37 2 3 2 42 2" xfId="31783"/>
    <cellStyle name="Normal 37 2 3 2 43" xfId="27666"/>
    <cellStyle name="Normal 37 2 3 2 5" xfId="2500"/>
    <cellStyle name="Normal 37 2 3 2 5 2" xfId="9880"/>
    <cellStyle name="Normal 37 2 3 2 5 2 2" xfId="20944"/>
    <cellStyle name="Normal 37 2 3 2 5 2 2 2" xfId="47193"/>
    <cellStyle name="Normal 37 2 3 2 5 2 3" xfId="36130"/>
    <cellStyle name="Normal 37 2 3 2 5 3" xfId="13483"/>
    <cellStyle name="Normal 37 2 3 2 5 3 2" xfId="24547"/>
    <cellStyle name="Normal 37 2 3 2 5 3 2 2" xfId="50796"/>
    <cellStyle name="Normal 37 2 3 2 5 3 3" xfId="39733"/>
    <cellStyle name="Normal 37 2 3 2 5 4" xfId="17219"/>
    <cellStyle name="Normal 37 2 3 2 5 4 2" xfId="43469"/>
    <cellStyle name="Normal 37 2 3 2 5 5" xfId="6080"/>
    <cellStyle name="Normal 37 2 3 2 5 5 2" xfId="32406"/>
    <cellStyle name="Normal 37 2 3 2 5 6" xfId="29934"/>
    <cellStyle name="Normal 37 2 3 2 6" xfId="2501"/>
    <cellStyle name="Normal 37 2 3 2 6 2" xfId="9995"/>
    <cellStyle name="Normal 37 2 3 2 6 2 2" xfId="21059"/>
    <cellStyle name="Normal 37 2 3 2 6 2 2 2" xfId="47308"/>
    <cellStyle name="Normal 37 2 3 2 6 2 3" xfId="36245"/>
    <cellStyle name="Normal 37 2 3 2 6 3" xfId="13598"/>
    <cellStyle name="Normal 37 2 3 2 6 3 2" xfId="24662"/>
    <cellStyle name="Normal 37 2 3 2 6 3 2 2" xfId="50911"/>
    <cellStyle name="Normal 37 2 3 2 6 3 3" xfId="39848"/>
    <cellStyle name="Normal 37 2 3 2 6 4" xfId="17334"/>
    <cellStyle name="Normal 37 2 3 2 6 4 2" xfId="43584"/>
    <cellStyle name="Normal 37 2 3 2 6 5" xfId="6196"/>
    <cellStyle name="Normal 37 2 3 2 6 5 2" xfId="32521"/>
    <cellStyle name="Normal 37 2 3 2 6 6" xfId="29935"/>
    <cellStyle name="Normal 37 2 3 2 7" xfId="2502"/>
    <cellStyle name="Normal 37 2 3 2 7 2" xfId="10109"/>
    <cellStyle name="Normal 37 2 3 2 7 2 2" xfId="21173"/>
    <cellStyle name="Normal 37 2 3 2 7 2 2 2" xfId="47422"/>
    <cellStyle name="Normal 37 2 3 2 7 2 3" xfId="36359"/>
    <cellStyle name="Normal 37 2 3 2 7 3" xfId="13712"/>
    <cellStyle name="Normal 37 2 3 2 7 3 2" xfId="24776"/>
    <cellStyle name="Normal 37 2 3 2 7 3 2 2" xfId="51025"/>
    <cellStyle name="Normal 37 2 3 2 7 3 3" xfId="39962"/>
    <cellStyle name="Normal 37 2 3 2 7 4" xfId="17448"/>
    <cellStyle name="Normal 37 2 3 2 7 4 2" xfId="43698"/>
    <cellStyle name="Normal 37 2 3 2 7 5" xfId="6311"/>
    <cellStyle name="Normal 37 2 3 2 7 5 2" xfId="32635"/>
    <cellStyle name="Normal 37 2 3 2 7 6" xfId="29936"/>
    <cellStyle name="Normal 37 2 3 2 8" xfId="2503"/>
    <cellStyle name="Normal 37 2 3 2 8 2" xfId="10223"/>
    <cellStyle name="Normal 37 2 3 2 8 2 2" xfId="21287"/>
    <cellStyle name="Normal 37 2 3 2 8 2 2 2" xfId="47536"/>
    <cellStyle name="Normal 37 2 3 2 8 2 3" xfId="36473"/>
    <cellStyle name="Normal 37 2 3 2 8 3" xfId="13826"/>
    <cellStyle name="Normal 37 2 3 2 8 3 2" xfId="24890"/>
    <cellStyle name="Normal 37 2 3 2 8 3 2 2" xfId="51139"/>
    <cellStyle name="Normal 37 2 3 2 8 3 3" xfId="40076"/>
    <cellStyle name="Normal 37 2 3 2 8 4" xfId="17562"/>
    <cellStyle name="Normal 37 2 3 2 8 4 2" xfId="43812"/>
    <cellStyle name="Normal 37 2 3 2 8 5" xfId="6426"/>
    <cellStyle name="Normal 37 2 3 2 8 5 2" xfId="32749"/>
    <cellStyle name="Normal 37 2 3 2 8 6" xfId="29937"/>
    <cellStyle name="Normal 37 2 3 2 9" xfId="2504"/>
    <cellStyle name="Normal 37 2 3 2 9 2" xfId="10337"/>
    <cellStyle name="Normal 37 2 3 2 9 2 2" xfId="21401"/>
    <cellStyle name="Normal 37 2 3 2 9 2 2 2" xfId="47650"/>
    <cellStyle name="Normal 37 2 3 2 9 2 3" xfId="36587"/>
    <cellStyle name="Normal 37 2 3 2 9 3" xfId="13940"/>
    <cellStyle name="Normal 37 2 3 2 9 3 2" xfId="25004"/>
    <cellStyle name="Normal 37 2 3 2 9 3 2 2" xfId="51253"/>
    <cellStyle name="Normal 37 2 3 2 9 3 3" xfId="40190"/>
    <cellStyle name="Normal 37 2 3 2 9 4" xfId="17676"/>
    <cellStyle name="Normal 37 2 3 2 9 4 2" xfId="43926"/>
    <cellStyle name="Normal 37 2 3 2 9 5" xfId="6541"/>
    <cellStyle name="Normal 37 2 3 2 9 5 2" xfId="32863"/>
    <cellStyle name="Normal 37 2 3 2 9 6" xfId="29938"/>
    <cellStyle name="Normal 37 2 3 20" xfId="2505"/>
    <cellStyle name="Normal 37 2 3 20 2" xfId="11518"/>
    <cellStyle name="Normal 37 2 3 20 2 2" xfId="22582"/>
    <cellStyle name="Normal 37 2 3 20 2 2 2" xfId="48831"/>
    <cellStyle name="Normal 37 2 3 20 2 3" xfId="37768"/>
    <cellStyle name="Normal 37 2 3 20 3" xfId="15121"/>
    <cellStyle name="Normal 37 2 3 20 3 2" xfId="26185"/>
    <cellStyle name="Normal 37 2 3 20 3 2 2" xfId="52434"/>
    <cellStyle name="Normal 37 2 3 20 3 3" xfId="41371"/>
    <cellStyle name="Normal 37 2 3 20 4" xfId="18857"/>
    <cellStyle name="Normal 37 2 3 20 4 2" xfId="45107"/>
    <cellStyle name="Normal 37 2 3 20 5" xfId="7732"/>
    <cellStyle name="Normal 37 2 3 20 5 2" xfId="34044"/>
    <cellStyle name="Normal 37 2 3 20 6" xfId="29939"/>
    <cellStyle name="Normal 37 2 3 21" xfId="2506"/>
    <cellStyle name="Normal 37 2 3 21 2" xfId="11632"/>
    <cellStyle name="Normal 37 2 3 21 2 2" xfId="22696"/>
    <cellStyle name="Normal 37 2 3 21 2 2 2" xfId="48945"/>
    <cellStyle name="Normal 37 2 3 21 2 3" xfId="37882"/>
    <cellStyle name="Normal 37 2 3 21 3" xfId="15235"/>
    <cellStyle name="Normal 37 2 3 21 3 2" xfId="26299"/>
    <cellStyle name="Normal 37 2 3 21 3 2 2" xfId="52548"/>
    <cellStyle name="Normal 37 2 3 21 3 3" xfId="41485"/>
    <cellStyle name="Normal 37 2 3 21 4" xfId="18971"/>
    <cellStyle name="Normal 37 2 3 21 4 2" xfId="45221"/>
    <cellStyle name="Normal 37 2 3 21 5" xfId="7847"/>
    <cellStyle name="Normal 37 2 3 21 5 2" xfId="34158"/>
    <cellStyle name="Normal 37 2 3 21 6" xfId="29940"/>
    <cellStyle name="Normal 37 2 3 22" xfId="2507"/>
    <cellStyle name="Normal 37 2 3 22 2" xfId="11746"/>
    <cellStyle name="Normal 37 2 3 22 2 2" xfId="22810"/>
    <cellStyle name="Normal 37 2 3 22 2 2 2" xfId="49059"/>
    <cellStyle name="Normal 37 2 3 22 2 3" xfId="37996"/>
    <cellStyle name="Normal 37 2 3 22 3" xfId="15349"/>
    <cellStyle name="Normal 37 2 3 22 3 2" xfId="26413"/>
    <cellStyle name="Normal 37 2 3 22 3 2 2" xfId="52662"/>
    <cellStyle name="Normal 37 2 3 22 3 3" xfId="41599"/>
    <cellStyle name="Normal 37 2 3 22 4" xfId="19085"/>
    <cellStyle name="Normal 37 2 3 22 4 2" xfId="45335"/>
    <cellStyle name="Normal 37 2 3 22 5" xfId="7962"/>
    <cellStyle name="Normal 37 2 3 22 5 2" xfId="34272"/>
    <cellStyle name="Normal 37 2 3 22 6" xfId="29941"/>
    <cellStyle name="Normal 37 2 3 23" xfId="2508"/>
    <cellStyle name="Normal 37 2 3 23 2" xfId="11860"/>
    <cellStyle name="Normal 37 2 3 23 2 2" xfId="22924"/>
    <cellStyle name="Normal 37 2 3 23 2 2 2" xfId="49173"/>
    <cellStyle name="Normal 37 2 3 23 2 3" xfId="38110"/>
    <cellStyle name="Normal 37 2 3 23 3" xfId="15463"/>
    <cellStyle name="Normal 37 2 3 23 3 2" xfId="26527"/>
    <cellStyle name="Normal 37 2 3 23 3 2 2" xfId="52776"/>
    <cellStyle name="Normal 37 2 3 23 3 3" xfId="41713"/>
    <cellStyle name="Normal 37 2 3 23 4" xfId="19199"/>
    <cellStyle name="Normal 37 2 3 23 4 2" xfId="45449"/>
    <cellStyle name="Normal 37 2 3 23 5" xfId="8077"/>
    <cellStyle name="Normal 37 2 3 23 5 2" xfId="34386"/>
    <cellStyle name="Normal 37 2 3 23 6" xfId="29942"/>
    <cellStyle name="Normal 37 2 3 24" xfId="2509"/>
    <cellStyle name="Normal 37 2 3 24 2" xfId="11974"/>
    <cellStyle name="Normal 37 2 3 24 2 2" xfId="23038"/>
    <cellStyle name="Normal 37 2 3 24 2 2 2" xfId="49287"/>
    <cellStyle name="Normal 37 2 3 24 2 3" xfId="38224"/>
    <cellStyle name="Normal 37 2 3 24 3" xfId="15577"/>
    <cellStyle name="Normal 37 2 3 24 3 2" xfId="26641"/>
    <cellStyle name="Normal 37 2 3 24 3 2 2" xfId="52890"/>
    <cellStyle name="Normal 37 2 3 24 3 3" xfId="41827"/>
    <cellStyle name="Normal 37 2 3 24 4" xfId="19313"/>
    <cellStyle name="Normal 37 2 3 24 4 2" xfId="45563"/>
    <cellStyle name="Normal 37 2 3 24 5" xfId="8192"/>
    <cellStyle name="Normal 37 2 3 24 5 2" xfId="34500"/>
    <cellStyle name="Normal 37 2 3 24 6" xfId="29943"/>
    <cellStyle name="Normal 37 2 3 25" xfId="2510"/>
    <cellStyle name="Normal 37 2 3 25 2" xfId="12088"/>
    <cellStyle name="Normal 37 2 3 25 2 2" xfId="23152"/>
    <cellStyle name="Normal 37 2 3 25 2 2 2" xfId="49401"/>
    <cellStyle name="Normal 37 2 3 25 2 3" xfId="38338"/>
    <cellStyle name="Normal 37 2 3 25 3" xfId="15691"/>
    <cellStyle name="Normal 37 2 3 25 3 2" xfId="26755"/>
    <cellStyle name="Normal 37 2 3 25 3 2 2" xfId="53004"/>
    <cellStyle name="Normal 37 2 3 25 3 3" xfId="41941"/>
    <cellStyle name="Normal 37 2 3 25 4" xfId="19427"/>
    <cellStyle name="Normal 37 2 3 25 4 2" xfId="45677"/>
    <cellStyle name="Normal 37 2 3 25 5" xfId="8307"/>
    <cellStyle name="Normal 37 2 3 25 5 2" xfId="34614"/>
    <cellStyle name="Normal 37 2 3 25 6" xfId="29944"/>
    <cellStyle name="Normal 37 2 3 26" xfId="2511"/>
    <cellStyle name="Normal 37 2 3 26 2" xfId="12205"/>
    <cellStyle name="Normal 37 2 3 26 2 2" xfId="23269"/>
    <cellStyle name="Normal 37 2 3 26 2 2 2" xfId="49518"/>
    <cellStyle name="Normal 37 2 3 26 2 3" xfId="38455"/>
    <cellStyle name="Normal 37 2 3 26 3" xfId="15808"/>
    <cellStyle name="Normal 37 2 3 26 3 2" xfId="26872"/>
    <cellStyle name="Normal 37 2 3 26 3 2 2" xfId="53121"/>
    <cellStyle name="Normal 37 2 3 26 3 3" xfId="42058"/>
    <cellStyle name="Normal 37 2 3 26 4" xfId="19544"/>
    <cellStyle name="Normal 37 2 3 26 4 2" xfId="45794"/>
    <cellStyle name="Normal 37 2 3 26 5" xfId="8425"/>
    <cellStyle name="Normal 37 2 3 26 5 2" xfId="34731"/>
    <cellStyle name="Normal 37 2 3 26 6" xfId="29945"/>
    <cellStyle name="Normal 37 2 3 27" xfId="2512"/>
    <cellStyle name="Normal 37 2 3 27 2" xfId="12324"/>
    <cellStyle name="Normal 37 2 3 27 2 2" xfId="23388"/>
    <cellStyle name="Normal 37 2 3 27 2 2 2" xfId="49637"/>
    <cellStyle name="Normal 37 2 3 27 2 3" xfId="38574"/>
    <cellStyle name="Normal 37 2 3 27 3" xfId="15927"/>
    <cellStyle name="Normal 37 2 3 27 3 2" xfId="26991"/>
    <cellStyle name="Normal 37 2 3 27 3 2 2" xfId="53240"/>
    <cellStyle name="Normal 37 2 3 27 3 3" xfId="42177"/>
    <cellStyle name="Normal 37 2 3 27 4" xfId="19663"/>
    <cellStyle name="Normal 37 2 3 27 4 2" xfId="45913"/>
    <cellStyle name="Normal 37 2 3 27 5" xfId="8545"/>
    <cellStyle name="Normal 37 2 3 27 5 2" xfId="34850"/>
    <cellStyle name="Normal 37 2 3 27 6" xfId="29946"/>
    <cellStyle name="Normal 37 2 3 28" xfId="2513"/>
    <cellStyle name="Normal 37 2 3 28 2" xfId="12455"/>
    <cellStyle name="Normal 37 2 3 28 2 2" xfId="23519"/>
    <cellStyle name="Normal 37 2 3 28 2 2 2" xfId="49768"/>
    <cellStyle name="Normal 37 2 3 28 2 3" xfId="38705"/>
    <cellStyle name="Normal 37 2 3 28 3" xfId="16058"/>
    <cellStyle name="Normal 37 2 3 28 3 2" xfId="27122"/>
    <cellStyle name="Normal 37 2 3 28 3 2 2" xfId="53371"/>
    <cellStyle name="Normal 37 2 3 28 3 3" xfId="42308"/>
    <cellStyle name="Normal 37 2 3 28 4" xfId="19794"/>
    <cellStyle name="Normal 37 2 3 28 4 2" xfId="46044"/>
    <cellStyle name="Normal 37 2 3 28 5" xfId="8677"/>
    <cellStyle name="Normal 37 2 3 28 5 2" xfId="34981"/>
    <cellStyle name="Normal 37 2 3 28 6" xfId="29947"/>
    <cellStyle name="Normal 37 2 3 29" xfId="2514"/>
    <cellStyle name="Normal 37 2 3 29 2" xfId="12570"/>
    <cellStyle name="Normal 37 2 3 29 2 2" xfId="23634"/>
    <cellStyle name="Normal 37 2 3 29 2 2 2" xfId="49883"/>
    <cellStyle name="Normal 37 2 3 29 2 3" xfId="38820"/>
    <cellStyle name="Normal 37 2 3 29 3" xfId="16173"/>
    <cellStyle name="Normal 37 2 3 29 3 2" xfId="27237"/>
    <cellStyle name="Normal 37 2 3 29 3 2 2" xfId="53486"/>
    <cellStyle name="Normal 37 2 3 29 3 3" xfId="42423"/>
    <cellStyle name="Normal 37 2 3 29 4" xfId="19909"/>
    <cellStyle name="Normal 37 2 3 29 4 2" xfId="46159"/>
    <cellStyle name="Normal 37 2 3 29 5" xfId="8793"/>
    <cellStyle name="Normal 37 2 3 29 5 2" xfId="35096"/>
    <cellStyle name="Normal 37 2 3 29 6" xfId="29948"/>
    <cellStyle name="Normal 37 2 3 3" xfId="188"/>
    <cellStyle name="Normal 37 2 3 3 2" xfId="2516"/>
    <cellStyle name="Normal 37 2 3 3 2 2" xfId="16426"/>
    <cellStyle name="Normal 37 2 3 3 2 2 2" xfId="27490"/>
    <cellStyle name="Normal 37 2 3 3 2 2 2 2" xfId="53739"/>
    <cellStyle name="Normal 37 2 3 3 2 2 3" xfId="42676"/>
    <cellStyle name="Normal 37 2 3 3 2 3" xfId="20162"/>
    <cellStyle name="Normal 37 2 3 3 2 3 2" xfId="46412"/>
    <cellStyle name="Normal 37 2 3 3 2 4" xfId="9090"/>
    <cellStyle name="Normal 37 2 3 3 2 4 2" xfId="35349"/>
    <cellStyle name="Normal 37 2 3 3 2 5" xfId="29950"/>
    <cellStyle name="Normal 37 2 3 3 3" xfId="2515"/>
    <cellStyle name="Normal 37 2 3 3 3 2" xfId="20506"/>
    <cellStyle name="Normal 37 2 3 3 3 2 2" xfId="46755"/>
    <cellStyle name="Normal 37 2 3 3 3 3" xfId="9442"/>
    <cellStyle name="Normal 37 2 3 3 3 3 2" xfId="35692"/>
    <cellStyle name="Normal 37 2 3 3 3 4" xfId="29949"/>
    <cellStyle name="Normal 37 2 3 3 4" xfId="13045"/>
    <cellStyle name="Normal 37 2 3 3 4 2" xfId="24109"/>
    <cellStyle name="Normal 37 2 3 3 4 2 2" xfId="50358"/>
    <cellStyle name="Normal 37 2 3 3 4 3" xfId="39295"/>
    <cellStyle name="Normal 37 2 3 3 5" xfId="16781"/>
    <cellStyle name="Normal 37 2 3 3 5 2" xfId="43031"/>
    <cellStyle name="Normal 37 2 3 3 6" xfId="5638"/>
    <cellStyle name="Normal 37 2 3 3 6 2" xfId="31968"/>
    <cellStyle name="Normal 37 2 3 3 7" xfId="27668"/>
    <cellStyle name="Normal 37 2 3 30" xfId="2517"/>
    <cellStyle name="Normal 37 2 3 30 2" xfId="12684"/>
    <cellStyle name="Normal 37 2 3 30 2 2" xfId="23748"/>
    <cellStyle name="Normal 37 2 3 30 2 2 2" xfId="49997"/>
    <cellStyle name="Normal 37 2 3 30 2 3" xfId="38934"/>
    <cellStyle name="Normal 37 2 3 30 3" xfId="16287"/>
    <cellStyle name="Normal 37 2 3 30 3 2" xfId="27351"/>
    <cellStyle name="Normal 37 2 3 30 3 2 2" xfId="53600"/>
    <cellStyle name="Normal 37 2 3 30 3 3" xfId="42537"/>
    <cellStyle name="Normal 37 2 3 30 4" xfId="20023"/>
    <cellStyle name="Normal 37 2 3 30 4 2" xfId="46273"/>
    <cellStyle name="Normal 37 2 3 30 5" xfId="8908"/>
    <cellStyle name="Normal 37 2 3 30 5 2" xfId="35210"/>
    <cellStyle name="Normal 37 2 3 30 6" xfId="29951"/>
    <cellStyle name="Normal 37 2 3 31" xfId="2518"/>
    <cellStyle name="Normal 37 2 3 31 2" xfId="9322"/>
    <cellStyle name="Normal 37 2 3 31 2 2" xfId="20386"/>
    <cellStyle name="Normal 37 2 3 31 2 2 2" xfId="46635"/>
    <cellStyle name="Normal 37 2 3 31 2 3" xfId="35572"/>
    <cellStyle name="Normal 37 2 3 31 3" xfId="12925"/>
    <cellStyle name="Normal 37 2 3 31 3 2" xfId="23989"/>
    <cellStyle name="Normal 37 2 3 31 3 2 2" xfId="50238"/>
    <cellStyle name="Normal 37 2 3 31 3 3" xfId="39175"/>
    <cellStyle name="Normal 37 2 3 31 4" xfId="16661"/>
    <cellStyle name="Normal 37 2 3 31 4 2" xfId="42911"/>
    <cellStyle name="Normal 37 2 3 31 5" xfId="5517"/>
    <cellStyle name="Normal 37 2 3 31 5 2" xfId="31848"/>
    <cellStyle name="Normal 37 2 3 31 6" xfId="29952"/>
    <cellStyle name="Normal 37 2 3 32" xfId="2519"/>
    <cellStyle name="Normal 37 2 3 32 2" xfId="20266"/>
    <cellStyle name="Normal 37 2 3 32 2 2" xfId="46515"/>
    <cellStyle name="Normal 37 2 3 32 3" xfId="9202"/>
    <cellStyle name="Normal 37 2 3 32 3 2" xfId="35452"/>
    <cellStyle name="Normal 37 2 3 32 4" xfId="29953"/>
    <cellStyle name="Normal 37 2 3 33" xfId="2520"/>
    <cellStyle name="Normal 37 2 3 33 2" xfId="23869"/>
    <cellStyle name="Normal 37 2 3 33 2 2" xfId="50118"/>
    <cellStyle name="Normal 37 2 3 33 3" xfId="12805"/>
    <cellStyle name="Normal 37 2 3 33 3 2" xfId="39055"/>
    <cellStyle name="Normal 37 2 3 33 4" xfId="29954"/>
    <cellStyle name="Normal 37 2 3 34" xfId="2521"/>
    <cellStyle name="Normal 37 2 3 34 2" xfId="16541"/>
    <cellStyle name="Normal 37 2 3 34 2 2" xfId="42791"/>
    <cellStyle name="Normal 37 2 3 34 3" xfId="29955"/>
    <cellStyle name="Normal 37 2 3 35" xfId="2522"/>
    <cellStyle name="Normal 37 2 3 35 2" xfId="29956"/>
    <cellStyle name="Normal 37 2 3 36" xfId="2523"/>
    <cellStyle name="Normal 37 2 3 36 2" xfId="29957"/>
    <cellStyle name="Normal 37 2 3 37" xfId="2524"/>
    <cellStyle name="Normal 37 2 3 37 2" xfId="29958"/>
    <cellStyle name="Normal 37 2 3 38" xfId="2525"/>
    <cellStyle name="Normal 37 2 3 38 2" xfId="29959"/>
    <cellStyle name="Normal 37 2 3 39" xfId="2526"/>
    <cellStyle name="Normal 37 2 3 39 2" xfId="29960"/>
    <cellStyle name="Normal 37 2 3 4" xfId="2527"/>
    <cellStyle name="Normal 37 2 3 4 2" xfId="9594"/>
    <cellStyle name="Normal 37 2 3 4 2 2" xfId="20658"/>
    <cellStyle name="Normal 37 2 3 4 2 2 2" xfId="46907"/>
    <cellStyle name="Normal 37 2 3 4 2 3" xfId="35844"/>
    <cellStyle name="Normal 37 2 3 4 3" xfId="13197"/>
    <cellStyle name="Normal 37 2 3 4 3 2" xfId="24261"/>
    <cellStyle name="Normal 37 2 3 4 3 2 2" xfId="50510"/>
    <cellStyle name="Normal 37 2 3 4 3 3" xfId="39447"/>
    <cellStyle name="Normal 37 2 3 4 4" xfId="16933"/>
    <cellStyle name="Normal 37 2 3 4 4 2" xfId="43183"/>
    <cellStyle name="Normal 37 2 3 4 5" xfId="5792"/>
    <cellStyle name="Normal 37 2 3 4 5 2" xfId="32120"/>
    <cellStyle name="Normal 37 2 3 4 6" xfId="29961"/>
    <cellStyle name="Normal 37 2 3 40" xfId="2528"/>
    <cellStyle name="Normal 37 2 3 40 2" xfId="29962"/>
    <cellStyle name="Normal 37 2 3 41" xfId="2529"/>
    <cellStyle name="Normal 37 2 3 41 2" xfId="29963"/>
    <cellStyle name="Normal 37 2 3 42" xfId="2453"/>
    <cellStyle name="Normal 37 2 3 42 2" xfId="29887"/>
    <cellStyle name="Normal 37 2 3 43" xfId="5396"/>
    <cellStyle name="Normal 37 2 3 43 2" xfId="31728"/>
    <cellStyle name="Normal 37 2 3 44" xfId="27665"/>
    <cellStyle name="Normal 37 2 3 5" xfId="2530"/>
    <cellStyle name="Normal 37 2 3 5 2" xfId="9710"/>
    <cellStyle name="Normal 37 2 3 5 2 2" xfId="20774"/>
    <cellStyle name="Normal 37 2 3 5 2 2 2" xfId="47023"/>
    <cellStyle name="Normal 37 2 3 5 2 3" xfId="35960"/>
    <cellStyle name="Normal 37 2 3 5 3" xfId="13313"/>
    <cellStyle name="Normal 37 2 3 5 3 2" xfId="24377"/>
    <cellStyle name="Normal 37 2 3 5 3 2 2" xfId="50626"/>
    <cellStyle name="Normal 37 2 3 5 3 3" xfId="39563"/>
    <cellStyle name="Normal 37 2 3 5 4" xfId="17049"/>
    <cellStyle name="Normal 37 2 3 5 4 2" xfId="43299"/>
    <cellStyle name="Normal 37 2 3 5 5" xfId="5909"/>
    <cellStyle name="Normal 37 2 3 5 5 2" xfId="32236"/>
    <cellStyle name="Normal 37 2 3 5 6" xfId="29964"/>
    <cellStyle name="Normal 37 2 3 6" xfId="2531"/>
    <cellStyle name="Normal 37 2 3 6 2" xfId="9825"/>
    <cellStyle name="Normal 37 2 3 6 2 2" xfId="20889"/>
    <cellStyle name="Normal 37 2 3 6 2 2 2" xfId="47138"/>
    <cellStyle name="Normal 37 2 3 6 2 3" xfId="36075"/>
    <cellStyle name="Normal 37 2 3 6 3" xfId="13428"/>
    <cellStyle name="Normal 37 2 3 6 3 2" xfId="24492"/>
    <cellStyle name="Normal 37 2 3 6 3 2 2" xfId="50741"/>
    <cellStyle name="Normal 37 2 3 6 3 3" xfId="39678"/>
    <cellStyle name="Normal 37 2 3 6 4" xfId="17164"/>
    <cellStyle name="Normal 37 2 3 6 4 2" xfId="43414"/>
    <cellStyle name="Normal 37 2 3 6 5" xfId="6025"/>
    <cellStyle name="Normal 37 2 3 6 5 2" xfId="32351"/>
    <cellStyle name="Normal 37 2 3 6 6" xfId="29965"/>
    <cellStyle name="Normal 37 2 3 7" xfId="2532"/>
    <cellStyle name="Normal 37 2 3 7 2" xfId="9940"/>
    <cellStyle name="Normal 37 2 3 7 2 2" xfId="21004"/>
    <cellStyle name="Normal 37 2 3 7 2 2 2" xfId="47253"/>
    <cellStyle name="Normal 37 2 3 7 2 3" xfId="36190"/>
    <cellStyle name="Normal 37 2 3 7 3" xfId="13543"/>
    <cellStyle name="Normal 37 2 3 7 3 2" xfId="24607"/>
    <cellStyle name="Normal 37 2 3 7 3 2 2" xfId="50856"/>
    <cellStyle name="Normal 37 2 3 7 3 3" xfId="39793"/>
    <cellStyle name="Normal 37 2 3 7 4" xfId="17279"/>
    <cellStyle name="Normal 37 2 3 7 4 2" xfId="43529"/>
    <cellStyle name="Normal 37 2 3 7 5" xfId="6141"/>
    <cellStyle name="Normal 37 2 3 7 5 2" xfId="32466"/>
    <cellStyle name="Normal 37 2 3 7 6" xfId="29966"/>
    <cellStyle name="Normal 37 2 3 8" xfId="2533"/>
    <cellStyle name="Normal 37 2 3 8 2" xfId="10054"/>
    <cellStyle name="Normal 37 2 3 8 2 2" xfId="21118"/>
    <cellStyle name="Normal 37 2 3 8 2 2 2" xfId="47367"/>
    <cellStyle name="Normal 37 2 3 8 2 3" xfId="36304"/>
    <cellStyle name="Normal 37 2 3 8 3" xfId="13657"/>
    <cellStyle name="Normal 37 2 3 8 3 2" xfId="24721"/>
    <cellStyle name="Normal 37 2 3 8 3 2 2" xfId="50970"/>
    <cellStyle name="Normal 37 2 3 8 3 3" xfId="39907"/>
    <cellStyle name="Normal 37 2 3 8 4" xfId="17393"/>
    <cellStyle name="Normal 37 2 3 8 4 2" xfId="43643"/>
    <cellStyle name="Normal 37 2 3 8 5" xfId="6256"/>
    <cellStyle name="Normal 37 2 3 8 5 2" xfId="32580"/>
    <cellStyle name="Normal 37 2 3 8 6" xfId="29967"/>
    <cellStyle name="Normal 37 2 3 9" xfId="2534"/>
    <cellStyle name="Normal 37 2 3 9 2" xfId="10168"/>
    <cellStyle name="Normal 37 2 3 9 2 2" xfId="21232"/>
    <cellStyle name="Normal 37 2 3 9 2 2 2" xfId="47481"/>
    <cellStyle name="Normal 37 2 3 9 2 3" xfId="36418"/>
    <cellStyle name="Normal 37 2 3 9 3" xfId="13771"/>
    <cellStyle name="Normal 37 2 3 9 3 2" xfId="24835"/>
    <cellStyle name="Normal 37 2 3 9 3 2 2" xfId="51084"/>
    <cellStyle name="Normal 37 2 3 9 3 3" xfId="40021"/>
    <cellStyle name="Normal 37 2 3 9 4" xfId="17507"/>
    <cellStyle name="Normal 37 2 3 9 4 2" xfId="43757"/>
    <cellStyle name="Normal 37 2 3 9 5" xfId="6371"/>
    <cellStyle name="Normal 37 2 3 9 5 2" xfId="32694"/>
    <cellStyle name="Normal 37 2 3 9 6" xfId="29968"/>
    <cellStyle name="Normal 37 2 30" xfId="2535"/>
    <cellStyle name="Normal 37 2 30 2" xfId="12063"/>
    <cellStyle name="Normal 37 2 30 2 2" xfId="23127"/>
    <cellStyle name="Normal 37 2 30 2 2 2" xfId="49376"/>
    <cellStyle name="Normal 37 2 30 2 3" xfId="38313"/>
    <cellStyle name="Normal 37 2 30 3" xfId="15666"/>
    <cellStyle name="Normal 37 2 30 3 2" xfId="26730"/>
    <cellStyle name="Normal 37 2 30 3 2 2" xfId="52979"/>
    <cellStyle name="Normal 37 2 30 3 3" xfId="41916"/>
    <cellStyle name="Normal 37 2 30 4" xfId="19402"/>
    <cellStyle name="Normal 37 2 30 4 2" xfId="45652"/>
    <cellStyle name="Normal 37 2 30 5" xfId="8281"/>
    <cellStyle name="Normal 37 2 30 5 2" xfId="34589"/>
    <cellStyle name="Normal 37 2 30 6" xfId="29969"/>
    <cellStyle name="Normal 37 2 31" xfId="2536"/>
    <cellStyle name="Normal 37 2 31 2" xfId="12180"/>
    <cellStyle name="Normal 37 2 31 2 2" xfId="23244"/>
    <cellStyle name="Normal 37 2 31 2 2 2" xfId="49493"/>
    <cellStyle name="Normal 37 2 31 2 3" xfId="38430"/>
    <cellStyle name="Normal 37 2 31 3" xfId="15783"/>
    <cellStyle name="Normal 37 2 31 3 2" xfId="26847"/>
    <cellStyle name="Normal 37 2 31 3 2 2" xfId="53096"/>
    <cellStyle name="Normal 37 2 31 3 3" xfId="42033"/>
    <cellStyle name="Normal 37 2 31 4" xfId="19519"/>
    <cellStyle name="Normal 37 2 31 4 2" xfId="45769"/>
    <cellStyle name="Normal 37 2 31 5" xfId="8399"/>
    <cellStyle name="Normal 37 2 31 5 2" xfId="34706"/>
    <cellStyle name="Normal 37 2 31 6" xfId="29970"/>
    <cellStyle name="Normal 37 2 32" xfId="2537"/>
    <cellStyle name="Normal 37 2 32 2" xfId="12299"/>
    <cellStyle name="Normal 37 2 32 2 2" xfId="23363"/>
    <cellStyle name="Normal 37 2 32 2 2 2" xfId="49612"/>
    <cellStyle name="Normal 37 2 32 2 3" xfId="38549"/>
    <cellStyle name="Normal 37 2 32 3" xfId="15902"/>
    <cellStyle name="Normal 37 2 32 3 2" xfId="26966"/>
    <cellStyle name="Normal 37 2 32 3 2 2" xfId="53215"/>
    <cellStyle name="Normal 37 2 32 3 3" xfId="42152"/>
    <cellStyle name="Normal 37 2 32 4" xfId="19638"/>
    <cellStyle name="Normal 37 2 32 4 2" xfId="45888"/>
    <cellStyle name="Normal 37 2 32 5" xfId="8519"/>
    <cellStyle name="Normal 37 2 32 5 2" xfId="34825"/>
    <cellStyle name="Normal 37 2 32 6" xfId="29971"/>
    <cellStyle name="Normal 37 2 33" xfId="2538"/>
    <cellStyle name="Normal 37 2 33 2" xfId="12430"/>
    <cellStyle name="Normal 37 2 33 2 2" xfId="23494"/>
    <cellStyle name="Normal 37 2 33 2 2 2" xfId="49743"/>
    <cellStyle name="Normal 37 2 33 2 3" xfId="38680"/>
    <cellStyle name="Normal 37 2 33 3" xfId="16033"/>
    <cellStyle name="Normal 37 2 33 3 2" xfId="27097"/>
    <cellStyle name="Normal 37 2 33 3 2 2" xfId="53346"/>
    <cellStyle name="Normal 37 2 33 3 3" xfId="42283"/>
    <cellStyle name="Normal 37 2 33 4" xfId="19769"/>
    <cellStyle name="Normal 37 2 33 4 2" xfId="46019"/>
    <cellStyle name="Normal 37 2 33 5" xfId="8651"/>
    <cellStyle name="Normal 37 2 33 5 2" xfId="34956"/>
    <cellStyle name="Normal 37 2 33 6" xfId="29972"/>
    <cellStyle name="Normal 37 2 34" xfId="2539"/>
    <cellStyle name="Normal 37 2 34 2" xfId="12545"/>
    <cellStyle name="Normal 37 2 34 2 2" xfId="23609"/>
    <cellStyle name="Normal 37 2 34 2 2 2" xfId="49858"/>
    <cellStyle name="Normal 37 2 34 2 3" xfId="38795"/>
    <cellStyle name="Normal 37 2 34 3" xfId="16148"/>
    <cellStyle name="Normal 37 2 34 3 2" xfId="27212"/>
    <cellStyle name="Normal 37 2 34 3 2 2" xfId="53461"/>
    <cellStyle name="Normal 37 2 34 3 3" xfId="42398"/>
    <cellStyle name="Normal 37 2 34 4" xfId="19884"/>
    <cellStyle name="Normal 37 2 34 4 2" xfId="46134"/>
    <cellStyle name="Normal 37 2 34 5" xfId="8767"/>
    <cellStyle name="Normal 37 2 34 5 2" xfId="35071"/>
    <cellStyle name="Normal 37 2 34 6" xfId="29973"/>
    <cellStyle name="Normal 37 2 35" xfId="2540"/>
    <cellStyle name="Normal 37 2 35 2" xfId="12659"/>
    <cellStyle name="Normal 37 2 35 2 2" xfId="23723"/>
    <cellStyle name="Normal 37 2 35 2 2 2" xfId="49972"/>
    <cellStyle name="Normal 37 2 35 2 3" xfId="38909"/>
    <cellStyle name="Normal 37 2 35 3" xfId="16262"/>
    <cellStyle name="Normal 37 2 35 3 2" xfId="27326"/>
    <cellStyle name="Normal 37 2 35 3 2 2" xfId="53575"/>
    <cellStyle name="Normal 37 2 35 3 3" xfId="42512"/>
    <cellStyle name="Normal 37 2 35 4" xfId="19998"/>
    <cellStyle name="Normal 37 2 35 4 2" xfId="46248"/>
    <cellStyle name="Normal 37 2 35 5" xfId="8882"/>
    <cellStyle name="Normal 37 2 35 5 2" xfId="35185"/>
    <cellStyle name="Normal 37 2 35 6" xfId="29974"/>
    <cellStyle name="Normal 37 2 36" xfId="2541"/>
    <cellStyle name="Normal 37 2 36 2" xfId="9297"/>
    <cellStyle name="Normal 37 2 36 2 2" xfId="20361"/>
    <cellStyle name="Normal 37 2 36 2 2 2" xfId="46610"/>
    <cellStyle name="Normal 37 2 36 2 3" xfId="35547"/>
    <cellStyle name="Normal 37 2 36 3" xfId="12900"/>
    <cellStyle name="Normal 37 2 36 3 2" xfId="23964"/>
    <cellStyle name="Normal 37 2 36 3 2 2" xfId="50213"/>
    <cellStyle name="Normal 37 2 36 3 3" xfId="39150"/>
    <cellStyle name="Normal 37 2 36 4" xfId="16636"/>
    <cellStyle name="Normal 37 2 36 4 2" xfId="42886"/>
    <cellStyle name="Normal 37 2 36 5" xfId="5492"/>
    <cellStyle name="Normal 37 2 36 5 2" xfId="31823"/>
    <cellStyle name="Normal 37 2 36 6" xfId="29975"/>
    <cellStyle name="Normal 37 2 37" xfId="2542"/>
    <cellStyle name="Normal 37 2 37 2" xfId="20241"/>
    <cellStyle name="Normal 37 2 37 2 2" xfId="46490"/>
    <cellStyle name="Normal 37 2 37 3" xfId="9177"/>
    <cellStyle name="Normal 37 2 37 3 2" xfId="35427"/>
    <cellStyle name="Normal 37 2 37 4" xfId="29976"/>
    <cellStyle name="Normal 37 2 38" xfId="2543"/>
    <cellStyle name="Normal 37 2 38 2" xfId="23844"/>
    <cellStyle name="Normal 37 2 38 2 2" xfId="50093"/>
    <cellStyle name="Normal 37 2 38 3" xfId="12780"/>
    <cellStyle name="Normal 37 2 38 3 2" xfId="39030"/>
    <cellStyle name="Normal 37 2 38 4" xfId="29977"/>
    <cellStyle name="Normal 37 2 39" xfId="2544"/>
    <cellStyle name="Normal 37 2 39 2" xfId="16503"/>
    <cellStyle name="Normal 37 2 39 2 2" xfId="42753"/>
    <cellStyle name="Normal 37 2 39 3" xfId="29978"/>
    <cellStyle name="Normal 37 2 4" xfId="189"/>
    <cellStyle name="Normal 37 2 4 10" xfId="2546"/>
    <cellStyle name="Normal 37 2 4 10 2" xfId="10289"/>
    <cellStyle name="Normal 37 2 4 10 2 2" xfId="21353"/>
    <cellStyle name="Normal 37 2 4 10 2 2 2" xfId="47602"/>
    <cellStyle name="Normal 37 2 4 10 2 3" xfId="36539"/>
    <cellStyle name="Normal 37 2 4 10 3" xfId="13892"/>
    <cellStyle name="Normal 37 2 4 10 3 2" xfId="24956"/>
    <cellStyle name="Normal 37 2 4 10 3 2 2" xfId="51205"/>
    <cellStyle name="Normal 37 2 4 10 3 3" xfId="40142"/>
    <cellStyle name="Normal 37 2 4 10 4" xfId="17628"/>
    <cellStyle name="Normal 37 2 4 10 4 2" xfId="43878"/>
    <cellStyle name="Normal 37 2 4 10 5" xfId="6493"/>
    <cellStyle name="Normal 37 2 4 10 5 2" xfId="32815"/>
    <cellStyle name="Normal 37 2 4 10 6" xfId="29980"/>
    <cellStyle name="Normal 37 2 4 11" xfId="2547"/>
    <cellStyle name="Normal 37 2 4 11 2" xfId="10416"/>
    <cellStyle name="Normal 37 2 4 11 2 2" xfId="21480"/>
    <cellStyle name="Normal 37 2 4 11 2 2 2" xfId="47729"/>
    <cellStyle name="Normal 37 2 4 11 2 3" xfId="36666"/>
    <cellStyle name="Normal 37 2 4 11 3" xfId="14019"/>
    <cellStyle name="Normal 37 2 4 11 3 2" xfId="25083"/>
    <cellStyle name="Normal 37 2 4 11 3 2 2" xfId="51332"/>
    <cellStyle name="Normal 37 2 4 11 3 3" xfId="40269"/>
    <cellStyle name="Normal 37 2 4 11 4" xfId="17755"/>
    <cellStyle name="Normal 37 2 4 11 4 2" xfId="44005"/>
    <cellStyle name="Normal 37 2 4 11 5" xfId="6621"/>
    <cellStyle name="Normal 37 2 4 11 5 2" xfId="32942"/>
    <cellStyle name="Normal 37 2 4 11 6" xfId="29981"/>
    <cellStyle name="Normal 37 2 4 12" xfId="2548"/>
    <cellStyle name="Normal 37 2 4 12 2" xfId="10531"/>
    <cellStyle name="Normal 37 2 4 12 2 2" xfId="21595"/>
    <cellStyle name="Normal 37 2 4 12 2 2 2" xfId="47844"/>
    <cellStyle name="Normal 37 2 4 12 2 3" xfId="36781"/>
    <cellStyle name="Normal 37 2 4 12 3" xfId="14134"/>
    <cellStyle name="Normal 37 2 4 12 3 2" xfId="25198"/>
    <cellStyle name="Normal 37 2 4 12 3 2 2" xfId="51447"/>
    <cellStyle name="Normal 37 2 4 12 3 3" xfId="40384"/>
    <cellStyle name="Normal 37 2 4 12 4" xfId="17870"/>
    <cellStyle name="Normal 37 2 4 12 4 2" xfId="44120"/>
    <cellStyle name="Normal 37 2 4 12 5" xfId="6737"/>
    <cellStyle name="Normal 37 2 4 12 5 2" xfId="33057"/>
    <cellStyle name="Normal 37 2 4 12 6" xfId="29982"/>
    <cellStyle name="Normal 37 2 4 13" xfId="2549"/>
    <cellStyle name="Normal 37 2 4 13 2" xfId="10704"/>
    <cellStyle name="Normal 37 2 4 13 2 2" xfId="21768"/>
    <cellStyle name="Normal 37 2 4 13 2 2 2" xfId="48017"/>
    <cellStyle name="Normal 37 2 4 13 2 3" xfId="36954"/>
    <cellStyle name="Normal 37 2 4 13 3" xfId="14307"/>
    <cellStyle name="Normal 37 2 4 13 3 2" xfId="25371"/>
    <cellStyle name="Normal 37 2 4 13 3 2 2" xfId="51620"/>
    <cellStyle name="Normal 37 2 4 13 3 3" xfId="40557"/>
    <cellStyle name="Normal 37 2 4 13 4" xfId="18043"/>
    <cellStyle name="Normal 37 2 4 13 4 2" xfId="44293"/>
    <cellStyle name="Normal 37 2 4 13 5" xfId="6911"/>
    <cellStyle name="Normal 37 2 4 13 5 2" xfId="33230"/>
    <cellStyle name="Normal 37 2 4 13 6" xfId="29983"/>
    <cellStyle name="Normal 37 2 4 14" xfId="2550"/>
    <cellStyle name="Normal 37 2 4 14 2" xfId="10821"/>
    <cellStyle name="Normal 37 2 4 14 2 2" xfId="21885"/>
    <cellStyle name="Normal 37 2 4 14 2 2 2" xfId="48134"/>
    <cellStyle name="Normal 37 2 4 14 2 3" xfId="37071"/>
    <cellStyle name="Normal 37 2 4 14 3" xfId="14424"/>
    <cellStyle name="Normal 37 2 4 14 3 2" xfId="25488"/>
    <cellStyle name="Normal 37 2 4 14 3 2 2" xfId="51737"/>
    <cellStyle name="Normal 37 2 4 14 3 3" xfId="40674"/>
    <cellStyle name="Normal 37 2 4 14 4" xfId="18160"/>
    <cellStyle name="Normal 37 2 4 14 4 2" xfId="44410"/>
    <cellStyle name="Normal 37 2 4 14 5" xfId="7029"/>
    <cellStyle name="Normal 37 2 4 14 5 2" xfId="33347"/>
    <cellStyle name="Normal 37 2 4 14 6" xfId="29984"/>
    <cellStyle name="Normal 37 2 4 15" xfId="2551"/>
    <cellStyle name="Normal 37 2 4 15 2" xfId="10937"/>
    <cellStyle name="Normal 37 2 4 15 2 2" xfId="22001"/>
    <cellStyle name="Normal 37 2 4 15 2 2 2" xfId="48250"/>
    <cellStyle name="Normal 37 2 4 15 2 3" xfId="37187"/>
    <cellStyle name="Normal 37 2 4 15 3" xfId="14540"/>
    <cellStyle name="Normal 37 2 4 15 3 2" xfId="25604"/>
    <cellStyle name="Normal 37 2 4 15 3 2 2" xfId="51853"/>
    <cellStyle name="Normal 37 2 4 15 3 3" xfId="40790"/>
    <cellStyle name="Normal 37 2 4 15 4" xfId="18276"/>
    <cellStyle name="Normal 37 2 4 15 4 2" xfId="44526"/>
    <cellStyle name="Normal 37 2 4 15 5" xfId="7146"/>
    <cellStyle name="Normal 37 2 4 15 5 2" xfId="33463"/>
    <cellStyle name="Normal 37 2 4 15 6" xfId="29985"/>
    <cellStyle name="Normal 37 2 4 16" xfId="2552"/>
    <cellStyle name="Normal 37 2 4 16 2" xfId="11055"/>
    <cellStyle name="Normal 37 2 4 16 2 2" xfId="22119"/>
    <cellStyle name="Normal 37 2 4 16 2 2 2" xfId="48368"/>
    <cellStyle name="Normal 37 2 4 16 2 3" xfId="37305"/>
    <cellStyle name="Normal 37 2 4 16 3" xfId="14658"/>
    <cellStyle name="Normal 37 2 4 16 3 2" xfId="25722"/>
    <cellStyle name="Normal 37 2 4 16 3 2 2" xfId="51971"/>
    <cellStyle name="Normal 37 2 4 16 3 3" xfId="40908"/>
    <cellStyle name="Normal 37 2 4 16 4" xfId="18394"/>
    <cellStyle name="Normal 37 2 4 16 4 2" xfId="44644"/>
    <cellStyle name="Normal 37 2 4 16 5" xfId="7265"/>
    <cellStyle name="Normal 37 2 4 16 5 2" xfId="33581"/>
    <cellStyle name="Normal 37 2 4 16 6" xfId="29986"/>
    <cellStyle name="Normal 37 2 4 17" xfId="2553"/>
    <cellStyle name="Normal 37 2 4 17 2" xfId="11173"/>
    <cellStyle name="Normal 37 2 4 17 2 2" xfId="22237"/>
    <cellStyle name="Normal 37 2 4 17 2 2 2" xfId="48486"/>
    <cellStyle name="Normal 37 2 4 17 2 3" xfId="37423"/>
    <cellStyle name="Normal 37 2 4 17 3" xfId="14776"/>
    <cellStyle name="Normal 37 2 4 17 3 2" xfId="25840"/>
    <cellStyle name="Normal 37 2 4 17 3 2 2" xfId="52089"/>
    <cellStyle name="Normal 37 2 4 17 3 3" xfId="41026"/>
    <cellStyle name="Normal 37 2 4 17 4" xfId="18512"/>
    <cellStyle name="Normal 37 2 4 17 4 2" xfId="44762"/>
    <cellStyle name="Normal 37 2 4 17 5" xfId="7384"/>
    <cellStyle name="Normal 37 2 4 17 5 2" xfId="33699"/>
    <cellStyle name="Normal 37 2 4 17 6" xfId="29987"/>
    <cellStyle name="Normal 37 2 4 18" xfId="2554"/>
    <cellStyle name="Normal 37 2 4 18 2" xfId="11289"/>
    <cellStyle name="Normal 37 2 4 18 2 2" xfId="22353"/>
    <cellStyle name="Normal 37 2 4 18 2 2 2" xfId="48602"/>
    <cellStyle name="Normal 37 2 4 18 2 3" xfId="37539"/>
    <cellStyle name="Normal 37 2 4 18 3" xfId="14892"/>
    <cellStyle name="Normal 37 2 4 18 3 2" xfId="25956"/>
    <cellStyle name="Normal 37 2 4 18 3 2 2" xfId="52205"/>
    <cellStyle name="Normal 37 2 4 18 3 3" xfId="41142"/>
    <cellStyle name="Normal 37 2 4 18 4" xfId="18628"/>
    <cellStyle name="Normal 37 2 4 18 4 2" xfId="44878"/>
    <cellStyle name="Normal 37 2 4 18 5" xfId="7501"/>
    <cellStyle name="Normal 37 2 4 18 5 2" xfId="33815"/>
    <cellStyle name="Normal 37 2 4 18 6" xfId="29988"/>
    <cellStyle name="Normal 37 2 4 19" xfId="2555"/>
    <cellStyle name="Normal 37 2 4 19 2" xfId="11406"/>
    <cellStyle name="Normal 37 2 4 19 2 2" xfId="22470"/>
    <cellStyle name="Normal 37 2 4 19 2 2 2" xfId="48719"/>
    <cellStyle name="Normal 37 2 4 19 2 3" xfId="37656"/>
    <cellStyle name="Normal 37 2 4 19 3" xfId="15009"/>
    <cellStyle name="Normal 37 2 4 19 3 2" xfId="26073"/>
    <cellStyle name="Normal 37 2 4 19 3 2 2" xfId="52322"/>
    <cellStyle name="Normal 37 2 4 19 3 3" xfId="41259"/>
    <cellStyle name="Normal 37 2 4 19 4" xfId="18745"/>
    <cellStyle name="Normal 37 2 4 19 4 2" xfId="44995"/>
    <cellStyle name="Normal 37 2 4 19 5" xfId="7619"/>
    <cellStyle name="Normal 37 2 4 19 5 2" xfId="33932"/>
    <cellStyle name="Normal 37 2 4 19 6" xfId="29989"/>
    <cellStyle name="Normal 37 2 4 2" xfId="190"/>
    <cellStyle name="Normal 37 2 4 2 10" xfId="2557"/>
    <cellStyle name="Normal 37 2 4 2 10 2" xfId="10465"/>
    <cellStyle name="Normal 37 2 4 2 10 2 2" xfId="21529"/>
    <cellStyle name="Normal 37 2 4 2 10 2 2 2" xfId="47778"/>
    <cellStyle name="Normal 37 2 4 2 10 2 3" xfId="36715"/>
    <cellStyle name="Normal 37 2 4 2 10 3" xfId="14068"/>
    <cellStyle name="Normal 37 2 4 2 10 3 2" xfId="25132"/>
    <cellStyle name="Normal 37 2 4 2 10 3 2 2" xfId="51381"/>
    <cellStyle name="Normal 37 2 4 2 10 3 3" xfId="40318"/>
    <cellStyle name="Normal 37 2 4 2 10 4" xfId="17804"/>
    <cellStyle name="Normal 37 2 4 2 10 4 2" xfId="44054"/>
    <cellStyle name="Normal 37 2 4 2 10 5" xfId="6670"/>
    <cellStyle name="Normal 37 2 4 2 10 5 2" xfId="32991"/>
    <cellStyle name="Normal 37 2 4 2 10 6" xfId="29991"/>
    <cellStyle name="Normal 37 2 4 2 11" xfId="2558"/>
    <cellStyle name="Normal 37 2 4 2 11 2" xfId="10580"/>
    <cellStyle name="Normal 37 2 4 2 11 2 2" xfId="21644"/>
    <cellStyle name="Normal 37 2 4 2 11 2 2 2" xfId="47893"/>
    <cellStyle name="Normal 37 2 4 2 11 2 3" xfId="36830"/>
    <cellStyle name="Normal 37 2 4 2 11 3" xfId="14183"/>
    <cellStyle name="Normal 37 2 4 2 11 3 2" xfId="25247"/>
    <cellStyle name="Normal 37 2 4 2 11 3 2 2" xfId="51496"/>
    <cellStyle name="Normal 37 2 4 2 11 3 3" xfId="40433"/>
    <cellStyle name="Normal 37 2 4 2 11 4" xfId="17919"/>
    <cellStyle name="Normal 37 2 4 2 11 4 2" xfId="44169"/>
    <cellStyle name="Normal 37 2 4 2 11 5" xfId="6786"/>
    <cellStyle name="Normal 37 2 4 2 11 5 2" xfId="33106"/>
    <cellStyle name="Normal 37 2 4 2 11 6" xfId="29992"/>
    <cellStyle name="Normal 37 2 4 2 12" xfId="2559"/>
    <cellStyle name="Normal 37 2 4 2 12 2" xfId="10753"/>
    <cellStyle name="Normal 37 2 4 2 12 2 2" xfId="21817"/>
    <cellStyle name="Normal 37 2 4 2 12 2 2 2" xfId="48066"/>
    <cellStyle name="Normal 37 2 4 2 12 2 3" xfId="37003"/>
    <cellStyle name="Normal 37 2 4 2 12 3" xfId="14356"/>
    <cellStyle name="Normal 37 2 4 2 12 3 2" xfId="25420"/>
    <cellStyle name="Normal 37 2 4 2 12 3 2 2" xfId="51669"/>
    <cellStyle name="Normal 37 2 4 2 12 3 3" xfId="40606"/>
    <cellStyle name="Normal 37 2 4 2 12 4" xfId="18092"/>
    <cellStyle name="Normal 37 2 4 2 12 4 2" xfId="44342"/>
    <cellStyle name="Normal 37 2 4 2 12 5" xfId="6960"/>
    <cellStyle name="Normal 37 2 4 2 12 5 2" xfId="33279"/>
    <cellStyle name="Normal 37 2 4 2 12 6" xfId="29993"/>
    <cellStyle name="Normal 37 2 4 2 13" xfId="2560"/>
    <cellStyle name="Normal 37 2 4 2 13 2" xfId="10870"/>
    <cellStyle name="Normal 37 2 4 2 13 2 2" xfId="21934"/>
    <cellStyle name="Normal 37 2 4 2 13 2 2 2" xfId="48183"/>
    <cellStyle name="Normal 37 2 4 2 13 2 3" xfId="37120"/>
    <cellStyle name="Normal 37 2 4 2 13 3" xfId="14473"/>
    <cellStyle name="Normal 37 2 4 2 13 3 2" xfId="25537"/>
    <cellStyle name="Normal 37 2 4 2 13 3 2 2" xfId="51786"/>
    <cellStyle name="Normal 37 2 4 2 13 3 3" xfId="40723"/>
    <cellStyle name="Normal 37 2 4 2 13 4" xfId="18209"/>
    <cellStyle name="Normal 37 2 4 2 13 4 2" xfId="44459"/>
    <cellStyle name="Normal 37 2 4 2 13 5" xfId="7078"/>
    <cellStyle name="Normal 37 2 4 2 13 5 2" xfId="33396"/>
    <cellStyle name="Normal 37 2 4 2 13 6" xfId="29994"/>
    <cellStyle name="Normal 37 2 4 2 14" xfId="2561"/>
    <cellStyle name="Normal 37 2 4 2 14 2" xfId="10986"/>
    <cellStyle name="Normal 37 2 4 2 14 2 2" xfId="22050"/>
    <cellStyle name="Normal 37 2 4 2 14 2 2 2" xfId="48299"/>
    <cellStyle name="Normal 37 2 4 2 14 2 3" xfId="37236"/>
    <cellStyle name="Normal 37 2 4 2 14 3" xfId="14589"/>
    <cellStyle name="Normal 37 2 4 2 14 3 2" xfId="25653"/>
    <cellStyle name="Normal 37 2 4 2 14 3 2 2" xfId="51902"/>
    <cellStyle name="Normal 37 2 4 2 14 3 3" xfId="40839"/>
    <cellStyle name="Normal 37 2 4 2 14 4" xfId="18325"/>
    <cellStyle name="Normal 37 2 4 2 14 4 2" xfId="44575"/>
    <cellStyle name="Normal 37 2 4 2 14 5" xfId="7195"/>
    <cellStyle name="Normal 37 2 4 2 14 5 2" xfId="33512"/>
    <cellStyle name="Normal 37 2 4 2 14 6" xfId="29995"/>
    <cellStyle name="Normal 37 2 4 2 15" xfId="2562"/>
    <cellStyle name="Normal 37 2 4 2 15 2" xfId="11104"/>
    <cellStyle name="Normal 37 2 4 2 15 2 2" xfId="22168"/>
    <cellStyle name="Normal 37 2 4 2 15 2 2 2" xfId="48417"/>
    <cellStyle name="Normal 37 2 4 2 15 2 3" xfId="37354"/>
    <cellStyle name="Normal 37 2 4 2 15 3" xfId="14707"/>
    <cellStyle name="Normal 37 2 4 2 15 3 2" xfId="25771"/>
    <cellStyle name="Normal 37 2 4 2 15 3 2 2" xfId="52020"/>
    <cellStyle name="Normal 37 2 4 2 15 3 3" xfId="40957"/>
    <cellStyle name="Normal 37 2 4 2 15 4" xfId="18443"/>
    <cellStyle name="Normal 37 2 4 2 15 4 2" xfId="44693"/>
    <cellStyle name="Normal 37 2 4 2 15 5" xfId="7314"/>
    <cellStyle name="Normal 37 2 4 2 15 5 2" xfId="33630"/>
    <cellStyle name="Normal 37 2 4 2 15 6" xfId="29996"/>
    <cellStyle name="Normal 37 2 4 2 16" xfId="2563"/>
    <cellStyle name="Normal 37 2 4 2 16 2" xfId="11222"/>
    <cellStyle name="Normal 37 2 4 2 16 2 2" xfId="22286"/>
    <cellStyle name="Normal 37 2 4 2 16 2 2 2" xfId="48535"/>
    <cellStyle name="Normal 37 2 4 2 16 2 3" xfId="37472"/>
    <cellStyle name="Normal 37 2 4 2 16 3" xfId="14825"/>
    <cellStyle name="Normal 37 2 4 2 16 3 2" xfId="25889"/>
    <cellStyle name="Normal 37 2 4 2 16 3 2 2" xfId="52138"/>
    <cellStyle name="Normal 37 2 4 2 16 3 3" xfId="41075"/>
    <cellStyle name="Normal 37 2 4 2 16 4" xfId="18561"/>
    <cellStyle name="Normal 37 2 4 2 16 4 2" xfId="44811"/>
    <cellStyle name="Normal 37 2 4 2 16 5" xfId="7433"/>
    <cellStyle name="Normal 37 2 4 2 16 5 2" xfId="33748"/>
    <cellStyle name="Normal 37 2 4 2 16 6" xfId="29997"/>
    <cellStyle name="Normal 37 2 4 2 17" xfId="2564"/>
    <cellStyle name="Normal 37 2 4 2 17 2" xfId="11338"/>
    <cellStyle name="Normal 37 2 4 2 17 2 2" xfId="22402"/>
    <cellStyle name="Normal 37 2 4 2 17 2 2 2" xfId="48651"/>
    <cellStyle name="Normal 37 2 4 2 17 2 3" xfId="37588"/>
    <cellStyle name="Normal 37 2 4 2 17 3" xfId="14941"/>
    <cellStyle name="Normal 37 2 4 2 17 3 2" xfId="26005"/>
    <cellStyle name="Normal 37 2 4 2 17 3 2 2" xfId="52254"/>
    <cellStyle name="Normal 37 2 4 2 17 3 3" xfId="41191"/>
    <cellStyle name="Normal 37 2 4 2 17 4" xfId="18677"/>
    <cellStyle name="Normal 37 2 4 2 17 4 2" xfId="44927"/>
    <cellStyle name="Normal 37 2 4 2 17 5" xfId="7550"/>
    <cellStyle name="Normal 37 2 4 2 17 5 2" xfId="33864"/>
    <cellStyle name="Normal 37 2 4 2 17 6" xfId="29998"/>
    <cellStyle name="Normal 37 2 4 2 18" xfId="2565"/>
    <cellStyle name="Normal 37 2 4 2 18 2" xfId="11455"/>
    <cellStyle name="Normal 37 2 4 2 18 2 2" xfId="22519"/>
    <cellStyle name="Normal 37 2 4 2 18 2 2 2" xfId="48768"/>
    <cellStyle name="Normal 37 2 4 2 18 2 3" xfId="37705"/>
    <cellStyle name="Normal 37 2 4 2 18 3" xfId="15058"/>
    <cellStyle name="Normal 37 2 4 2 18 3 2" xfId="26122"/>
    <cellStyle name="Normal 37 2 4 2 18 3 2 2" xfId="52371"/>
    <cellStyle name="Normal 37 2 4 2 18 3 3" xfId="41308"/>
    <cellStyle name="Normal 37 2 4 2 18 4" xfId="18794"/>
    <cellStyle name="Normal 37 2 4 2 18 4 2" xfId="45044"/>
    <cellStyle name="Normal 37 2 4 2 18 5" xfId="7668"/>
    <cellStyle name="Normal 37 2 4 2 18 5 2" xfId="33981"/>
    <cellStyle name="Normal 37 2 4 2 18 6" xfId="29999"/>
    <cellStyle name="Normal 37 2 4 2 19" xfId="2566"/>
    <cellStyle name="Normal 37 2 4 2 19 2" xfId="11574"/>
    <cellStyle name="Normal 37 2 4 2 19 2 2" xfId="22638"/>
    <cellStyle name="Normal 37 2 4 2 19 2 2 2" xfId="48887"/>
    <cellStyle name="Normal 37 2 4 2 19 2 3" xfId="37824"/>
    <cellStyle name="Normal 37 2 4 2 19 3" xfId="15177"/>
    <cellStyle name="Normal 37 2 4 2 19 3 2" xfId="26241"/>
    <cellStyle name="Normal 37 2 4 2 19 3 2 2" xfId="52490"/>
    <cellStyle name="Normal 37 2 4 2 19 3 3" xfId="41427"/>
    <cellStyle name="Normal 37 2 4 2 19 4" xfId="18913"/>
    <cellStyle name="Normal 37 2 4 2 19 4 2" xfId="45163"/>
    <cellStyle name="Normal 37 2 4 2 19 5" xfId="7788"/>
    <cellStyle name="Normal 37 2 4 2 19 5 2" xfId="34100"/>
    <cellStyle name="Normal 37 2 4 2 19 6" xfId="30000"/>
    <cellStyle name="Normal 37 2 4 2 2" xfId="191"/>
    <cellStyle name="Normal 37 2 4 2 2 2" xfId="2568"/>
    <cellStyle name="Normal 37 2 4 2 2 2 2" xfId="16427"/>
    <cellStyle name="Normal 37 2 4 2 2 2 2 2" xfId="27491"/>
    <cellStyle name="Normal 37 2 4 2 2 2 2 2 2" xfId="53740"/>
    <cellStyle name="Normal 37 2 4 2 2 2 2 3" xfId="42677"/>
    <cellStyle name="Normal 37 2 4 2 2 2 3" xfId="20163"/>
    <cellStyle name="Normal 37 2 4 2 2 2 3 2" xfId="46413"/>
    <cellStyle name="Normal 37 2 4 2 2 2 4" xfId="9091"/>
    <cellStyle name="Normal 37 2 4 2 2 2 4 2" xfId="35350"/>
    <cellStyle name="Normal 37 2 4 2 2 2 5" xfId="30002"/>
    <cellStyle name="Normal 37 2 4 2 2 3" xfId="2567"/>
    <cellStyle name="Normal 37 2 4 2 2 3 2" xfId="20573"/>
    <cellStyle name="Normal 37 2 4 2 2 3 2 2" xfId="46822"/>
    <cellStyle name="Normal 37 2 4 2 2 3 3" xfId="9509"/>
    <cellStyle name="Normal 37 2 4 2 2 3 3 2" xfId="35759"/>
    <cellStyle name="Normal 37 2 4 2 2 3 4" xfId="30001"/>
    <cellStyle name="Normal 37 2 4 2 2 4" xfId="13112"/>
    <cellStyle name="Normal 37 2 4 2 2 4 2" xfId="24176"/>
    <cellStyle name="Normal 37 2 4 2 2 4 2 2" xfId="50425"/>
    <cellStyle name="Normal 37 2 4 2 2 4 3" xfId="39362"/>
    <cellStyle name="Normal 37 2 4 2 2 5" xfId="16848"/>
    <cellStyle name="Normal 37 2 4 2 2 5 2" xfId="43098"/>
    <cellStyle name="Normal 37 2 4 2 2 6" xfId="5706"/>
    <cellStyle name="Normal 37 2 4 2 2 6 2" xfId="32035"/>
    <cellStyle name="Normal 37 2 4 2 2 7" xfId="27671"/>
    <cellStyle name="Normal 37 2 4 2 20" xfId="2569"/>
    <cellStyle name="Normal 37 2 4 2 20 2" xfId="11688"/>
    <cellStyle name="Normal 37 2 4 2 20 2 2" xfId="22752"/>
    <cellStyle name="Normal 37 2 4 2 20 2 2 2" xfId="49001"/>
    <cellStyle name="Normal 37 2 4 2 20 2 3" xfId="37938"/>
    <cellStyle name="Normal 37 2 4 2 20 3" xfId="15291"/>
    <cellStyle name="Normal 37 2 4 2 20 3 2" xfId="26355"/>
    <cellStyle name="Normal 37 2 4 2 20 3 2 2" xfId="52604"/>
    <cellStyle name="Normal 37 2 4 2 20 3 3" xfId="41541"/>
    <cellStyle name="Normal 37 2 4 2 20 4" xfId="19027"/>
    <cellStyle name="Normal 37 2 4 2 20 4 2" xfId="45277"/>
    <cellStyle name="Normal 37 2 4 2 20 5" xfId="7903"/>
    <cellStyle name="Normal 37 2 4 2 20 5 2" xfId="34214"/>
    <cellStyle name="Normal 37 2 4 2 20 6" xfId="30003"/>
    <cellStyle name="Normal 37 2 4 2 21" xfId="2570"/>
    <cellStyle name="Normal 37 2 4 2 21 2" xfId="11802"/>
    <cellStyle name="Normal 37 2 4 2 21 2 2" xfId="22866"/>
    <cellStyle name="Normal 37 2 4 2 21 2 2 2" xfId="49115"/>
    <cellStyle name="Normal 37 2 4 2 21 2 3" xfId="38052"/>
    <cellStyle name="Normal 37 2 4 2 21 3" xfId="15405"/>
    <cellStyle name="Normal 37 2 4 2 21 3 2" xfId="26469"/>
    <cellStyle name="Normal 37 2 4 2 21 3 2 2" xfId="52718"/>
    <cellStyle name="Normal 37 2 4 2 21 3 3" xfId="41655"/>
    <cellStyle name="Normal 37 2 4 2 21 4" xfId="19141"/>
    <cellStyle name="Normal 37 2 4 2 21 4 2" xfId="45391"/>
    <cellStyle name="Normal 37 2 4 2 21 5" xfId="8018"/>
    <cellStyle name="Normal 37 2 4 2 21 5 2" xfId="34328"/>
    <cellStyle name="Normal 37 2 4 2 21 6" xfId="30004"/>
    <cellStyle name="Normal 37 2 4 2 22" xfId="2571"/>
    <cellStyle name="Normal 37 2 4 2 22 2" xfId="11916"/>
    <cellStyle name="Normal 37 2 4 2 22 2 2" xfId="22980"/>
    <cellStyle name="Normal 37 2 4 2 22 2 2 2" xfId="49229"/>
    <cellStyle name="Normal 37 2 4 2 22 2 3" xfId="38166"/>
    <cellStyle name="Normal 37 2 4 2 22 3" xfId="15519"/>
    <cellStyle name="Normal 37 2 4 2 22 3 2" xfId="26583"/>
    <cellStyle name="Normal 37 2 4 2 22 3 2 2" xfId="52832"/>
    <cellStyle name="Normal 37 2 4 2 22 3 3" xfId="41769"/>
    <cellStyle name="Normal 37 2 4 2 22 4" xfId="19255"/>
    <cellStyle name="Normal 37 2 4 2 22 4 2" xfId="45505"/>
    <cellStyle name="Normal 37 2 4 2 22 5" xfId="8133"/>
    <cellStyle name="Normal 37 2 4 2 22 5 2" xfId="34442"/>
    <cellStyle name="Normal 37 2 4 2 22 6" xfId="30005"/>
    <cellStyle name="Normal 37 2 4 2 23" xfId="2572"/>
    <cellStyle name="Normal 37 2 4 2 23 2" xfId="12030"/>
    <cellStyle name="Normal 37 2 4 2 23 2 2" xfId="23094"/>
    <cellStyle name="Normal 37 2 4 2 23 2 2 2" xfId="49343"/>
    <cellStyle name="Normal 37 2 4 2 23 2 3" xfId="38280"/>
    <cellStyle name="Normal 37 2 4 2 23 3" xfId="15633"/>
    <cellStyle name="Normal 37 2 4 2 23 3 2" xfId="26697"/>
    <cellStyle name="Normal 37 2 4 2 23 3 2 2" xfId="52946"/>
    <cellStyle name="Normal 37 2 4 2 23 3 3" xfId="41883"/>
    <cellStyle name="Normal 37 2 4 2 23 4" xfId="19369"/>
    <cellStyle name="Normal 37 2 4 2 23 4 2" xfId="45619"/>
    <cellStyle name="Normal 37 2 4 2 23 5" xfId="8248"/>
    <cellStyle name="Normal 37 2 4 2 23 5 2" xfId="34556"/>
    <cellStyle name="Normal 37 2 4 2 23 6" xfId="30006"/>
    <cellStyle name="Normal 37 2 4 2 24" xfId="2573"/>
    <cellStyle name="Normal 37 2 4 2 24 2" xfId="12144"/>
    <cellStyle name="Normal 37 2 4 2 24 2 2" xfId="23208"/>
    <cellStyle name="Normal 37 2 4 2 24 2 2 2" xfId="49457"/>
    <cellStyle name="Normal 37 2 4 2 24 2 3" xfId="38394"/>
    <cellStyle name="Normal 37 2 4 2 24 3" xfId="15747"/>
    <cellStyle name="Normal 37 2 4 2 24 3 2" xfId="26811"/>
    <cellStyle name="Normal 37 2 4 2 24 3 2 2" xfId="53060"/>
    <cellStyle name="Normal 37 2 4 2 24 3 3" xfId="41997"/>
    <cellStyle name="Normal 37 2 4 2 24 4" xfId="19483"/>
    <cellStyle name="Normal 37 2 4 2 24 4 2" xfId="45733"/>
    <cellStyle name="Normal 37 2 4 2 24 5" xfId="8363"/>
    <cellStyle name="Normal 37 2 4 2 24 5 2" xfId="34670"/>
    <cellStyle name="Normal 37 2 4 2 24 6" xfId="30007"/>
    <cellStyle name="Normal 37 2 4 2 25" xfId="2574"/>
    <cellStyle name="Normal 37 2 4 2 25 2" xfId="12261"/>
    <cellStyle name="Normal 37 2 4 2 25 2 2" xfId="23325"/>
    <cellStyle name="Normal 37 2 4 2 25 2 2 2" xfId="49574"/>
    <cellStyle name="Normal 37 2 4 2 25 2 3" xfId="38511"/>
    <cellStyle name="Normal 37 2 4 2 25 3" xfId="15864"/>
    <cellStyle name="Normal 37 2 4 2 25 3 2" xfId="26928"/>
    <cellStyle name="Normal 37 2 4 2 25 3 2 2" xfId="53177"/>
    <cellStyle name="Normal 37 2 4 2 25 3 3" xfId="42114"/>
    <cellStyle name="Normal 37 2 4 2 25 4" xfId="19600"/>
    <cellStyle name="Normal 37 2 4 2 25 4 2" xfId="45850"/>
    <cellStyle name="Normal 37 2 4 2 25 5" xfId="8481"/>
    <cellStyle name="Normal 37 2 4 2 25 5 2" xfId="34787"/>
    <cellStyle name="Normal 37 2 4 2 25 6" xfId="30008"/>
    <cellStyle name="Normal 37 2 4 2 26" xfId="2575"/>
    <cellStyle name="Normal 37 2 4 2 26 2" xfId="12380"/>
    <cellStyle name="Normal 37 2 4 2 26 2 2" xfId="23444"/>
    <cellStyle name="Normal 37 2 4 2 26 2 2 2" xfId="49693"/>
    <cellStyle name="Normal 37 2 4 2 26 2 3" xfId="38630"/>
    <cellStyle name="Normal 37 2 4 2 26 3" xfId="15983"/>
    <cellStyle name="Normal 37 2 4 2 26 3 2" xfId="27047"/>
    <cellStyle name="Normal 37 2 4 2 26 3 2 2" xfId="53296"/>
    <cellStyle name="Normal 37 2 4 2 26 3 3" xfId="42233"/>
    <cellStyle name="Normal 37 2 4 2 26 4" xfId="19719"/>
    <cellStyle name="Normal 37 2 4 2 26 4 2" xfId="45969"/>
    <cellStyle name="Normal 37 2 4 2 26 5" xfId="8601"/>
    <cellStyle name="Normal 37 2 4 2 26 5 2" xfId="34906"/>
    <cellStyle name="Normal 37 2 4 2 26 6" xfId="30009"/>
    <cellStyle name="Normal 37 2 4 2 27" xfId="2576"/>
    <cellStyle name="Normal 37 2 4 2 27 2" xfId="12511"/>
    <cellStyle name="Normal 37 2 4 2 27 2 2" xfId="23575"/>
    <cellStyle name="Normal 37 2 4 2 27 2 2 2" xfId="49824"/>
    <cellStyle name="Normal 37 2 4 2 27 2 3" xfId="38761"/>
    <cellStyle name="Normal 37 2 4 2 27 3" xfId="16114"/>
    <cellStyle name="Normal 37 2 4 2 27 3 2" xfId="27178"/>
    <cellStyle name="Normal 37 2 4 2 27 3 2 2" xfId="53427"/>
    <cellStyle name="Normal 37 2 4 2 27 3 3" xfId="42364"/>
    <cellStyle name="Normal 37 2 4 2 27 4" xfId="19850"/>
    <cellStyle name="Normal 37 2 4 2 27 4 2" xfId="46100"/>
    <cellStyle name="Normal 37 2 4 2 27 5" xfId="8733"/>
    <cellStyle name="Normal 37 2 4 2 27 5 2" xfId="35037"/>
    <cellStyle name="Normal 37 2 4 2 27 6" xfId="30010"/>
    <cellStyle name="Normal 37 2 4 2 28" xfId="2577"/>
    <cellStyle name="Normal 37 2 4 2 28 2" xfId="12626"/>
    <cellStyle name="Normal 37 2 4 2 28 2 2" xfId="23690"/>
    <cellStyle name="Normal 37 2 4 2 28 2 2 2" xfId="49939"/>
    <cellStyle name="Normal 37 2 4 2 28 2 3" xfId="38876"/>
    <cellStyle name="Normal 37 2 4 2 28 3" xfId="16229"/>
    <cellStyle name="Normal 37 2 4 2 28 3 2" xfId="27293"/>
    <cellStyle name="Normal 37 2 4 2 28 3 2 2" xfId="53542"/>
    <cellStyle name="Normal 37 2 4 2 28 3 3" xfId="42479"/>
    <cellStyle name="Normal 37 2 4 2 28 4" xfId="19965"/>
    <cellStyle name="Normal 37 2 4 2 28 4 2" xfId="46215"/>
    <cellStyle name="Normal 37 2 4 2 28 5" xfId="8849"/>
    <cellStyle name="Normal 37 2 4 2 28 5 2" xfId="35152"/>
    <cellStyle name="Normal 37 2 4 2 28 6" xfId="30011"/>
    <cellStyle name="Normal 37 2 4 2 29" xfId="2578"/>
    <cellStyle name="Normal 37 2 4 2 29 2" xfId="12740"/>
    <cellStyle name="Normal 37 2 4 2 29 2 2" xfId="23804"/>
    <cellStyle name="Normal 37 2 4 2 29 2 2 2" xfId="50053"/>
    <cellStyle name="Normal 37 2 4 2 29 2 3" xfId="38990"/>
    <cellStyle name="Normal 37 2 4 2 29 3" xfId="16343"/>
    <cellStyle name="Normal 37 2 4 2 29 3 2" xfId="27407"/>
    <cellStyle name="Normal 37 2 4 2 29 3 2 2" xfId="53656"/>
    <cellStyle name="Normal 37 2 4 2 29 3 3" xfId="42593"/>
    <cellStyle name="Normal 37 2 4 2 29 4" xfId="20079"/>
    <cellStyle name="Normal 37 2 4 2 29 4 2" xfId="46329"/>
    <cellStyle name="Normal 37 2 4 2 29 5" xfId="8964"/>
    <cellStyle name="Normal 37 2 4 2 29 5 2" xfId="35266"/>
    <cellStyle name="Normal 37 2 4 2 29 6" xfId="30012"/>
    <cellStyle name="Normal 37 2 4 2 3" xfId="2579"/>
    <cellStyle name="Normal 37 2 4 2 3 2" xfId="9650"/>
    <cellStyle name="Normal 37 2 4 2 3 2 2" xfId="20714"/>
    <cellStyle name="Normal 37 2 4 2 3 2 2 2" xfId="46963"/>
    <cellStyle name="Normal 37 2 4 2 3 2 3" xfId="35900"/>
    <cellStyle name="Normal 37 2 4 2 3 3" xfId="13253"/>
    <cellStyle name="Normal 37 2 4 2 3 3 2" xfId="24317"/>
    <cellStyle name="Normal 37 2 4 2 3 3 2 2" xfId="50566"/>
    <cellStyle name="Normal 37 2 4 2 3 3 3" xfId="39503"/>
    <cellStyle name="Normal 37 2 4 2 3 4" xfId="16989"/>
    <cellStyle name="Normal 37 2 4 2 3 4 2" xfId="43239"/>
    <cellStyle name="Normal 37 2 4 2 3 5" xfId="5848"/>
    <cellStyle name="Normal 37 2 4 2 3 5 2" xfId="32176"/>
    <cellStyle name="Normal 37 2 4 2 3 6" xfId="30013"/>
    <cellStyle name="Normal 37 2 4 2 30" xfId="2580"/>
    <cellStyle name="Normal 37 2 4 2 30 2" xfId="9378"/>
    <cellStyle name="Normal 37 2 4 2 30 2 2" xfId="20442"/>
    <cellStyle name="Normal 37 2 4 2 30 2 2 2" xfId="46691"/>
    <cellStyle name="Normal 37 2 4 2 30 2 3" xfId="35628"/>
    <cellStyle name="Normal 37 2 4 2 30 3" xfId="12981"/>
    <cellStyle name="Normal 37 2 4 2 30 3 2" xfId="24045"/>
    <cellStyle name="Normal 37 2 4 2 30 3 2 2" xfId="50294"/>
    <cellStyle name="Normal 37 2 4 2 30 3 3" xfId="39231"/>
    <cellStyle name="Normal 37 2 4 2 30 4" xfId="16717"/>
    <cellStyle name="Normal 37 2 4 2 30 4 2" xfId="42967"/>
    <cellStyle name="Normal 37 2 4 2 30 5" xfId="5573"/>
    <cellStyle name="Normal 37 2 4 2 30 5 2" xfId="31904"/>
    <cellStyle name="Normal 37 2 4 2 30 6" xfId="30014"/>
    <cellStyle name="Normal 37 2 4 2 31" xfId="2581"/>
    <cellStyle name="Normal 37 2 4 2 31 2" xfId="20322"/>
    <cellStyle name="Normal 37 2 4 2 31 2 2" xfId="46571"/>
    <cellStyle name="Normal 37 2 4 2 31 3" xfId="9258"/>
    <cellStyle name="Normal 37 2 4 2 31 3 2" xfId="35508"/>
    <cellStyle name="Normal 37 2 4 2 31 4" xfId="30015"/>
    <cellStyle name="Normal 37 2 4 2 32" xfId="2582"/>
    <cellStyle name="Normal 37 2 4 2 32 2" xfId="23925"/>
    <cellStyle name="Normal 37 2 4 2 32 2 2" xfId="50174"/>
    <cellStyle name="Normal 37 2 4 2 32 3" xfId="12861"/>
    <cellStyle name="Normal 37 2 4 2 32 3 2" xfId="39111"/>
    <cellStyle name="Normal 37 2 4 2 32 4" xfId="30016"/>
    <cellStyle name="Normal 37 2 4 2 33" xfId="2583"/>
    <cellStyle name="Normal 37 2 4 2 33 2" xfId="16597"/>
    <cellStyle name="Normal 37 2 4 2 33 2 2" xfId="42847"/>
    <cellStyle name="Normal 37 2 4 2 33 3" xfId="30017"/>
    <cellStyle name="Normal 37 2 4 2 34" xfId="2584"/>
    <cellStyle name="Normal 37 2 4 2 34 2" xfId="30018"/>
    <cellStyle name="Normal 37 2 4 2 35" xfId="2585"/>
    <cellStyle name="Normal 37 2 4 2 35 2" xfId="30019"/>
    <cellStyle name="Normal 37 2 4 2 36" xfId="2586"/>
    <cellStyle name="Normal 37 2 4 2 36 2" xfId="30020"/>
    <cellStyle name="Normal 37 2 4 2 37" xfId="2587"/>
    <cellStyle name="Normal 37 2 4 2 37 2" xfId="30021"/>
    <cellStyle name="Normal 37 2 4 2 38" xfId="2588"/>
    <cellStyle name="Normal 37 2 4 2 38 2" xfId="30022"/>
    <cellStyle name="Normal 37 2 4 2 39" xfId="2589"/>
    <cellStyle name="Normal 37 2 4 2 39 2" xfId="30023"/>
    <cellStyle name="Normal 37 2 4 2 4" xfId="2590"/>
    <cellStyle name="Normal 37 2 4 2 4 2" xfId="9766"/>
    <cellStyle name="Normal 37 2 4 2 4 2 2" xfId="20830"/>
    <cellStyle name="Normal 37 2 4 2 4 2 2 2" xfId="47079"/>
    <cellStyle name="Normal 37 2 4 2 4 2 3" xfId="36016"/>
    <cellStyle name="Normal 37 2 4 2 4 3" xfId="13369"/>
    <cellStyle name="Normal 37 2 4 2 4 3 2" xfId="24433"/>
    <cellStyle name="Normal 37 2 4 2 4 3 2 2" xfId="50682"/>
    <cellStyle name="Normal 37 2 4 2 4 3 3" xfId="39619"/>
    <cellStyle name="Normal 37 2 4 2 4 4" xfId="17105"/>
    <cellStyle name="Normal 37 2 4 2 4 4 2" xfId="43355"/>
    <cellStyle name="Normal 37 2 4 2 4 5" xfId="5965"/>
    <cellStyle name="Normal 37 2 4 2 4 5 2" xfId="32292"/>
    <cellStyle name="Normal 37 2 4 2 4 6" xfId="30024"/>
    <cellStyle name="Normal 37 2 4 2 40" xfId="2591"/>
    <cellStyle name="Normal 37 2 4 2 40 2" xfId="30025"/>
    <cellStyle name="Normal 37 2 4 2 41" xfId="2556"/>
    <cellStyle name="Normal 37 2 4 2 41 2" xfId="29990"/>
    <cellStyle name="Normal 37 2 4 2 42" xfId="5452"/>
    <cellStyle name="Normal 37 2 4 2 42 2" xfId="31784"/>
    <cellStyle name="Normal 37 2 4 2 43" xfId="27670"/>
    <cellStyle name="Normal 37 2 4 2 5" xfId="2592"/>
    <cellStyle name="Normal 37 2 4 2 5 2" xfId="9881"/>
    <cellStyle name="Normal 37 2 4 2 5 2 2" xfId="20945"/>
    <cellStyle name="Normal 37 2 4 2 5 2 2 2" xfId="47194"/>
    <cellStyle name="Normal 37 2 4 2 5 2 3" xfId="36131"/>
    <cellStyle name="Normal 37 2 4 2 5 3" xfId="13484"/>
    <cellStyle name="Normal 37 2 4 2 5 3 2" xfId="24548"/>
    <cellStyle name="Normal 37 2 4 2 5 3 2 2" xfId="50797"/>
    <cellStyle name="Normal 37 2 4 2 5 3 3" xfId="39734"/>
    <cellStyle name="Normal 37 2 4 2 5 4" xfId="17220"/>
    <cellStyle name="Normal 37 2 4 2 5 4 2" xfId="43470"/>
    <cellStyle name="Normal 37 2 4 2 5 5" xfId="6081"/>
    <cellStyle name="Normal 37 2 4 2 5 5 2" xfId="32407"/>
    <cellStyle name="Normal 37 2 4 2 5 6" xfId="30026"/>
    <cellStyle name="Normal 37 2 4 2 6" xfId="2593"/>
    <cellStyle name="Normal 37 2 4 2 6 2" xfId="9996"/>
    <cellStyle name="Normal 37 2 4 2 6 2 2" xfId="21060"/>
    <cellStyle name="Normal 37 2 4 2 6 2 2 2" xfId="47309"/>
    <cellStyle name="Normal 37 2 4 2 6 2 3" xfId="36246"/>
    <cellStyle name="Normal 37 2 4 2 6 3" xfId="13599"/>
    <cellStyle name="Normal 37 2 4 2 6 3 2" xfId="24663"/>
    <cellStyle name="Normal 37 2 4 2 6 3 2 2" xfId="50912"/>
    <cellStyle name="Normal 37 2 4 2 6 3 3" xfId="39849"/>
    <cellStyle name="Normal 37 2 4 2 6 4" xfId="17335"/>
    <cellStyle name="Normal 37 2 4 2 6 4 2" xfId="43585"/>
    <cellStyle name="Normal 37 2 4 2 6 5" xfId="6197"/>
    <cellStyle name="Normal 37 2 4 2 6 5 2" xfId="32522"/>
    <cellStyle name="Normal 37 2 4 2 6 6" xfId="30027"/>
    <cellStyle name="Normal 37 2 4 2 7" xfId="2594"/>
    <cellStyle name="Normal 37 2 4 2 7 2" xfId="10110"/>
    <cellStyle name="Normal 37 2 4 2 7 2 2" xfId="21174"/>
    <cellStyle name="Normal 37 2 4 2 7 2 2 2" xfId="47423"/>
    <cellStyle name="Normal 37 2 4 2 7 2 3" xfId="36360"/>
    <cellStyle name="Normal 37 2 4 2 7 3" xfId="13713"/>
    <cellStyle name="Normal 37 2 4 2 7 3 2" xfId="24777"/>
    <cellStyle name="Normal 37 2 4 2 7 3 2 2" xfId="51026"/>
    <cellStyle name="Normal 37 2 4 2 7 3 3" xfId="39963"/>
    <cellStyle name="Normal 37 2 4 2 7 4" xfId="17449"/>
    <cellStyle name="Normal 37 2 4 2 7 4 2" xfId="43699"/>
    <cellStyle name="Normal 37 2 4 2 7 5" xfId="6312"/>
    <cellStyle name="Normal 37 2 4 2 7 5 2" xfId="32636"/>
    <cellStyle name="Normal 37 2 4 2 7 6" xfId="30028"/>
    <cellStyle name="Normal 37 2 4 2 8" xfId="2595"/>
    <cellStyle name="Normal 37 2 4 2 8 2" xfId="10224"/>
    <cellStyle name="Normal 37 2 4 2 8 2 2" xfId="21288"/>
    <cellStyle name="Normal 37 2 4 2 8 2 2 2" xfId="47537"/>
    <cellStyle name="Normal 37 2 4 2 8 2 3" xfId="36474"/>
    <cellStyle name="Normal 37 2 4 2 8 3" xfId="13827"/>
    <cellStyle name="Normal 37 2 4 2 8 3 2" xfId="24891"/>
    <cellStyle name="Normal 37 2 4 2 8 3 2 2" xfId="51140"/>
    <cellStyle name="Normal 37 2 4 2 8 3 3" xfId="40077"/>
    <cellStyle name="Normal 37 2 4 2 8 4" xfId="17563"/>
    <cellStyle name="Normal 37 2 4 2 8 4 2" xfId="43813"/>
    <cellStyle name="Normal 37 2 4 2 8 5" xfId="6427"/>
    <cellStyle name="Normal 37 2 4 2 8 5 2" xfId="32750"/>
    <cellStyle name="Normal 37 2 4 2 8 6" xfId="30029"/>
    <cellStyle name="Normal 37 2 4 2 9" xfId="2596"/>
    <cellStyle name="Normal 37 2 4 2 9 2" xfId="10338"/>
    <cellStyle name="Normal 37 2 4 2 9 2 2" xfId="21402"/>
    <cellStyle name="Normal 37 2 4 2 9 2 2 2" xfId="47651"/>
    <cellStyle name="Normal 37 2 4 2 9 2 3" xfId="36588"/>
    <cellStyle name="Normal 37 2 4 2 9 3" xfId="13941"/>
    <cellStyle name="Normal 37 2 4 2 9 3 2" xfId="25005"/>
    <cellStyle name="Normal 37 2 4 2 9 3 2 2" xfId="51254"/>
    <cellStyle name="Normal 37 2 4 2 9 3 3" xfId="40191"/>
    <cellStyle name="Normal 37 2 4 2 9 4" xfId="17677"/>
    <cellStyle name="Normal 37 2 4 2 9 4 2" xfId="43927"/>
    <cellStyle name="Normal 37 2 4 2 9 5" xfId="6542"/>
    <cellStyle name="Normal 37 2 4 2 9 5 2" xfId="32864"/>
    <cellStyle name="Normal 37 2 4 2 9 6" xfId="30030"/>
    <cellStyle name="Normal 37 2 4 20" xfId="2597"/>
    <cellStyle name="Normal 37 2 4 20 2" xfId="11525"/>
    <cellStyle name="Normal 37 2 4 20 2 2" xfId="22589"/>
    <cellStyle name="Normal 37 2 4 20 2 2 2" xfId="48838"/>
    <cellStyle name="Normal 37 2 4 20 2 3" xfId="37775"/>
    <cellStyle name="Normal 37 2 4 20 3" xfId="15128"/>
    <cellStyle name="Normal 37 2 4 20 3 2" xfId="26192"/>
    <cellStyle name="Normal 37 2 4 20 3 2 2" xfId="52441"/>
    <cellStyle name="Normal 37 2 4 20 3 3" xfId="41378"/>
    <cellStyle name="Normal 37 2 4 20 4" xfId="18864"/>
    <cellStyle name="Normal 37 2 4 20 4 2" xfId="45114"/>
    <cellStyle name="Normal 37 2 4 20 5" xfId="7739"/>
    <cellStyle name="Normal 37 2 4 20 5 2" xfId="34051"/>
    <cellStyle name="Normal 37 2 4 20 6" xfId="30031"/>
    <cellStyle name="Normal 37 2 4 21" xfId="2598"/>
    <cellStyle name="Normal 37 2 4 21 2" xfId="11639"/>
    <cellStyle name="Normal 37 2 4 21 2 2" xfId="22703"/>
    <cellStyle name="Normal 37 2 4 21 2 2 2" xfId="48952"/>
    <cellStyle name="Normal 37 2 4 21 2 3" xfId="37889"/>
    <cellStyle name="Normal 37 2 4 21 3" xfId="15242"/>
    <cellStyle name="Normal 37 2 4 21 3 2" xfId="26306"/>
    <cellStyle name="Normal 37 2 4 21 3 2 2" xfId="52555"/>
    <cellStyle name="Normal 37 2 4 21 3 3" xfId="41492"/>
    <cellStyle name="Normal 37 2 4 21 4" xfId="18978"/>
    <cellStyle name="Normal 37 2 4 21 4 2" xfId="45228"/>
    <cellStyle name="Normal 37 2 4 21 5" xfId="7854"/>
    <cellStyle name="Normal 37 2 4 21 5 2" xfId="34165"/>
    <cellStyle name="Normal 37 2 4 21 6" xfId="30032"/>
    <cellStyle name="Normal 37 2 4 22" xfId="2599"/>
    <cellStyle name="Normal 37 2 4 22 2" xfId="11753"/>
    <cellStyle name="Normal 37 2 4 22 2 2" xfId="22817"/>
    <cellStyle name="Normal 37 2 4 22 2 2 2" xfId="49066"/>
    <cellStyle name="Normal 37 2 4 22 2 3" xfId="38003"/>
    <cellStyle name="Normal 37 2 4 22 3" xfId="15356"/>
    <cellStyle name="Normal 37 2 4 22 3 2" xfId="26420"/>
    <cellStyle name="Normal 37 2 4 22 3 2 2" xfId="52669"/>
    <cellStyle name="Normal 37 2 4 22 3 3" xfId="41606"/>
    <cellStyle name="Normal 37 2 4 22 4" xfId="19092"/>
    <cellStyle name="Normal 37 2 4 22 4 2" xfId="45342"/>
    <cellStyle name="Normal 37 2 4 22 5" xfId="7969"/>
    <cellStyle name="Normal 37 2 4 22 5 2" xfId="34279"/>
    <cellStyle name="Normal 37 2 4 22 6" xfId="30033"/>
    <cellStyle name="Normal 37 2 4 23" xfId="2600"/>
    <cellStyle name="Normal 37 2 4 23 2" xfId="11867"/>
    <cellStyle name="Normal 37 2 4 23 2 2" xfId="22931"/>
    <cellStyle name="Normal 37 2 4 23 2 2 2" xfId="49180"/>
    <cellStyle name="Normal 37 2 4 23 2 3" xfId="38117"/>
    <cellStyle name="Normal 37 2 4 23 3" xfId="15470"/>
    <cellStyle name="Normal 37 2 4 23 3 2" xfId="26534"/>
    <cellStyle name="Normal 37 2 4 23 3 2 2" xfId="52783"/>
    <cellStyle name="Normal 37 2 4 23 3 3" xfId="41720"/>
    <cellStyle name="Normal 37 2 4 23 4" xfId="19206"/>
    <cellStyle name="Normal 37 2 4 23 4 2" xfId="45456"/>
    <cellStyle name="Normal 37 2 4 23 5" xfId="8084"/>
    <cellStyle name="Normal 37 2 4 23 5 2" xfId="34393"/>
    <cellStyle name="Normal 37 2 4 23 6" xfId="30034"/>
    <cellStyle name="Normal 37 2 4 24" xfId="2601"/>
    <cellStyle name="Normal 37 2 4 24 2" xfId="11981"/>
    <cellStyle name="Normal 37 2 4 24 2 2" xfId="23045"/>
    <cellStyle name="Normal 37 2 4 24 2 2 2" xfId="49294"/>
    <cellStyle name="Normal 37 2 4 24 2 3" xfId="38231"/>
    <cellStyle name="Normal 37 2 4 24 3" xfId="15584"/>
    <cellStyle name="Normal 37 2 4 24 3 2" xfId="26648"/>
    <cellStyle name="Normal 37 2 4 24 3 2 2" xfId="52897"/>
    <cellStyle name="Normal 37 2 4 24 3 3" xfId="41834"/>
    <cellStyle name="Normal 37 2 4 24 4" xfId="19320"/>
    <cellStyle name="Normal 37 2 4 24 4 2" xfId="45570"/>
    <cellStyle name="Normal 37 2 4 24 5" xfId="8199"/>
    <cellStyle name="Normal 37 2 4 24 5 2" xfId="34507"/>
    <cellStyle name="Normal 37 2 4 24 6" xfId="30035"/>
    <cellStyle name="Normal 37 2 4 25" xfId="2602"/>
    <cellStyle name="Normal 37 2 4 25 2" xfId="12095"/>
    <cellStyle name="Normal 37 2 4 25 2 2" xfId="23159"/>
    <cellStyle name="Normal 37 2 4 25 2 2 2" xfId="49408"/>
    <cellStyle name="Normal 37 2 4 25 2 3" xfId="38345"/>
    <cellStyle name="Normal 37 2 4 25 3" xfId="15698"/>
    <cellStyle name="Normal 37 2 4 25 3 2" xfId="26762"/>
    <cellStyle name="Normal 37 2 4 25 3 2 2" xfId="53011"/>
    <cellStyle name="Normal 37 2 4 25 3 3" xfId="41948"/>
    <cellStyle name="Normal 37 2 4 25 4" xfId="19434"/>
    <cellStyle name="Normal 37 2 4 25 4 2" xfId="45684"/>
    <cellStyle name="Normal 37 2 4 25 5" xfId="8314"/>
    <cellStyle name="Normal 37 2 4 25 5 2" xfId="34621"/>
    <cellStyle name="Normal 37 2 4 25 6" xfId="30036"/>
    <cellStyle name="Normal 37 2 4 26" xfId="2603"/>
    <cellStyle name="Normal 37 2 4 26 2" xfId="12212"/>
    <cellStyle name="Normal 37 2 4 26 2 2" xfId="23276"/>
    <cellStyle name="Normal 37 2 4 26 2 2 2" xfId="49525"/>
    <cellStyle name="Normal 37 2 4 26 2 3" xfId="38462"/>
    <cellStyle name="Normal 37 2 4 26 3" xfId="15815"/>
    <cellStyle name="Normal 37 2 4 26 3 2" xfId="26879"/>
    <cellStyle name="Normal 37 2 4 26 3 2 2" xfId="53128"/>
    <cellStyle name="Normal 37 2 4 26 3 3" xfId="42065"/>
    <cellStyle name="Normal 37 2 4 26 4" xfId="19551"/>
    <cellStyle name="Normal 37 2 4 26 4 2" xfId="45801"/>
    <cellStyle name="Normal 37 2 4 26 5" xfId="8432"/>
    <cellStyle name="Normal 37 2 4 26 5 2" xfId="34738"/>
    <cellStyle name="Normal 37 2 4 26 6" xfId="30037"/>
    <cellStyle name="Normal 37 2 4 27" xfId="2604"/>
    <cellStyle name="Normal 37 2 4 27 2" xfId="12331"/>
    <cellStyle name="Normal 37 2 4 27 2 2" xfId="23395"/>
    <cellStyle name="Normal 37 2 4 27 2 2 2" xfId="49644"/>
    <cellStyle name="Normal 37 2 4 27 2 3" xfId="38581"/>
    <cellStyle name="Normal 37 2 4 27 3" xfId="15934"/>
    <cellStyle name="Normal 37 2 4 27 3 2" xfId="26998"/>
    <cellStyle name="Normal 37 2 4 27 3 2 2" xfId="53247"/>
    <cellStyle name="Normal 37 2 4 27 3 3" xfId="42184"/>
    <cellStyle name="Normal 37 2 4 27 4" xfId="19670"/>
    <cellStyle name="Normal 37 2 4 27 4 2" xfId="45920"/>
    <cellStyle name="Normal 37 2 4 27 5" xfId="8552"/>
    <cellStyle name="Normal 37 2 4 27 5 2" xfId="34857"/>
    <cellStyle name="Normal 37 2 4 27 6" xfId="30038"/>
    <cellStyle name="Normal 37 2 4 28" xfId="2605"/>
    <cellStyle name="Normal 37 2 4 28 2" xfId="12462"/>
    <cellStyle name="Normal 37 2 4 28 2 2" xfId="23526"/>
    <cellStyle name="Normal 37 2 4 28 2 2 2" xfId="49775"/>
    <cellStyle name="Normal 37 2 4 28 2 3" xfId="38712"/>
    <cellStyle name="Normal 37 2 4 28 3" xfId="16065"/>
    <cellStyle name="Normal 37 2 4 28 3 2" xfId="27129"/>
    <cellStyle name="Normal 37 2 4 28 3 2 2" xfId="53378"/>
    <cellStyle name="Normal 37 2 4 28 3 3" xfId="42315"/>
    <cellStyle name="Normal 37 2 4 28 4" xfId="19801"/>
    <cellStyle name="Normal 37 2 4 28 4 2" xfId="46051"/>
    <cellStyle name="Normal 37 2 4 28 5" xfId="8684"/>
    <cellStyle name="Normal 37 2 4 28 5 2" xfId="34988"/>
    <cellStyle name="Normal 37 2 4 28 6" xfId="30039"/>
    <cellStyle name="Normal 37 2 4 29" xfId="2606"/>
    <cellStyle name="Normal 37 2 4 29 2" xfId="12577"/>
    <cellStyle name="Normal 37 2 4 29 2 2" xfId="23641"/>
    <cellStyle name="Normal 37 2 4 29 2 2 2" xfId="49890"/>
    <cellStyle name="Normal 37 2 4 29 2 3" xfId="38827"/>
    <cellStyle name="Normal 37 2 4 29 3" xfId="16180"/>
    <cellStyle name="Normal 37 2 4 29 3 2" xfId="27244"/>
    <cellStyle name="Normal 37 2 4 29 3 2 2" xfId="53493"/>
    <cellStyle name="Normal 37 2 4 29 3 3" xfId="42430"/>
    <cellStyle name="Normal 37 2 4 29 4" xfId="19916"/>
    <cellStyle name="Normal 37 2 4 29 4 2" xfId="46166"/>
    <cellStyle name="Normal 37 2 4 29 5" xfId="8800"/>
    <cellStyle name="Normal 37 2 4 29 5 2" xfId="35103"/>
    <cellStyle name="Normal 37 2 4 29 6" xfId="30040"/>
    <cellStyle name="Normal 37 2 4 3" xfId="192"/>
    <cellStyle name="Normal 37 2 4 3 2" xfId="2608"/>
    <cellStyle name="Normal 37 2 4 3 2 2" xfId="16428"/>
    <cellStyle name="Normal 37 2 4 3 2 2 2" xfId="27492"/>
    <cellStyle name="Normal 37 2 4 3 2 2 2 2" xfId="53741"/>
    <cellStyle name="Normal 37 2 4 3 2 2 3" xfId="42678"/>
    <cellStyle name="Normal 37 2 4 3 2 3" xfId="20164"/>
    <cellStyle name="Normal 37 2 4 3 2 3 2" xfId="46414"/>
    <cellStyle name="Normal 37 2 4 3 2 4" xfId="9092"/>
    <cellStyle name="Normal 37 2 4 3 2 4 2" xfId="35351"/>
    <cellStyle name="Normal 37 2 4 3 2 5" xfId="30042"/>
    <cellStyle name="Normal 37 2 4 3 3" xfId="2607"/>
    <cellStyle name="Normal 37 2 4 3 3 2" xfId="20513"/>
    <cellStyle name="Normal 37 2 4 3 3 2 2" xfId="46762"/>
    <cellStyle name="Normal 37 2 4 3 3 3" xfId="9449"/>
    <cellStyle name="Normal 37 2 4 3 3 3 2" xfId="35699"/>
    <cellStyle name="Normal 37 2 4 3 3 4" xfId="30041"/>
    <cellStyle name="Normal 37 2 4 3 4" xfId="13052"/>
    <cellStyle name="Normal 37 2 4 3 4 2" xfId="24116"/>
    <cellStyle name="Normal 37 2 4 3 4 2 2" xfId="50365"/>
    <cellStyle name="Normal 37 2 4 3 4 3" xfId="39302"/>
    <cellStyle name="Normal 37 2 4 3 5" xfId="16788"/>
    <cellStyle name="Normal 37 2 4 3 5 2" xfId="43038"/>
    <cellStyle name="Normal 37 2 4 3 6" xfId="5645"/>
    <cellStyle name="Normal 37 2 4 3 6 2" xfId="31975"/>
    <cellStyle name="Normal 37 2 4 3 7" xfId="27672"/>
    <cellStyle name="Normal 37 2 4 30" xfId="2609"/>
    <cellStyle name="Normal 37 2 4 30 2" xfId="12691"/>
    <cellStyle name="Normal 37 2 4 30 2 2" xfId="23755"/>
    <cellStyle name="Normal 37 2 4 30 2 2 2" xfId="50004"/>
    <cellStyle name="Normal 37 2 4 30 2 3" xfId="38941"/>
    <cellStyle name="Normal 37 2 4 30 3" xfId="16294"/>
    <cellStyle name="Normal 37 2 4 30 3 2" xfId="27358"/>
    <cellStyle name="Normal 37 2 4 30 3 2 2" xfId="53607"/>
    <cellStyle name="Normal 37 2 4 30 3 3" xfId="42544"/>
    <cellStyle name="Normal 37 2 4 30 4" xfId="20030"/>
    <cellStyle name="Normal 37 2 4 30 4 2" xfId="46280"/>
    <cellStyle name="Normal 37 2 4 30 5" xfId="8915"/>
    <cellStyle name="Normal 37 2 4 30 5 2" xfId="35217"/>
    <cellStyle name="Normal 37 2 4 30 6" xfId="30043"/>
    <cellStyle name="Normal 37 2 4 31" xfId="2610"/>
    <cellStyle name="Normal 37 2 4 31 2" xfId="9329"/>
    <cellStyle name="Normal 37 2 4 31 2 2" xfId="20393"/>
    <cellStyle name="Normal 37 2 4 31 2 2 2" xfId="46642"/>
    <cellStyle name="Normal 37 2 4 31 2 3" xfId="35579"/>
    <cellStyle name="Normal 37 2 4 31 3" xfId="12932"/>
    <cellStyle name="Normal 37 2 4 31 3 2" xfId="23996"/>
    <cellStyle name="Normal 37 2 4 31 3 2 2" xfId="50245"/>
    <cellStyle name="Normal 37 2 4 31 3 3" xfId="39182"/>
    <cellStyle name="Normal 37 2 4 31 4" xfId="16668"/>
    <cellStyle name="Normal 37 2 4 31 4 2" xfId="42918"/>
    <cellStyle name="Normal 37 2 4 31 5" xfId="5524"/>
    <cellStyle name="Normal 37 2 4 31 5 2" xfId="31855"/>
    <cellStyle name="Normal 37 2 4 31 6" xfId="30044"/>
    <cellStyle name="Normal 37 2 4 32" xfId="2611"/>
    <cellStyle name="Normal 37 2 4 32 2" xfId="20273"/>
    <cellStyle name="Normal 37 2 4 32 2 2" xfId="46522"/>
    <cellStyle name="Normal 37 2 4 32 3" xfId="9209"/>
    <cellStyle name="Normal 37 2 4 32 3 2" xfId="35459"/>
    <cellStyle name="Normal 37 2 4 32 4" xfId="30045"/>
    <cellStyle name="Normal 37 2 4 33" xfId="2612"/>
    <cellStyle name="Normal 37 2 4 33 2" xfId="23876"/>
    <cellStyle name="Normal 37 2 4 33 2 2" xfId="50125"/>
    <cellStyle name="Normal 37 2 4 33 3" xfId="12812"/>
    <cellStyle name="Normal 37 2 4 33 3 2" xfId="39062"/>
    <cellStyle name="Normal 37 2 4 33 4" xfId="30046"/>
    <cellStyle name="Normal 37 2 4 34" xfId="2613"/>
    <cellStyle name="Normal 37 2 4 34 2" xfId="16548"/>
    <cellStyle name="Normal 37 2 4 34 2 2" xfId="42798"/>
    <cellStyle name="Normal 37 2 4 34 3" xfId="30047"/>
    <cellStyle name="Normal 37 2 4 35" xfId="2614"/>
    <cellStyle name="Normal 37 2 4 35 2" xfId="30048"/>
    <cellStyle name="Normal 37 2 4 36" xfId="2615"/>
    <cellStyle name="Normal 37 2 4 36 2" xfId="30049"/>
    <cellStyle name="Normal 37 2 4 37" xfId="2616"/>
    <cellStyle name="Normal 37 2 4 37 2" xfId="30050"/>
    <cellStyle name="Normal 37 2 4 38" xfId="2617"/>
    <cellStyle name="Normal 37 2 4 38 2" xfId="30051"/>
    <cellStyle name="Normal 37 2 4 39" xfId="2618"/>
    <cellStyle name="Normal 37 2 4 39 2" xfId="30052"/>
    <cellStyle name="Normal 37 2 4 4" xfId="2619"/>
    <cellStyle name="Normal 37 2 4 4 2" xfId="9601"/>
    <cellStyle name="Normal 37 2 4 4 2 2" xfId="20665"/>
    <cellStyle name="Normal 37 2 4 4 2 2 2" xfId="46914"/>
    <cellStyle name="Normal 37 2 4 4 2 3" xfId="35851"/>
    <cellStyle name="Normal 37 2 4 4 3" xfId="13204"/>
    <cellStyle name="Normal 37 2 4 4 3 2" xfId="24268"/>
    <cellStyle name="Normal 37 2 4 4 3 2 2" xfId="50517"/>
    <cellStyle name="Normal 37 2 4 4 3 3" xfId="39454"/>
    <cellStyle name="Normal 37 2 4 4 4" xfId="16940"/>
    <cellStyle name="Normal 37 2 4 4 4 2" xfId="43190"/>
    <cellStyle name="Normal 37 2 4 4 5" xfId="5799"/>
    <cellStyle name="Normal 37 2 4 4 5 2" xfId="32127"/>
    <cellStyle name="Normal 37 2 4 4 6" xfId="30053"/>
    <cellStyle name="Normal 37 2 4 40" xfId="2620"/>
    <cellStyle name="Normal 37 2 4 40 2" xfId="30054"/>
    <cellStyle name="Normal 37 2 4 41" xfId="2621"/>
    <cellStyle name="Normal 37 2 4 41 2" xfId="30055"/>
    <cellStyle name="Normal 37 2 4 42" xfId="2545"/>
    <cellStyle name="Normal 37 2 4 42 2" xfId="29979"/>
    <cellStyle name="Normal 37 2 4 43" xfId="5403"/>
    <cellStyle name="Normal 37 2 4 43 2" xfId="31735"/>
    <cellStyle name="Normal 37 2 4 44" xfId="27669"/>
    <cellStyle name="Normal 37 2 4 5" xfId="2622"/>
    <cellStyle name="Normal 37 2 4 5 2" xfId="9717"/>
    <cellStyle name="Normal 37 2 4 5 2 2" xfId="20781"/>
    <cellStyle name="Normal 37 2 4 5 2 2 2" xfId="47030"/>
    <cellStyle name="Normal 37 2 4 5 2 3" xfId="35967"/>
    <cellStyle name="Normal 37 2 4 5 3" xfId="13320"/>
    <cellStyle name="Normal 37 2 4 5 3 2" xfId="24384"/>
    <cellStyle name="Normal 37 2 4 5 3 2 2" xfId="50633"/>
    <cellStyle name="Normal 37 2 4 5 3 3" xfId="39570"/>
    <cellStyle name="Normal 37 2 4 5 4" xfId="17056"/>
    <cellStyle name="Normal 37 2 4 5 4 2" xfId="43306"/>
    <cellStyle name="Normal 37 2 4 5 5" xfId="5916"/>
    <cellStyle name="Normal 37 2 4 5 5 2" xfId="32243"/>
    <cellStyle name="Normal 37 2 4 5 6" xfId="30056"/>
    <cellStyle name="Normal 37 2 4 6" xfId="2623"/>
    <cellStyle name="Normal 37 2 4 6 2" xfId="9832"/>
    <cellStyle name="Normal 37 2 4 6 2 2" xfId="20896"/>
    <cellStyle name="Normal 37 2 4 6 2 2 2" xfId="47145"/>
    <cellStyle name="Normal 37 2 4 6 2 3" xfId="36082"/>
    <cellStyle name="Normal 37 2 4 6 3" xfId="13435"/>
    <cellStyle name="Normal 37 2 4 6 3 2" xfId="24499"/>
    <cellStyle name="Normal 37 2 4 6 3 2 2" xfId="50748"/>
    <cellStyle name="Normal 37 2 4 6 3 3" xfId="39685"/>
    <cellStyle name="Normal 37 2 4 6 4" xfId="17171"/>
    <cellStyle name="Normal 37 2 4 6 4 2" xfId="43421"/>
    <cellStyle name="Normal 37 2 4 6 5" xfId="6032"/>
    <cellStyle name="Normal 37 2 4 6 5 2" xfId="32358"/>
    <cellStyle name="Normal 37 2 4 6 6" xfId="30057"/>
    <cellStyle name="Normal 37 2 4 7" xfId="2624"/>
    <cellStyle name="Normal 37 2 4 7 2" xfId="9947"/>
    <cellStyle name="Normal 37 2 4 7 2 2" xfId="21011"/>
    <cellStyle name="Normal 37 2 4 7 2 2 2" xfId="47260"/>
    <cellStyle name="Normal 37 2 4 7 2 3" xfId="36197"/>
    <cellStyle name="Normal 37 2 4 7 3" xfId="13550"/>
    <cellStyle name="Normal 37 2 4 7 3 2" xfId="24614"/>
    <cellStyle name="Normal 37 2 4 7 3 2 2" xfId="50863"/>
    <cellStyle name="Normal 37 2 4 7 3 3" xfId="39800"/>
    <cellStyle name="Normal 37 2 4 7 4" xfId="17286"/>
    <cellStyle name="Normal 37 2 4 7 4 2" xfId="43536"/>
    <cellStyle name="Normal 37 2 4 7 5" xfId="6148"/>
    <cellStyle name="Normal 37 2 4 7 5 2" xfId="32473"/>
    <cellStyle name="Normal 37 2 4 7 6" xfId="30058"/>
    <cellStyle name="Normal 37 2 4 8" xfId="2625"/>
    <cellStyle name="Normal 37 2 4 8 2" xfId="10061"/>
    <cellStyle name="Normal 37 2 4 8 2 2" xfId="21125"/>
    <cellStyle name="Normal 37 2 4 8 2 2 2" xfId="47374"/>
    <cellStyle name="Normal 37 2 4 8 2 3" xfId="36311"/>
    <cellStyle name="Normal 37 2 4 8 3" xfId="13664"/>
    <cellStyle name="Normal 37 2 4 8 3 2" xfId="24728"/>
    <cellStyle name="Normal 37 2 4 8 3 2 2" xfId="50977"/>
    <cellStyle name="Normal 37 2 4 8 3 3" xfId="39914"/>
    <cellStyle name="Normal 37 2 4 8 4" xfId="17400"/>
    <cellStyle name="Normal 37 2 4 8 4 2" xfId="43650"/>
    <cellStyle name="Normal 37 2 4 8 5" xfId="6263"/>
    <cellStyle name="Normal 37 2 4 8 5 2" xfId="32587"/>
    <cellStyle name="Normal 37 2 4 8 6" xfId="30059"/>
    <cellStyle name="Normal 37 2 4 9" xfId="2626"/>
    <cellStyle name="Normal 37 2 4 9 2" xfId="10175"/>
    <cellStyle name="Normal 37 2 4 9 2 2" xfId="21239"/>
    <cellStyle name="Normal 37 2 4 9 2 2 2" xfId="47488"/>
    <cellStyle name="Normal 37 2 4 9 2 3" xfId="36425"/>
    <cellStyle name="Normal 37 2 4 9 3" xfId="13778"/>
    <cellStyle name="Normal 37 2 4 9 3 2" xfId="24842"/>
    <cellStyle name="Normal 37 2 4 9 3 2 2" xfId="51091"/>
    <cellStyle name="Normal 37 2 4 9 3 3" xfId="40028"/>
    <cellStyle name="Normal 37 2 4 9 4" xfId="17514"/>
    <cellStyle name="Normal 37 2 4 9 4 2" xfId="43764"/>
    <cellStyle name="Normal 37 2 4 9 5" xfId="6378"/>
    <cellStyle name="Normal 37 2 4 9 5 2" xfId="32701"/>
    <cellStyle name="Normal 37 2 4 9 6" xfId="30060"/>
    <cellStyle name="Normal 37 2 40" xfId="2627"/>
    <cellStyle name="Normal 37 2 40 2" xfId="16516"/>
    <cellStyle name="Normal 37 2 40 2 2" xfId="42766"/>
    <cellStyle name="Normal 37 2 40 3" xfId="30061"/>
    <cellStyle name="Normal 37 2 41" xfId="2628"/>
    <cellStyle name="Normal 37 2 41 2" xfId="30062"/>
    <cellStyle name="Normal 37 2 42" xfId="2629"/>
    <cellStyle name="Normal 37 2 42 2" xfId="30063"/>
    <cellStyle name="Normal 37 2 43" xfId="2630"/>
    <cellStyle name="Normal 37 2 43 2" xfId="30064"/>
    <cellStyle name="Normal 37 2 44" xfId="2631"/>
    <cellStyle name="Normal 37 2 44 2" xfId="30065"/>
    <cellStyle name="Normal 37 2 45" xfId="2632"/>
    <cellStyle name="Normal 37 2 45 2" xfId="30066"/>
    <cellStyle name="Normal 37 2 46" xfId="2633"/>
    <cellStyle name="Normal 37 2 46 2" xfId="30067"/>
    <cellStyle name="Normal 37 2 47" xfId="2350"/>
    <cellStyle name="Normal 37 2 47 2" xfId="29784"/>
    <cellStyle name="Normal 37 2 48" xfId="5370"/>
    <cellStyle name="Normal 37 2 48 2" xfId="31703"/>
    <cellStyle name="Normal 37 2 49" xfId="27660"/>
    <cellStyle name="Normal 37 2 5" xfId="193"/>
    <cellStyle name="Normal 37 2 5 10" xfId="2635"/>
    <cellStyle name="Normal 37 2 5 10 2" xfId="10297"/>
    <cellStyle name="Normal 37 2 5 10 2 2" xfId="21361"/>
    <cellStyle name="Normal 37 2 5 10 2 2 2" xfId="47610"/>
    <cellStyle name="Normal 37 2 5 10 2 3" xfId="36547"/>
    <cellStyle name="Normal 37 2 5 10 3" xfId="13900"/>
    <cellStyle name="Normal 37 2 5 10 3 2" xfId="24964"/>
    <cellStyle name="Normal 37 2 5 10 3 2 2" xfId="51213"/>
    <cellStyle name="Normal 37 2 5 10 3 3" xfId="40150"/>
    <cellStyle name="Normal 37 2 5 10 4" xfId="17636"/>
    <cellStyle name="Normal 37 2 5 10 4 2" xfId="43886"/>
    <cellStyle name="Normal 37 2 5 10 5" xfId="6501"/>
    <cellStyle name="Normal 37 2 5 10 5 2" xfId="32823"/>
    <cellStyle name="Normal 37 2 5 10 6" xfId="30069"/>
    <cellStyle name="Normal 37 2 5 11" xfId="2636"/>
    <cellStyle name="Normal 37 2 5 11 2" xfId="10424"/>
    <cellStyle name="Normal 37 2 5 11 2 2" xfId="21488"/>
    <cellStyle name="Normal 37 2 5 11 2 2 2" xfId="47737"/>
    <cellStyle name="Normal 37 2 5 11 2 3" xfId="36674"/>
    <cellStyle name="Normal 37 2 5 11 3" xfId="14027"/>
    <cellStyle name="Normal 37 2 5 11 3 2" xfId="25091"/>
    <cellStyle name="Normal 37 2 5 11 3 2 2" xfId="51340"/>
    <cellStyle name="Normal 37 2 5 11 3 3" xfId="40277"/>
    <cellStyle name="Normal 37 2 5 11 4" xfId="17763"/>
    <cellStyle name="Normal 37 2 5 11 4 2" xfId="44013"/>
    <cellStyle name="Normal 37 2 5 11 5" xfId="6629"/>
    <cellStyle name="Normal 37 2 5 11 5 2" xfId="32950"/>
    <cellStyle name="Normal 37 2 5 11 6" xfId="30070"/>
    <cellStyle name="Normal 37 2 5 12" xfId="2637"/>
    <cellStyle name="Normal 37 2 5 12 2" xfId="10539"/>
    <cellStyle name="Normal 37 2 5 12 2 2" xfId="21603"/>
    <cellStyle name="Normal 37 2 5 12 2 2 2" xfId="47852"/>
    <cellStyle name="Normal 37 2 5 12 2 3" xfId="36789"/>
    <cellStyle name="Normal 37 2 5 12 3" xfId="14142"/>
    <cellStyle name="Normal 37 2 5 12 3 2" xfId="25206"/>
    <cellStyle name="Normal 37 2 5 12 3 2 2" xfId="51455"/>
    <cellStyle name="Normal 37 2 5 12 3 3" xfId="40392"/>
    <cellStyle name="Normal 37 2 5 12 4" xfId="17878"/>
    <cellStyle name="Normal 37 2 5 12 4 2" xfId="44128"/>
    <cellStyle name="Normal 37 2 5 12 5" xfId="6745"/>
    <cellStyle name="Normal 37 2 5 12 5 2" xfId="33065"/>
    <cellStyle name="Normal 37 2 5 12 6" xfId="30071"/>
    <cellStyle name="Normal 37 2 5 13" xfId="2638"/>
    <cellStyle name="Normal 37 2 5 13 2" xfId="10712"/>
    <cellStyle name="Normal 37 2 5 13 2 2" xfId="21776"/>
    <cellStyle name="Normal 37 2 5 13 2 2 2" xfId="48025"/>
    <cellStyle name="Normal 37 2 5 13 2 3" xfId="36962"/>
    <cellStyle name="Normal 37 2 5 13 3" xfId="14315"/>
    <cellStyle name="Normal 37 2 5 13 3 2" xfId="25379"/>
    <cellStyle name="Normal 37 2 5 13 3 2 2" xfId="51628"/>
    <cellStyle name="Normal 37 2 5 13 3 3" xfId="40565"/>
    <cellStyle name="Normal 37 2 5 13 4" xfId="18051"/>
    <cellStyle name="Normal 37 2 5 13 4 2" xfId="44301"/>
    <cellStyle name="Normal 37 2 5 13 5" xfId="6919"/>
    <cellStyle name="Normal 37 2 5 13 5 2" xfId="33238"/>
    <cellStyle name="Normal 37 2 5 13 6" xfId="30072"/>
    <cellStyle name="Normal 37 2 5 14" xfId="2639"/>
    <cellStyle name="Normal 37 2 5 14 2" xfId="10829"/>
    <cellStyle name="Normal 37 2 5 14 2 2" xfId="21893"/>
    <cellStyle name="Normal 37 2 5 14 2 2 2" xfId="48142"/>
    <cellStyle name="Normal 37 2 5 14 2 3" xfId="37079"/>
    <cellStyle name="Normal 37 2 5 14 3" xfId="14432"/>
    <cellStyle name="Normal 37 2 5 14 3 2" xfId="25496"/>
    <cellStyle name="Normal 37 2 5 14 3 2 2" xfId="51745"/>
    <cellStyle name="Normal 37 2 5 14 3 3" xfId="40682"/>
    <cellStyle name="Normal 37 2 5 14 4" xfId="18168"/>
    <cellStyle name="Normal 37 2 5 14 4 2" xfId="44418"/>
    <cellStyle name="Normal 37 2 5 14 5" xfId="7037"/>
    <cellStyle name="Normal 37 2 5 14 5 2" xfId="33355"/>
    <cellStyle name="Normal 37 2 5 14 6" xfId="30073"/>
    <cellStyle name="Normal 37 2 5 15" xfId="2640"/>
    <cellStyle name="Normal 37 2 5 15 2" xfId="10945"/>
    <cellStyle name="Normal 37 2 5 15 2 2" xfId="22009"/>
    <cellStyle name="Normal 37 2 5 15 2 2 2" xfId="48258"/>
    <cellStyle name="Normal 37 2 5 15 2 3" xfId="37195"/>
    <cellStyle name="Normal 37 2 5 15 3" xfId="14548"/>
    <cellStyle name="Normal 37 2 5 15 3 2" xfId="25612"/>
    <cellStyle name="Normal 37 2 5 15 3 2 2" xfId="51861"/>
    <cellStyle name="Normal 37 2 5 15 3 3" xfId="40798"/>
    <cellStyle name="Normal 37 2 5 15 4" xfId="18284"/>
    <cellStyle name="Normal 37 2 5 15 4 2" xfId="44534"/>
    <cellStyle name="Normal 37 2 5 15 5" xfId="7154"/>
    <cellStyle name="Normal 37 2 5 15 5 2" xfId="33471"/>
    <cellStyle name="Normal 37 2 5 15 6" xfId="30074"/>
    <cellStyle name="Normal 37 2 5 16" xfId="2641"/>
    <cellStyle name="Normal 37 2 5 16 2" xfId="11063"/>
    <cellStyle name="Normal 37 2 5 16 2 2" xfId="22127"/>
    <cellStyle name="Normal 37 2 5 16 2 2 2" xfId="48376"/>
    <cellStyle name="Normal 37 2 5 16 2 3" xfId="37313"/>
    <cellStyle name="Normal 37 2 5 16 3" xfId="14666"/>
    <cellStyle name="Normal 37 2 5 16 3 2" xfId="25730"/>
    <cellStyle name="Normal 37 2 5 16 3 2 2" xfId="51979"/>
    <cellStyle name="Normal 37 2 5 16 3 3" xfId="40916"/>
    <cellStyle name="Normal 37 2 5 16 4" xfId="18402"/>
    <cellStyle name="Normal 37 2 5 16 4 2" xfId="44652"/>
    <cellStyle name="Normal 37 2 5 16 5" xfId="7273"/>
    <cellStyle name="Normal 37 2 5 16 5 2" xfId="33589"/>
    <cellStyle name="Normal 37 2 5 16 6" xfId="30075"/>
    <cellStyle name="Normal 37 2 5 17" xfId="2642"/>
    <cellStyle name="Normal 37 2 5 17 2" xfId="11181"/>
    <cellStyle name="Normal 37 2 5 17 2 2" xfId="22245"/>
    <cellStyle name="Normal 37 2 5 17 2 2 2" xfId="48494"/>
    <cellStyle name="Normal 37 2 5 17 2 3" xfId="37431"/>
    <cellStyle name="Normal 37 2 5 17 3" xfId="14784"/>
    <cellStyle name="Normal 37 2 5 17 3 2" xfId="25848"/>
    <cellStyle name="Normal 37 2 5 17 3 2 2" xfId="52097"/>
    <cellStyle name="Normal 37 2 5 17 3 3" xfId="41034"/>
    <cellStyle name="Normal 37 2 5 17 4" xfId="18520"/>
    <cellStyle name="Normal 37 2 5 17 4 2" xfId="44770"/>
    <cellStyle name="Normal 37 2 5 17 5" xfId="7392"/>
    <cellStyle name="Normal 37 2 5 17 5 2" xfId="33707"/>
    <cellStyle name="Normal 37 2 5 17 6" xfId="30076"/>
    <cellStyle name="Normal 37 2 5 18" xfId="2643"/>
    <cellStyle name="Normal 37 2 5 18 2" xfId="11297"/>
    <cellStyle name="Normal 37 2 5 18 2 2" xfId="22361"/>
    <cellStyle name="Normal 37 2 5 18 2 2 2" xfId="48610"/>
    <cellStyle name="Normal 37 2 5 18 2 3" xfId="37547"/>
    <cellStyle name="Normal 37 2 5 18 3" xfId="14900"/>
    <cellStyle name="Normal 37 2 5 18 3 2" xfId="25964"/>
    <cellStyle name="Normal 37 2 5 18 3 2 2" xfId="52213"/>
    <cellStyle name="Normal 37 2 5 18 3 3" xfId="41150"/>
    <cellStyle name="Normal 37 2 5 18 4" xfId="18636"/>
    <cellStyle name="Normal 37 2 5 18 4 2" xfId="44886"/>
    <cellStyle name="Normal 37 2 5 18 5" xfId="7509"/>
    <cellStyle name="Normal 37 2 5 18 5 2" xfId="33823"/>
    <cellStyle name="Normal 37 2 5 18 6" xfId="30077"/>
    <cellStyle name="Normal 37 2 5 19" xfId="2644"/>
    <cellStyle name="Normal 37 2 5 19 2" xfId="11414"/>
    <cellStyle name="Normal 37 2 5 19 2 2" xfId="22478"/>
    <cellStyle name="Normal 37 2 5 19 2 2 2" xfId="48727"/>
    <cellStyle name="Normal 37 2 5 19 2 3" xfId="37664"/>
    <cellStyle name="Normal 37 2 5 19 3" xfId="15017"/>
    <cellStyle name="Normal 37 2 5 19 3 2" xfId="26081"/>
    <cellStyle name="Normal 37 2 5 19 3 2 2" xfId="52330"/>
    <cellStyle name="Normal 37 2 5 19 3 3" xfId="41267"/>
    <cellStyle name="Normal 37 2 5 19 4" xfId="18753"/>
    <cellStyle name="Normal 37 2 5 19 4 2" xfId="45003"/>
    <cellStyle name="Normal 37 2 5 19 5" xfId="7627"/>
    <cellStyle name="Normal 37 2 5 19 5 2" xfId="33940"/>
    <cellStyle name="Normal 37 2 5 19 6" xfId="30078"/>
    <cellStyle name="Normal 37 2 5 2" xfId="194"/>
    <cellStyle name="Normal 37 2 5 2 10" xfId="2646"/>
    <cellStyle name="Normal 37 2 5 2 10 2" xfId="10466"/>
    <cellStyle name="Normal 37 2 5 2 10 2 2" xfId="21530"/>
    <cellStyle name="Normal 37 2 5 2 10 2 2 2" xfId="47779"/>
    <cellStyle name="Normal 37 2 5 2 10 2 3" xfId="36716"/>
    <cellStyle name="Normal 37 2 5 2 10 3" xfId="14069"/>
    <cellStyle name="Normal 37 2 5 2 10 3 2" xfId="25133"/>
    <cellStyle name="Normal 37 2 5 2 10 3 2 2" xfId="51382"/>
    <cellStyle name="Normal 37 2 5 2 10 3 3" xfId="40319"/>
    <cellStyle name="Normal 37 2 5 2 10 4" xfId="17805"/>
    <cellStyle name="Normal 37 2 5 2 10 4 2" xfId="44055"/>
    <cellStyle name="Normal 37 2 5 2 10 5" xfId="6671"/>
    <cellStyle name="Normal 37 2 5 2 10 5 2" xfId="32992"/>
    <cellStyle name="Normal 37 2 5 2 10 6" xfId="30080"/>
    <cellStyle name="Normal 37 2 5 2 11" xfId="2647"/>
    <cellStyle name="Normal 37 2 5 2 11 2" xfId="10581"/>
    <cellStyle name="Normal 37 2 5 2 11 2 2" xfId="21645"/>
    <cellStyle name="Normal 37 2 5 2 11 2 2 2" xfId="47894"/>
    <cellStyle name="Normal 37 2 5 2 11 2 3" xfId="36831"/>
    <cellStyle name="Normal 37 2 5 2 11 3" xfId="14184"/>
    <cellStyle name="Normal 37 2 5 2 11 3 2" xfId="25248"/>
    <cellStyle name="Normal 37 2 5 2 11 3 2 2" xfId="51497"/>
    <cellStyle name="Normal 37 2 5 2 11 3 3" xfId="40434"/>
    <cellStyle name="Normal 37 2 5 2 11 4" xfId="17920"/>
    <cellStyle name="Normal 37 2 5 2 11 4 2" xfId="44170"/>
    <cellStyle name="Normal 37 2 5 2 11 5" xfId="6787"/>
    <cellStyle name="Normal 37 2 5 2 11 5 2" xfId="33107"/>
    <cellStyle name="Normal 37 2 5 2 11 6" xfId="30081"/>
    <cellStyle name="Normal 37 2 5 2 12" xfId="2648"/>
    <cellStyle name="Normal 37 2 5 2 12 2" xfId="10754"/>
    <cellStyle name="Normal 37 2 5 2 12 2 2" xfId="21818"/>
    <cellStyle name="Normal 37 2 5 2 12 2 2 2" xfId="48067"/>
    <cellStyle name="Normal 37 2 5 2 12 2 3" xfId="37004"/>
    <cellStyle name="Normal 37 2 5 2 12 3" xfId="14357"/>
    <cellStyle name="Normal 37 2 5 2 12 3 2" xfId="25421"/>
    <cellStyle name="Normal 37 2 5 2 12 3 2 2" xfId="51670"/>
    <cellStyle name="Normal 37 2 5 2 12 3 3" xfId="40607"/>
    <cellStyle name="Normal 37 2 5 2 12 4" xfId="18093"/>
    <cellStyle name="Normal 37 2 5 2 12 4 2" xfId="44343"/>
    <cellStyle name="Normal 37 2 5 2 12 5" xfId="6961"/>
    <cellStyle name="Normal 37 2 5 2 12 5 2" xfId="33280"/>
    <cellStyle name="Normal 37 2 5 2 12 6" xfId="30082"/>
    <cellStyle name="Normal 37 2 5 2 13" xfId="2649"/>
    <cellStyle name="Normal 37 2 5 2 13 2" xfId="10871"/>
    <cellStyle name="Normal 37 2 5 2 13 2 2" xfId="21935"/>
    <cellStyle name="Normal 37 2 5 2 13 2 2 2" xfId="48184"/>
    <cellStyle name="Normal 37 2 5 2 13 2 3" xfId="37121"/>
    <cellStyle name="Normal 37 2 5 2 13 3" xfId="14474"/>
    <cellStyle name="Normal 37 2 5 2 13 3 2" xfId="25538"/>
    <cellStyle name="Normal 37 2 5 2 13 3 2 2" xfId="51787"/>
    <cellStyle name="Normal 37 2 5 2 13 3 3" xfId="40724"/>
    <cellStyle name="Normal 37 2 5 2 13 4" xfId="18210"/>
    <cellStyle name="Normal 37 2 5 2 13 4 2" xfId="44460"/>
    <cellStyle name="Normal 37 2 5 2 13 5" xfId="7079"/>
    <cellStyle name="Normal 37 2 5 2 13 5 2" xfId="33397"/>
    <cellStyle name="Normal 37 2 5 2 13 6" xfId="30083"/>
    <cellStyle name="Normal 37 2 5 2 14" xfId="2650"/>
    <cellStyle name="Normal 37 2 5 2 14 2" xfId="10987"/>
    <cellStyle name="Normal 37 2 5 2 14 2 2" xfId="22051"/>
    <cellStyle name="Normal 37 2 5 2 14 2 2 2" xfId="48300"/>
    <cellStyle name="Normal 37 2 5 2 14 2 3" xfId="37237"/>
    <cellStyle name="Normal 37 2 5 2 14 3" xfId="14590"/>
    <cellStyle name="Normal 37 2 5 2 14 3 2" xfId="25654"/>
    <cellStyle name="Normal 37 2 5 2 14 3 2 2" xfId="51903"/>
    <cellStyle name="Normal 37 2 5 2 14 3 3" xfId="40840"/>
    <cellStyle name="Normal 37 2 5 2 14 4" xfId="18326"/>
    <cellStyle name="Normal 37 2 5 2 14 4 2" xfId="44576"/>
    <cellStyle name="Normal 37 2 5 2 14 5" xfId="7196"/>
    <cellStyle name="Normal 37 2 5 2 14 5 2" xfId="33513"/>
    <cellStyle name="Normal 37 2 5 2 14 6" xfId="30084"/>
    <cellStyle name="Normal 37 2 5 2 15" xfId="2651"/>
    <cellStyle name="Normal 37 2 5 2 15 2" xfId="11105"/>
    <cellStyle name="Normal 37 2 5 2 15 2 2" xfId="22169"/>
    <cellStyle name="Normal 37 2 5 2 15 2 2 2" xfId="48418"/>
    <cellStyle name="Normal 37 2 5 2 15 2 3" xfId="37355"/>
    <cellStyle name="Normal 37 2 5 2 15 3" xfId="14708"/>
    <cellStyle name="Normal 37 2 5 2 15 3 2" xfId="25772"/>
    <cellStyle name="Normal 37 2 5 2 15 3 2 2" xfId="52021"/>
    <cellStyle name="Normal 37 2 5 2 15 3 3" xfId="40958"/>
    <cellStyle name="Normal 37 2 5 2 15 4" xfId="18444"/>
    <cellStyle name="Normal 37 2 5 2 15 4 2" xfId="44694"/>
    <cellStyle name="Normal 37 2 5 2 15 5" xfId="7315"/>
    <cellStyle name="Normal 37 2 5 2 15 5 2" xfId="33631"/>
    <cellStyle name="Normal 37 2 5 2 15 6" xfId="30085"/>
    <cellStyle name="Normal 37 2 5 2 16" xfId="2652"/>
    <cellStyle name="Normal 37 2 5 2 16 2" xfId="11223"/>
    <cellStyle name="Normal 37 2 5 2 16 2 2" xfId="22287"/>
    <cellStyle name="Normal 37 2 5 2 16 2 2 2" xfId="48536"/>
    <cellStyle name="Normal 37 2 5 2 16 2 3" xfId="37473"/>
    <cellStyle name="Normal 37 2 5 2 16 3" xfId="14826"/>
    <cellStyle name="Normal 37 2 5 2 16 3 2" xfId="25890"/>
    <cellStyle name="Normal 37 2 5 2 16 3 2 2" xfId="52139"/>
    <cellStyle name="Normal 37 2 5 2 16 3 3" xfId="41076"/>
    <cellStyle name="Normal 37 2 5 2 16 4" xfId="18562"/>
    <cellStyle name="Normal 37 2 5 2 16 4 2" xfId="44812"/>
    <cellStyle name="Normal 37 2 5 2 16 5" xfId="7434"/>
    <cellStyle name="Normal 37 2 5 2 16 5 2" xfId="33749"/>
    <cellStyle name="Normal 37 2 5 2 16 6" xfId="30086"/>
    <cellStyle name="Normal 37 2 5 2 17" xfId="2653"/>
    <cellStyle name="Normal 37 2 5 2 17 2" xfId="11339"/>
    <cellStyle name="Normal 37 2 5 2 17 2 2" xfId="22403"/>
    <cellStyle name="Normal 37 2 5 2 17 2 2 2" xfId="48652"/>
    <cellStyle name="Normal 37 2 5 2 17 2 3" xfId="37589"/>
    <cellStyle name="Normal 37 2 5 2 17 3" xfId="14942"/>
    <cellStyle name="Normal 37 2 5 2 17 3 2" xfId="26006"/>
    <cellStyle name="Normal 37 2 5 2 17 3 2 2" xfId="52255"/>
    <cellStyle name="Normal 37 2 5 2 17 3 3" xfId="41192"/>
    <cellStyle name="Normal 37 2 5 2 17 4" xfId="18678"/>
    <cellStyle name="Normal 37 2 5 2 17 4 2" xfId="44928"/>
    <cellStyle name="Normal 37 2 5 2 17 5" xfId="7551"/>
    <cellStyle name="Normal 37 2 5 2 17 5 2" xfId="33865"/>
    <cellStyle name="Normal 37 2 5 2 17 6" xfId="30087"/>
    <cellStyle name="Normal 37 2 5 2 18" xfId="2654"/>
    <cellStyle name="Normal 37 2 5 2 18 2" xfId="11456"/>
    <cellStyle name="Normal 37 2 5 2 18 2 2" xfId="22520"/>
    <cellStyle name="Normal 37 2 5 2 18 2 2 2" xfId="48769"/>
    <cellStyle name="Normal 37 2 5 2 18 2 3" xfId="37706"/>
    <cellStyle name="Normal 37 2 5 2 18 3" xfId="15059"/>
    <cellStyle name="Normal 37 2 5 2 18 3 2" xfId="26123"/>
    <cellStyle name="Normal 37 2 5 2 18 3 2 2" xfId="52372"/>
    <cellStyle name="Normal 37 2 5 2 18 3 3" xfId="41309"/>
    <cellStyle name="Normal 37 2 5 2 18 4" xfId="18795"/>
    <cellStyle name="Normal 37 2 5 2 18 4 2" xfId="45045"/>
    <cellStyle name="Normal 37 2 5 2 18 5" xfId="7669"/>
    <cellStyle name="Normal 37 2 5 2 18 5 2" xfId="33982"/>
    <cellStyle name="Normal 37 2 5 2 18 6" xfId="30088"/>
    <cellStyle name="Normal 37 2 5 2 19" xfId="2655"/>
    <cellStyle name="Normal 37 2 5 2 19 2" xfId="11575"/>
    <cellStyle name="Normal 37 2 5 2 19 2 2" xfId="22639"/>
    <cellStyle name="Normal 37 2 5 2 19 2 2 2" xfId="48888"/>
    <cellStyle name="Normal 37 2 5 2 19 2 3" xfId="37825"/>
    <cellStyle name="Normal 37 2 5 2 19 3" xfId="15178"/>
    <cellStyle name="Normal 37 2 5 2 19 3 2" xfId="26242"/>
    <cellStyle name="Normal 37 2 5 2 19 3 2 2" xfId="52491"/>
    <cellStyle name="Normal 37 2 5 2 19 3 3" xfId="41428"/>
    <cellStyle name="Normal 37 2 5 2 19 4" xfId="18914"/>
    <cellStyle name="Normal 37 2 5 2 19 4 2" xfId="45164"/>
    <cellStyle name="Normal 37 2 5 2 19 5" xfId="7789"/>
    <cellStyle name="Normal 37 2 5 2 19 5 2" xfId="34101"/>
    <cellStyle name="Normal 37 2 5 2 19 6" xfId="30089"/>
    <cellStyle name="Normal 37 2 5 2 2" xfId="195"/>
    <cellStyle name="Normal 37 2 5 2 2 2" xfId="2657"/>
    <cellStyle name="Normal 37 2 5 2 2 2 2" xfId="16429"/>
    <cellStyle name="Normal 37 2 5 2 2 2 2 2" xfId="27493"/>
    <cellStyle name="Normal 37 2 5 2 2 2 2 2 2" xfId="53742"/>
    <cellStyle name="Normal 37 2 5 2 2 2 2 3" xfId="42679"/>
    <cellStyle name="Normal 37 2 5 2 2 2 3" xfId="20165"/>
    <cellStyle name="Normal 37 2 5 2 2 2 3 2" xfId="46415"/>
    <cellStyle name="Normal 37 2 5 2 2 2 4" xfId="9093"/>
    <cellStyle name="Normal 37 2 5 2 2 2 4 2" xfId="35352"/>
    <cellStyle name="Normal 37 2 5 2 2 2 5" xfId="30091"/>
    <cellStyle name="Normal 37 2 5 2 2 3" xfId="2656"/>
    <cellStyle name="Normal 37 2 5 2 2 3 2" xfId="20581"/>
    <cellStyle name="Normal 37 2 5 2 2 3 2 2" xfId="46830"/>
    <cellStyle name="Normal 37 2 5 2 2 3 3" xfId="9517"/>
    <cellStyle name="Normal 37 2 5 2 2 3 3 2" xfId="35767"/>
    <cellStyle name="Normal 37 2 5 2 2 3 4" xfId="30090"/>
    <cellStyle name="Normal 37 2 5 2 2 4" xfId="13120"/>
    <cellStyle name="Normal 37 2 5 2 2 4 2" xfId="24184"/>
    <cellStyle name="Normal 37 2 5 2 2 4 2 2" xfId="50433"/>
    <cellStyle name="Normal 37 2 5 2 2 4 3" xfId="39370"/>
    <cellStyle name="Normal 37 2 5 2 2 5" xfId="16856"/>
    <cellStyle name="Normal 37 2 5 2 2 5 2" xfId="43106"/>
    <cellStyle name="Normal 37 2 5 2 2 6" xfId="5714"/>
    <cellStyle name="Normal 37 2 5 2 2 6 2" xfId="32043"/>
    <cellStyle name="Normal 37 2 5 2 2 7" xfId="27675"/>
    <cellStyle name="Normal 37 2 5 2 20" xfId="2658"/>
    <cellStyle name="Normal 37 2 5 2 20 2" xfId="11689"/>
    <cellStyle name="Normal 37 2 5 2 20 2 2" xfId="22753"/>
    <cellStyle name="Normal 37 2 5 2 20 2 2 2" xfId="49002"/>
    <cellStyle name="Normal 37 2 5 2 20 2 3" xfId="37939"/>
    <cellStyle name="Normal 37 2 5 2 20 3" xfId="15292"/>
    <cellStyle name="Normal 37 2 5 2 20 3 2" xfId="26356"/>
    <cellStyle name="Normal 37 2 5 2 20 3 2 2" xfId="52605"/>
    <cellStyle name="Normal 37 2 5 2 20 3 3" xfId="41542"/>
    <cellStyle name="Normal 37 2 5 2 20 4" xfId="19028"/>
    <cellStyle name="Normal 37 2 5 2 20 4 2" xfId="45278"/>
    <cellStyle name="Normal 37 2 5 2 20 5" xfId="7904"/>
    <cellStyle name="Normal 37 2 5 2 20 5 2" xfId="34215"/>
    <cellStyle name="Normal 37 2 5 2 20 6" xfId="30092"/>
    <cellStyle name="Normal 37 2 5 2 21" xfId="2659"/>
    <cellStyle name="Normal 37 2 5 2 21 2" xfId="11803"/>
    <cellStyle name="Normal 37 2 5 2 21 2 2" xfId="22867"/>
    <cellStyle name="Normal 37 2 5 2 21 2 2 2" xfId="49116"/>
    <cellStyle name="Normal 37 2 5 2 21 2 3" xfId="38053"/>
    <cellStyle name="Normal 37 2 5 2 21 3" xfId="15406"/>
    <cellStyle name="Normal 37 2 5 2 21 3 2" xfId="26470"/>
    <cellStyle name="Normal 37 2 5 2 21 3 2 2" xfId="52719"/>
    <cellStyle name="Normal 37 2 5 2 21 3 3" xfId="41656"/>
    <cellStyle name="Normal 37 2 5 2 21 4" xfId="19142"/>
    <cellStyle name="Normal 37 2 5 2 21 4 2" xfId="45392"/>
    <cellStyle name="Normal 37 2 5 2 21 5" xfId="8019"/>
    <cellStyle name="Normal 37 2 5 2 21 5 2" xfId="34329"/>
    <cellStyle name="Normal 37 2 5 2 21 6" xfId="30093"/>
    <cellStyle name="Normal 37 2 5 2 22" xfId="2660"/>
    <cellStyle name="Normal 37 2 5 2 22 2" xfId="11917"/>
    <cellStyle name="Normal 37 2 5 2 22 2 2" xfId="22981"/>
    <cellStyle name="Normal 37 2 5 2 22 2 2 2" xfId="49230"/>
    <cellStyle name="Normal 37 2 5 2 22 2 3" xfId="38167"/>
    <cellStyle name="Normal 37 2 5 2 22 3" xfId="15520"/>
    <cellStyle name="Normal 37 2 5 2 22 3 2" xfId="26584"/>
    <cellStyle name="Normal 37 2 5 2 22 3 2 2" xfId="52833"/>
    <cellStyle name="Normal 37 2 5 2 22 3 3" xfId="41770"/>
    <cellStyle name="Normal 37 2 5 2 22 4" xfId="19256"/>
    <cellStyle name="Normal 37 2 5 2 22 4 2" xfId="45506"/>
    <cellStyle name="Normal 37 2 5 2 22 5" xfId="8134"/>
    <cellStyle name="Normal 37 2 5 2 22 5 2" xfId="34443"/>
    <cellStyle name="Normal 37 2 5 2 22 6" xfId="30094"/>
    <cellStyle name="Normal 37 2 5 2 23" xfId="2661"/>
    <cellStyle name="Normal 37 2 5 2 23 2" xfId="12031"/>
    <cellStyle name="Normal 37 2 5 2 23 2 2" xfId="23095"/>
    <cellStyle name="Normal 37 2 5 2 23 2 2 2" xfId="49344"/>
    <cellStyle name="Normal 37 2 5 2 23 2 3" xfId="38281"/>
    <cellStyle name="Normal 37 2 5 2 23 3" xfId="15634"/>
    <cellStyle name="Normal 37 2 5 2 23 3 2" xfId="26698"/>
    <cellStyle name="Normal 37 2 5 2 23 3 2 2" xfId="52947"/>
    <cellStyle name="Normal 37 2 5 2 23 3 3" xfId="41884"/>
    <cellStyle name="Normal 37 2 5 2 23 4" xfId="19370"/>
    <cellStyle name="Normal 37 2 5 2 23 4 2" xfId="45620"/>
    <cellStyle name="Normal 37 2 5 2 23 5" xfId="8249"/>
    <cellStyle name="Normal 37 2 5 2 23 5 2" xfId="34557"/>
    <cellStyle name="Normal 37 2 5 2 23 6" xfId="30095"/>
    <cellStyle name="Normal 37 2 5 2 24" xfId="2662"/>
    <cellStyle name="Normal 37 2 5 2 24 2" xfId="12145"/>
    <cellStyle name="Normal 37 2 5 2 24 2 2" xfId="23209"/>
    <cellStyle name="Normal 37 2 5 2 24 2 2 2" xfId="49458"/>
    <cellStyle name="Normal 37 2 5 2 24 2 3" xfId="38395"/>
    <cellStyle name="Normal 37 2 5 2 24 3" xfId="15748"/>
    <cellStyle name="Normal 37 2 5 2 24 3 2" xfId="26812"/>
    <cellStyle name="Normal 37 2 5 2 24 3 2 2" xfId="53061"/>
    <cellStyle name="Normal 37 2 5 2 24 3 3" xfId="41998"/>
    <cellStyle name="Normal 37 2 5 2 24 4" xfId="19484"/>
    <cellStyle name="Normal 37 2 5 2 24 4 2" xfId="45734"/>
    <cellStyle name="Normal 37 2 5 2 24 5" xfId="8364"/>
    <cellStyle name="Normal 37 2 5 2 24 5 2" xfId="34671"/>
    <cellStyle name="Normal 37 2 5 2 24 6" xfId="30096"/>
    <cellStyle name="Normal 37 2 5 2 25" xfId="2663"/>
    <cellStyle name="Normal 37 2 5 2 25 2" xfId="12262"/>
    <cellStyle name="Normal 37 2 5 2 25 2 2" xfId="23326"/>
    <cellStyle name="Normal 37 2 5 2 25 2 2 2" xfId="49575"/>
    <cellStyle name="Normal 37 2 5 2 25 2 3" xfId="38512"/>
    <cellStyle name="Normal 37 2 5 2 25 3" xfId="15865"/>
    <cellStyle name="Normal 37 2 5 2 25 3 2" xfId="26929"/>
    <cellStyle name="Normal 37 2 5 2 25 3 2 2" xfId="53178"/>
    <cellStyle name="Normal 37 2 5 2 25 3 3" xfId="42115"/>
    <cellStyle name="Normal 37 2 5 2 25 4" xfId="19601"/>
    <cellStyle name="Normal 37 2 5 2 25 4 2" xfId="45851"/>
    <cellStyle name="Normal 37 2 5 2 25 5" xfId="8482"/>
    <cellStyle name="Normal 37 2 5 2 25 5 2" xfId="34788"/>
    <cellStyle name="Normal 37 2 5 2 25 6" xfId="30097"/>
    <cellStyle name="Normal 37 2 5 2 26" xfId="2664"/>
    <cellStyle name="Normal 37 2 5 2 26 2" xfId="12381"/>
    <cellStyle name="Normal 37 2 5 2 26 2 2" xfId="23445"/>
    <cellStyle name="Normal 37 2 5 2 26 2 2 2" xfId="49694"/>
    <cellStyle name="Normal 37 2 5 2 26 2 3" xfId="38631"/>
    <cellStyle name="Normal 37 2 5 2 26 3" xfId="15984"/>
    <cellStyle name="Normal 37 2 5 2 26 3 2" xfId="27048"/>
    <cellStyle name="Normal 37 2 5 2 26 3 2 2" xfId="53297"/>
    <cellStyle name="Normal 37 2 5 2 26 3 3" xfId="42234"/>
    <cellStyle name="Normal 37 2 5 2 26 4" xfId="19720"/>
    <cellStyle name="Normal 37 2 5 2 26 4 2" xfId="45970"/>
    <cellStyle name="Normal 37 2 5 2 26 5" xfId="8602"/>
    <cellStyle name="Normal 37 2 5 2 26 5 2" xfId="34907"/>
    <cellStyle name="Normal 37 2 5 2 26 6" xfId="30098"/>
    <cellStyle name="Normal 37 2 5 2 27" xfId="2665"/>
    <cellStyle name="Normal 37 2 5 2 27 2" xfId="12512"/>
    <cellStyle name="Normal 37 2 5 2 27 2 2" xfId="23576"/>
    <cellStyle name="Normal 37 2 5 2 27 2 2 2" xfId="49825"/>
    <cellStyle name="Normal 37 2 5 2 27 2 3" xfId="38762"/>
    <cellStyle name="Normal 37 2 5 2 27 3" xfId="16115"/>
    <cellStyle name="Normal 37 2 5 2 27 3 2" xfId="27179"/>
    <cellStyle name="Normal 37 2 5 2 27 3 2 2" xfId="53428"/>
    <cellStyle name="Normal 37 2 5 2 27 3 3" xfId="42365"/>
    <cellStyle name="Normal 37 2 5 2 27 4" xfId="19851"/>
    <cellStyle name="Normal 37 2 5 2 27 4 2" xfId="46101"/>
    <cellStyle name="Normal 37 2 5 2 27 5" xfId="8734"/>
    <cellStyle name="Normal 37 2 5 2 27 5 2" xfId="35038"/>
    <cellStyle name="Normal 37 2 5 2 27 6" xfId="30099"/>
    <cellStyle name="Normal 37 2 5 2 28" xfId="2666"/>
    <cellStyle name="Normal 37 2 5 2 28 2" xfId="12627"/>
    <cellStyle name="Normal 37 2 5 2 28 2 2" xfId="23691"/>
    <cellStyle name="Normal 37 2 5 2 28 2 2 2" xfId="49940"/>
    <cellStyle name="Normal 37 2 5 2 28 2 3" xfId="38877"/>
    <cellStyle name="Normal 37 2 5 2 28 3" xfId="16230"/>
    <cellStyle name="Normal 37 2 5 2 28 3 2" xfId="27294"/>
    <cellStyle name="Normal 37 2 5 2 28 3 2 2" xfId="53543"/>
    <cellStyle name="Normal 37 2 5 2 28 3 3" xfId="42480"/>
    <cellStyle name="Normal 37 2 5 2 28 4" xfId="19966"/>
    <cellStyle name="Normal 37 2 5 2 28 4 2" xfId="46216"/>
    <cellStyle name="Normal 37 2 5 2 28 5" xfId="8850"/>
    <cellStyle name="Normal 37 2 5 2 28 5 2" xfId="35153"/>
    <cellStyle name="Normal 37 2 5 2 28 6" xfId="30100"/>
    <cellStyle name="Normal 37 2 5 2 29" xfId="2667"/>
    <cellStyle name="Normal 37 2 5 2 29 2" xfId="12741"/>
    <cellStyle name="Normal 37 2 5 2 29 2 2" xfId="23805"/>
    <cellStyle name="Normal 37 2 5 2 29 2 2 2" xfId="50054"/>
    <cellStyle name="Normal 37 2 5 2 29 2 3" xfId="38991"/>
    <cellStyle name="Normal 37 2 5 2 29 3" xfId="16344"/>
    <cellStyle name="Normal 37 2 5 2 29 3 2" xfId="27408"/>
    <cellStyle name="Normal 37 2 5 2 29 3 2 2" xfId="53657"/>
    <cellStyle name="Normal 37 2 5 2 29 3 3" xfId="42594"/>
    <cellStyle name="Normal 37 2 5 2 29 4" xfId="20080"/>
    <cellStyle name="Normal 37 2 5 2 29 4 2" xfId="46330"/>
    <cellStyle name="Normal 37 2 5 2 29 5" xfId="8965"/>
    <cellStyle name="Normal 37 2 5 2 29 5 2" xfId="35267"/>
    <cellStyle name="Normal 37 2 5 2 29 6" xfId="30101"/>
    <cellStyle name="Normal 37 2 5 2 3" xfId="2668"/>
    <cellStyle name="Normal 37 2 5 2 3 2" xfId="9651"/>
    <cellStyle name="Normal 37 2 5 2 3 2 2" xfId="20715"/>
    <cellStyle name="Normal 37 2 5 2 3 2 2 2" xfId="46964"/>
    <cellStyle name="Normal 37 2 5 2 3 2 3" xfId="35901"/>
    <cellStyle name="Normal 37 2 5 2 3 3" xfId="13254"/>
    <cellStyle name="Normal 37 2 5 2 3 3 2" xfId="24318"/>
    <cellStyle name="Normal 37 2 5 2 3 3 2 2" xfId="50567"/>
    <cellStyle name="Normal 37 2 5 2 3 3 3" xfId="39504"/>
    <cellStyle name="Normal 37 2 5 2 3 4" xfId="16990"/>
    <cellStyle name="Normal 37 2 5 2 3 4 2" xfId="43240"/>
    <cellStyle name="Normal 37 2 5 2 3 5" xfId="5849"/>
    <cellStyle name="Normal 37 2 5 2 3 5 2" xfId="32177"/>
    <cellStyle name="Normal 37 2 5 2 3 6" xfId="30102"/>
    <cellStyle name="Normal 37 2 5 2 30" xfId="2669"/>
    <cellStyle name="Normal 37 2 5 2 30 2" xfId="9379"/>
    <cellStyle name="Normal 37 2 5 2 30 2 2" xfId="20443"/>
    <cellStyle name="Normal 37 2 5 2 30 2 2 2" xfId="46692"/>
    <cellStyle name="Normal 37 2 5 2 30 2 3" xfId="35629"/>
    <cellStyle name="Normal 37 2 5 2 30 3" xfId="12982"/>
    <cellStyle name="Normal 37 2 5 2 30 3 2" xfId="24046"/>
    <cellStyle name="Normal 37 2 5 2 30 3 2 2" xfId="50295"/>
    <cellStyle name="Normal 37 2 5 2 30 3 3" xfId="39232"/>
    <cellStyle name="Normal 37 2 5 2 30 4" xfId="16718"/>
    <cellStyle name="Normal 37 2 5 2 30 4 2" xfId="42968"/>
    <cellStyle name="Normal 37 2 5 2 30 5" xfId="5574"/>
    <cellStyle name="Normal 37 2 5 2 30 5 2" xfId="31905"/>
    <cellStyle name="Normal 37 2 5 2 30 6" xfId="30103"/>
    <cellStyle name="Normal 37 2 5 2 31" xfId="2670"/>
    <cellStyle name="Normal 37 2 5 2 31 2" xfId="20323"/>
    <cellStyle name="Normal 37 2 5 2 31 2 2" xfId="46572"/>
    <cellStyle name="Normal 37 2 5 2 31 3" xfId="9259"/>
    <cellStyle name="Normal 37 2 5 2 31 3 2" xfId="35509"/>
    <cellStyle name="Normal 37 2 5 2 31 4" xfId="30104"/>
    <cellStyle name="Normal 37 2 5 2 32" xfId="2671"/>
    <cellStyle name="Normal 37 2 5 2 32 2" xfId="23926"/>
    <cellStyle name="Normal 37 2 5 2 32 2 2" xfId="50175"/>
    <cellStyle name="Normal 37 2 5 2 32 3" xfId="12862"/>
    <cellStyle name="Normal 37 2 5 2 32 3 2" xfId="39112"/>
    <cellStyle name="Normal 37 2 5 2 32 4" xfId="30105"/>
    <cellStyle name="Normal 37 2 5 2 33" xfId="2672"/>
    <cellStyle name="Normal 37 2 5 2 33 2" xfId="16598"/>
    <cellStyle name="Normal 37 2 5 2 33 2 2" xfId="42848"/>
    <cellStyle name="Normal 37 2 5 2 33 3" xfId="30106"/>
    <cellStyle name="Normal 37 2 5 2 34" xfId="2673"/>
    <cellStyle name="Normal 37 2 5 2 34 2" xfId="30107"/>
    <cellStyle name="Normal 37 2 5 2 35" xfId="2674"/>
    <cellStyle name="Normal 37 2 5 2 35 2" xfId="30108"/>
    <cellStyle name="Normal 37 2 5 2 36" xfId="2675"/>
    <cellStyle name="Normal 37 2 5 2 36 2" xfId="30109"/>
    <cellStyle name="Normal 37 2 5 2 37" xfId="2676"/>
    <cellStyle name="Normal 37 2 5 2 37 2" xfId="30110"/>
    <cellStyle name="Normal 37 2 5 2 38" xfId="2677"/>
    <cellStyle name="Normal 37 2 5 2 38 2" xfId="30111"/>
    <cellStyle name="Normal 37 2 5 2 39" xfId="2678"/>
    <cellStyle name="Normal 37 2 5 2 39 2" xfId="30112"/>
    <cellStyle name="Normal 37 2 5 2 4" xfId="2679"/>
    <cellStyle name="Normal 37 2 5 2 4 2" xfId="9767"/>
    <cellStyle name="Normal 37 2 5 2 4 2 2" xfId="20831"/>
    <cellStyle name="Normal 37 2 5 2 4 2 2 2" xfId="47080"/>
    <cellStyle name="Normal 37 2 5 2 4 2 3" xfId="36017"/>
    <cellStyle name="Normal 37 2 5 2 4 3" xfId="13370"/>
    <cellStyle name="Normal 37 2 5 2 4 3 2" xfId="24434"/>
    <cellStyle name="Normal 37 2 5 2 4 3 2 2" xfId="50683"/>
    <cellStyle name="Normal 37 2 5 2 4 3 3" xfId="39620"/>
    <cellStyle name="Normal 37 2 5 2 4 4" xfId="17106"/>
    <cellStyle name="Normal 37 2 5 2 4 4 2" xfId="43356"/>
    <cellStyle name="Normal 37 2 5 2 4 5" xfId="5966"/>
    <cellStyle name="Normal 37 2 5 2 4 5 2" xfId="32293"/>
    <cellStyle name="Normal 37 2 5 2 4 6" xfId="30113"/>
    <cellStyle name="Normal 37 2 5 2 40" xfId="2680"/>
    <cellStyle name="Normal 37 2 5 2 40 2" xfId="30114"/>
    <cellStyle name="Normal 37 2 5 2 41" xfId="2645"/>
    <cellStyle name="Normal 37 2 5 2 41 2" xfId="30079"/>
    <cellStyle name="Normal 37 2 5 2 42" xfId="5453"/>
    <cellStyle name="Normal 37 2 5 2 42 2" xfId="31785"/>
    <cellStyle name="Normal 37 2 5 2 43" xfId="27674"/>
    <cellStyle name="Normal 37 2 5 2 5" xfId="2681"/>
    <cellStyle name="Normal 37 2 5 2 5 2" xfId="9882"/>
    <cellStyle name="Normal 37 2 5 2 5 2 2" xfId="20946"/>
    <cellStyle name="Normal 37 2 5 2 5 2 2 2" xfId="47195"/>
    <cellStyle name="Normal 37 2 5 2 5 2 3" xfId="36132"/>
    <cellStyle name="Normal 37 2 5 2 5 3" xfId="13485"/>
    <cellStyle name="Normal 37 2 5 2 5 3 2" xfId="24549"/>
    <cellStyle name="Normal 37 2 5 2 5 3 2 2" xfId="50798"/>
    <cellStyle name="Normal 37 2 5 2 5 3 3" xfId="39735"/>
    <cellStyle name="Normal 37 2 5 2 5 4" xfId="17221"/>
    <cellStyle name="Normal 37 2 5 2 5 4 2" xfId="43471"/>
    <cellStyle name="Normal 37 2 5 2 5 5" xfId="6082"/>
    <cellStyle name="Normal 37 2 5 2 5 5 2" xfId="32408"/>
    <cellStyle name="Normal 37 2 5 2 5 6" xfId="30115"/>
    <cellStyle name="Normal 37 2 5 2 6" xfId="2682"/>
    <cellStyle name="Normal 37 2 5 2 6 2" xfId="9997"/>
    <cellStyle name="Normal 37 2 5 2 6 2 2" xfId="21061"/>
    <cellStyle name="Normal 37 2 5 2 6 2 2 2" xfId="47310"/>
    <cellStyle name="Normal 37 2 5 2 6 2 3" xfId="36247"/>
    <cellStyle name="Normal 37 2 5 2 6 3" xfId="13600"/>
    <cellStyle name="Normal 37 2 5 2 6 3 2" xfId="24664"/>
    <cellStyle name="Normal 37 2 5 2 6 3 2 2" xfId="50913"/>
    <cellStyle name="Normal 37 2 5 2 6 3 3" xfId="39850"/>
    <cellStyle name="Normal 37 2 5 2 6 4" xfId="17336"/>
    <cellStyle name="Normal 37 2 5 2 6 4 2" xfId="43586"/>
    <cellStyle name="Normal 37 2 5 2 6 5" xfId="6198"/>
    <cellStyle name="Normal 37 2 5 2 6 5 2" xfId="32523"/>
    <cellStyle name="Normal 37 2 5 2 6 6" xfId="30116"/>
    <cellStyle name="Normal 37 2 5 2 7" xfId="2683"/>
    <cellStyle name="Normal 37 2 5 2 7 2" xfId="10111"/>
    <cellStyle name="Normal 37 2 5 2 7 2 2" xfId="21175"/>
    <cellStyle name="Normal 37 2 5 2 7 2 2 2" xfId="47424"/>
    <cellStyle name="Normal 37 2 5 2 7 2 3" xfId="36361"/>
    <cellStyle name="Normal 37 2 5 2 7 3" xfId="13714"/>
    <cellStyle name="Normal 37 2 5 2 7 3 2" xfId="24778"/>
    <cellStyle name="Normal 37 2 5 2 7 3 2 2" xfId="51027"/>
    <cellStyle name="Normal 37 2 5 2 7 3 3" xfId="39964"/>
    <cellStyle name="Normal 37 2 5 2 7 4" xfId="17450"/>
    <cellStyle name="Normal 37 2 5 2 7 4 2" xfId="43700"/>
    <cellStyle name="Normal 37 2 5 2 7 5" xfId="6313"/>
    <cellStyle name="Normal 37 2 5 2 7 5 2" xfId="32637"/>
    <cellStyle name="Normal 37 2 5 2 7 6" xfId="30117"/>
    <cellStyle name="Normal 37 2 5 2 8" xfId="2684"/>
    <cellStyle name="Normal 37 2 5 2 8 2" xfId="10225"/>
    <cellStyle name="Normal 37 2 5 2 8 2 2" xfId="21289"/>
    <cellStyle name="Normal 37 2 5 2 8 2 2 2" xfId="47538"/>
    <cellStyle name="Normal 37 2 5 2 8 2 3" xfId="36475"/>
    <cellStyle name="Normal 37 2 5 2 8 3" xfId="13828"/>
    <cellStyle name="Normal 37 2 5 2 8 3 2" xfId="24892"/>
    <cellStyle name="Normal 37 2 5 2 8 3 2 2" xfId="51141"/>
    <cellStyle name="Normal 37 2 5 2 8 3 3" xfId="40078"/>
    <cellStyle name="Normal 37 2 5 2 8 4" xfId="17564"/>
    <cellStyle name="Normal 37 2 5 2 8 4 2" xfId="43814"/>
    <cellStyle name="Normal 37 2 5 2 8 5" xfId="6428"/>
    <cellStyle name="Normal 37 2 5 2 8 5 2" xfId="32751"/>
    <cellStyle name="Normal 37 2 5 2 8 6" xfId="30118"/>
    <cellStyle name="Normal 37 2 5 2 9" xfId="2685"/>
    <cellStyle name="Normal 37 2 5 2 9 2" xfId="10339"/>
    <cellStyle name="Normal 37 2 5 2 9 2 2" xfId="21403"/>
    <cellStyle name="Normal 37 2 5 2 9 2 2 2" xfId="47652"/>
    <cellStyle name="Normal 37 2 5 2 9 2 3" xfId="36589"/>
    <cellStyle name="Normal 37 2 5 2 9 3" xfId="13942"/>
    <cellStyle name="Normal 37 2 5 2 9 3 2" xfId="25006"/>
    <cellStyle name="Normal 37 2 5 2 9 3 2 2" xfId="51255"/>
    <cellStyle name="Normal 37 2 5 2 9 3 3" xfId="40192"/>
    <cellStyle name="Normal 37 2 5 2 9 4" xfId="17678"/>
    <cellStyle name="Normal 37 2 5 2 9 4 2" xfId="43928"/>
    <cellStyle name="Normal 37 2 5 2 9 5" xfId="6543"/>
    <cellStyle name="Normal 37 2 5 2 9 5 2" xfId="32865"/>
    <cellStyle name="Normal 37 2 5 2 9 6" xfId="30119"/>
    <cellStyle name="Normal 37 2 5 20" xfId="2686"/>
    <cellStyle name="Normal 37 2 5 20 2" xfId="11533"/>
    <cellStyle name="Normal 37 2 5 20 2 2" xfId="22597"/>
    <cellStyle name="Normal 37 2 5 20 2 2 2" xfId="48846"/>
    <cellStyle name="Normal 37 2 5 20 2 3" xfId="37783"/>
    <cellStyle name="Normal 37 2 5 20 3" xfId="15136"/>
    <cellStyle name="Normal 37 2 5 20 3 2" xfId="26200"/>
    <cellStyle name="Normal 37 2 5 20 3 2 2" xfId="52449"/>
    <cellStyle name="Normal 37 2 5 20 3 3" xfId="41386"/>
    <cellStyle name="Normal 37 2 5 20 4" xfId="18872"/>
    <cellStyle name="Normal 37 2 5 20 4 2" xfId="45122"/>
    <cellStyle name="Normal 37 2 5 20 5" xfId="7747"/>
    <cellStyle name="Normal 37 2 5 20 5 2" xfId="34059"/>
    <cellStyle name="Normal 37 2 5 20 6" xfId="30120"/>
    <cellStyle name="Normal 37 2 5 21" xfId="2687"/>
    <cellStyle name="Normal 37 2 5 21 2" xfId="11647"/>
    <cellStyle name="Normal 37 2 5 21 2 2" xfId="22711"/>
    <cellStyle name="Normal 37 2 5 21 2 2 2" xfId="48960"/>
    <cellStyle name="Normal 37 2 5 21 2 3" xfId="37897"/>
    <cellStyle name="Normal 37 2 5 21 3" xfId="15250"/>
    <cellStyle name="Normal 37 2 5 21 3 2" xfId="26314"/>
    <cellStyle name="Normal 37 2 5 21 3 2 2" xfId="52563"/>
    <cellStyle name="Normal 37 2 5 21 3 3" xfId="41500"/>
    <cellStyle name="Normal 37 2 5 21 4" xfId="18986"/>
    <cellStyle name="Normal 37 2 5 21 4 2" xfId="45236"/>
    <cellStyle name="Normal 37 2 5 21 5" xfId="7862"/>
    <cellStyle name="Normal 37 2 5 21 5 2" xfId="34173"/>
    <cellStyle name="Normal 37 2 5 21 6" xfId="30121"/>
    <cellStyle name="Normal 37 2 5 22" xfId="2688"/>
    <cellStyle name="Normal 37 2 5 22 2" xfId="11761"/>
    <cellStyle name="Normal 37 2 5 22 2 2" xfId="22825"/>
    <cellStyle name="Normal 37 2 5 22 2 2 2" xfId="49074"/>
    <cellStyle name="Normal 37 2 5 22 2 3" xfId="38011"/>
    <cellStyle name="Normal 37 2 5 22 3" xfId="15364"/>
    <cellStyle name="Normal 37 2 5 22 3 2" xfId="26428"/>
    <cellStyle name="Normal 37 2 5 22 3 2 2" xfId="52677"/>
    <cellStyle name="Normal 37 2 5 22 3 3" xfId="41614"/>
    <cellStyle name="Normal 37 2 5 22 4" xfId="19100"/>
    <cellStyle name="Normal 37 2 5 22 4 2" xfId="45350"/>
    <cellStyle name="Normal 37 2 5 22 5" xfId="7977"/>
    <cellStyle name="Normal 37 2 5 22 5 2" xfId="34287"/>
    <cellStyle name="Normal 37 2 5 22 6" xfId="30122"/>
    <cellStyle name="Normal 37 2 5 23" xfId="2689"/>
    <cellStyle name="Normal 37 2 5 23 2" xfId="11875"/>
    <cellStyle name="Normal 37 2 5 23 2 2" xfId="22939"/>
    <cellStyle name="Normal 37 2 5 23 2 2 2" xfId="49188"/>
    <cellStyle name="Normal 37 2 5 23 2 3" xfId="38125"/>
    <cellStyle name="Normal 37 2 5 23 3" xfId="15478"/>
    <cellStyle name="Normal 37 2 5 23 3 2" xfId="26542"/>
    <cellStyle name="Normal 37 2 5 23 3 2 2" xfId="52791"/>
    <cellStyle name="Normal 37 2 5 23 3 3" xfId="41728"/>
    <cellStyle name="Normal 37 2 5 23 4" xfId="19214"/>
    <cellStyle name="Normal 37 2 5 23 4 2" xfId="45464"/>
    <cellStyle name="Normal 37 2 5 23 5" xfId="8092"/>
    <cellStyle name="Normal 37 2 5 23 5 2" xfId="34401"/>
    <cellStyle name="Normal 37 2 5 23 6" xfId="30123"/>
    <cellStyle name="Normal 37 2 5 24" xfId="2690"/>
    <cellStyle name="Normal 37 2 5 24 2" xfId="11989"/>
    <cellStyle name="Normal 37 2 5 24 2 2" xfId="23053"/>
    <cellStyle name="Normal 37 2 5 24 2 2 2" xfId="49302"/>
    <cellStyle name="Normal 37 2 5 24 2 3" xfId="38239"/>
    <cellStyle name="Normal 37 2 5 24 3" xfId="15592"/>
    <cellStyle name="Normal 37 2 5 24 3 2" xfId="26656"/>
    <cellStyle name="Normal 37 2 5 24 3 2 2" xfId="52905"/>
    <cellStyle name="Normal 37 2 5 24 3 3" xfId="41842"/>
    <cellStyle name="Normal 37 2 5 24 4" xfId="19328"/>
    <cellStyle name="Normal 37 2 5 24 4 2" xfId="45578"/>
    <cellStyle name="Normal 37 2 5 24 5" xfId="8207"/>
    <cellStyle name="Normal 37 2 5 24 5 2" xfId="34515"/>
    <cellStyle name="Normal 37 2 5 24 6" xfId="30124"/>
    <cellStyle name="Normal 37 2 5 25" xfId="2691"/>
    <cellStyle name="Normal 37 2 5 25 2" xfId="12103"/>
    <cellStyle name="Normal 37 2 5 25 2 2" xfId="23167"/>
    <cellStyle name="Normal 37 2 5 25 2 2 2" xfId="49416"/>
    <cellStyle name="Normal 37 2 5 25 2 3" xfId="38353"/>
    <cellStyle name="Normal 37 2 5 25 3" xfId="15706"/>
    <cellStyle name="Normal 37 2 5 25 3 2" xfId="26770"/>
    <cellStyle name="Normal 37 2 5 25 3 2 2" xfId="53019"/>
    <cellStyle name="Normal 37 2 5 25 3 3" xfId="41956"/>
    <cellStyle name="Normal 37 2 5 25 4" xfId="19442"/>
    <cellStyle name="Normal 37 2 5 25 4 2" xfId="45692"/>
    <cellStyle name="Normal 37 2 5 25 5" xfId="8322"/>
    <cellStyle name="Normal 37 2 5 25 5 2" xfId="34629"/>
    <cellStyle name="Normal 37 2 5 25 6" xfId="30125"/>
    <cellStyle name="Normal 37 2 5 26" xfId="2692"/>
    <cellStyle name="Normal 37 2 5 26 2" xfId="12220"/>
    <cellStyle name="Normal 37 2 5 26 2 2" xfId="23284"/>
    <cellStyle name="Normal 37 2 5 26 2 2 2" xfId="49533"/>
    <cellStyle name="Normal 37 2 5 26 2 3" xfId="38470"/>
    <cellStyle name="Normal 37 2 5 26 3" xfId="15823"/>
    <cellStyle name="Normal 37 2 5 26 3 2" xfId="26887"/>
    <cellStyle name="Normal 37 2 5 26 3 2 2" xfId="53136"/>
    <cellStyle name="Normal 37 2 5 26 3 3" xfId="42073"/>
    <cellStyle name="Normal 37 2 5 26 4" xfId="19559"/>
    <cellStyle name="Normal 37 2 5 26 4 2" xfId="45809"/>
    <cellStyle name="Normal 37 2 5 26 5" xfId="8440"/>
    <cellStyle name="Normal 37 2 5 26 5 2" xfId="34746"/>
    <cellStyle name="Normal 37 2 5 26 6" xfId="30126"/>
    <cellStyle name="Normal 37 2 5 27" xfId="2693"/>
    <cellStyle name="Normal 37 2 5 27 2" xfId="12339"/>
    <cellStyle name="Normal 37 2 5 27 2 2" xfId="23403"/>
    <cellStyle name="Normal 37 2 5 27 2 2 2" xfId="49652"/>
    <cellStyle name="Normal 37 2 5 27 2 3" xfId="38589"/>
    <cellStyle name="Normal 37 2 5 27 3" xfId="15942"/>
    <cellStyle name="Normal 37 2 5 27 3 2" xfId="27006"/>
    <cellStyle name="Normal 37 2 5 27 3 2 2" xfId="53255"/>
    <cellStyle name="Normal 37 2 5 27 3 3" xfId="42192"/>
    <cellStyle name="Normal 37 2 5 27 4" xfId="19678"/>
    <cellStyle name="Normal 37 2 5 27 4 2" xfId="45928"/>
    <cellStyle name="Normal 37 2 5 27 5" xfId="8560"/>
    <cellStyle name="Normal 37 2 5 27 5 2" xfId="34865"/>
    <cellStyle name="Normal 37 2 5 27 6" xfId="30127"/>
    <cellStyle name="Normal 37 2 5 28" xfId="2694"/>
    <cellStyle name="Normal 37 2 5 28 2" xfId="12470"/>
    <cellStyle name="Normal 37 2 5 28 2 2" xfId="23534"/>
    <cellStyle name="Normal 37 2 5 28 2 2 2" xfId="49783"/>
    <cellStyle name="Normal 37 2 5 28 2 3" xfId="38720"/>
    <cellStyle name="Normal 37 2 5 28 3" xfId="16073"/>
    <cellStyle name="Normal 37 2 5 28 3 2" xfId="27137"/>
    <cellStyle name="Normal 37 2 5 28 3 2 2" xfId="53386"/>
    <cellStyle name="Normal 37 2 5 28 3 3" xfId="42323"/>
    <cellStyle name="Normal 37 2 5 28 4" xfId="19809"/>
    <cellStyle name="Normal 37 2 5 28 4 2" xfId="46059"/>
    <cellStyle name="Normal 37 2 5 28 5" xfId="8692"/>
    <cellStyle name="Normal 37 2 5 28 5 2" xfId="34996"/>
    <cellStyle name="Normal 37 2 5 28 6" xfId="30128"/>
    <cellStyle name="Normal 37 2 5 29" xfId="2695"/>
    <cellStyle name="Normal 37 2 5 29 2" xfId="12585"/>
    <cellStyle name="Normal 37 2 5 29 2 2" xfId="23649"/>
    <cellStyle name="Normal 37 2 5 29 2 2 2" xfId="49898"/>
    <cellStyle name="Normal 37 2 5 29 2 3" xfId="38835"/>
    <cellStyle name="Normal 37 2 5 29 3" xfId="16188"/>
    <cellStyle name="Normal 37 2 5 29 3 2" xfId="27252"/>
    <cellStyle name="Normal 37 2 5 29 3 2 2" xfId="53501"/>
    <cellStyle name="Normal 37 2 5 29 3 3" xfId="42438"/>
    <cellStyle name="Normal 37 2 5 29 4" xfId="19924"/>
    <cellStyle name="Normal 37 2 5 29 4 2" xfId="46174"/>
    <cellStyle name="Normal 37 2 5 29 5" xfId="8808"/>
    <cellStyle name="Normal 37 2 5 29 5 2" xfId="35111"/>
    <cellStyle name="Normal 37 2 5 29 6" xfId="30129"/>
    <cellStyle name="Normal 37 2 5 3" xfId="196"/>
    <cellStyle name="Normal 37 2 5 3 2" xfId="2697"/>
    <cellStyle name="Normal 37 2 5 3 2 2" xfId="16430"/>
    <cellStyle name="Normal 37 2 5 3 2 2 2" xfId="27494"/>
    <cellStyle name="Normal 37 2 5 3 2 2 2 2" xfId="53743"/>
    <cellStyle name="Normal 37 2 5 3 2 2 3" xfId="42680"/>
    <cellStyle name="Normal 37 2 5 3 2 3" xfId="20166"/>
    <cellStyle name="Normal 37 2 5 3 2 3 2" xfId="46416"/>
    <cellStyle name="Normal 37 2 5 3 2 4" xfId="9094"/>
    <cellStyle name="Normal 37 2 5 3 2 4 2" xfId="35353"/>
    <cellStyle name="Normal 37 2 5 3 2 5" xfId="30131"/>
    <cellStyle name="Normal 37 2 5 3 3" xfId="2696"/>
    <cellStyle name="Normal 37 2 5 3 3 2" xfId="20521"/>
    <cellStyle name="Normal 37 2 5 3 3 2 2" xfId="46770"/>
    <cellStyle name="Normal 37 2 5 3 3 3" xfId="9457"/>
    <cellStyle name="Normal 37 2 5 3 3 3 2" xfId="35707"/>
    <cellStyle name="Normal 37 2 5 3 3 4" xfId="30130"/>
    <cellStyle name="Normal 37 2 5 3 4" xfId="13060"/>
    <cellStyle name="Normal 37 2 5 3 4 2" xfId="24124"/>
    <cellStyle name="Normal 37 2 5 3 4 2 2" xfId="50373"/>
    <cellStyle name="Normal 37 2 5 3 4 3" xfId="39310"/>
    <cellStyle name="Normal 37 2 5 3 5" xfId="16796"/>
    <cellStyle name="Normal 37 2 5 3 5 2" xfId="43046"/>
    <cellStyle name="Normal 37 2 5 3 6" xfId="5653"/>
    <cellStyle name="Normal 37 2 5 3 6 2" xfId="31983"/>
    <cellStyle name="Normal 37 2 5 3 7" xfId="27676"/>
    <cellStyle name="Normal 37 2 5 30" xfId="2698"/>
    <cellStyle name="Normal 37 2 5 30 2" xfId="12699"/>
    <cellStyle name="Normal 37 2 5 30 2 2" xfId="23763"/>
    <cellStyle name="Normal 37 2 5 30 2 2 2" xfId="50012"/>
    <cellStyle name="Normal 37 2 5 30 2 3" xfId="38949"/>
    <cellStyle name="Normal 37 2 5 30 3" xfId="16302"/>
    <cellStyle name="Normal 37 2 5 30 3 2" xfId="27366"/>
    <cellStyle name="Normal 37 2 5 30 3 2 2" xfId="53615"/>
    <cellStyle name="Normal 37 2 5 30 3 3" xfId="42552"/>
    <cellStyle name="Normal 37 2 5 30 4" xfId="20038"/>
    <cellStyle name="Normal 37 2 5 30 4 2" xfId="46288"/>
    <cellStyle name="Normal 37 2 5 30 5" xfId="8923"/>
    <cellStyle name="Normal 37 2 5 30 5 2" xfId="35225"/>
    <cellStyle name="Normal 37 2 5 30 6" xfId="30132"/>
    <cellStyle name="Normal 37 2 5 31" xfId="2699"/>
    <cellStyle name="Normal 37 2 5 31 2" xfId="9337"/>
    <cellStyle name="Normal 37 2 5 31 2 2" xfId="20401"/>
    <cellStyle name="Normal 37 2 5 31 2 2 2" xfId="46650"/>
    <cellStyle name="Normal 37 2 5 31 2 3" xfId="35587"/>
    <cellStyle name="Normal 37 2 5 31 3" xfId="12940"/>
    <cellStyle name="Normal 37 2 5 31 3 2" xfId="24004"/>
    <cellStyle name="Normal 37 2 5 31 3 2 2" xfId="50253"/>
    <cellStyle name="Normal 37 2 5 31 3 3" xfId="39190"/>
    <cellStyle name="Normal 37 2 5 31 4" xfId="16676"/>
    <cellStyle name="Normal 37 2 5 31 4 2" xfId="42926"/>
    <cellStyle name="Normal 37 2 5 31 5" xfId="5532"/>
    <cellStyle name="Normal 37 2 5 31 5 2" xfId="31863"/>
    <cellStyle name="Normal 37 2 5 31 6" xfId="30133"/>
    <cellStyle name="Normal 37 2 5 32" xfId="2700"/>
    <cellStyle name="Normal 37 2 5 32 2" xfId="20281"/>
    <cellStyle name="Normal 37 2 5 32 2 2" xfId="46530"/>
    <cellStyle name="Normal 37 2 5 32 3" xfId="9217"/>
    <cellStyle name="Normal 37 2 5 32 3 2" xfId="35467"/>
    <cellStyle name="Normal 37 2 5 32 4" xfId="30134"/>
    <cellStyle name="Normal 37 2 5 33" xfId="2701"/>
    <cellStyle name="Normal 37 2 5 33 2" xfId="23884"/>
    <cellStyle name="Normal 37 2 5 33 2 2" xfId="50133"/>
    <cellStyle name="Normal 37 2 5 33 3" xfId="12820"/>
    <cellStyle name="Normal 37 2 5 33 3 2" xfId="39070"/>
    <cellStyle name="Normal 37 2 5 33 4" xfId="30135"/>
    <cellStyle name="Normal 37 2 5 34" xfId="2702"/>
    <cellStyle name="Normal 37 2 5 34 2" xfId="16556"/>
    <cellStyle name="Normal 37 2 5 34 2 2" xfId="42806"/>
    <cellStyle name="Normal 37 2 5 34 3" xfId="30136"/>
    <cellStyle name="Normal 37 2 5 35" xfId="2703"/>
    <cellStyle name="Normal 37 2 5 35 2" xfId="30137"/>
    <cellStyle name="Normal 37 2 5 36" xfId="2704"/>
    <cellStyle name="Normal 37 2 5 36 2" xfId="30138"/>
    <cellStyle name="Normal 37 2 5 37" xfId="2705"/>
    <cellStyle name="Normal 37 2 5 37 2" xfId="30139"/>
    <cellStyle name="Normal 37 2 5 38" xfId="2706"/>
    <cellStyle name="Normal 37 2 5 38 2" xfId="30140"/>
    <cellStyle name="Normal 37 2 5 39" xfId="2707"/>
    <cellStyle name="Normal 37 2 5 39 2" xfId="30141"/>
    <cellStyle name="Normal 37 2 5 4" xfId="2708"/>
    <cellStyle name="Normal 37 2 5 4 2" xfId="9609"/>
    <cellStyle name="Normal 37 2 5 4 2 2" xfId="20673"/>
    <cellStyle name="Normal 37 2 5 4 2 2 2" xfId="46922"/>
    <cellStyle name="Normal 37 2 5 4 2 3" xfId="35859"/>
    <cellStyle name="Normal 37 2 5 4 3" xfId="13212"/>
    <cellStyle name="Normal 37 2 5 4 3 2" xfId="24276"/>
    <cellStyle name="Normal 37 2 5 4 3 2 2" xfId="50525"/>
    <cellStyle name="Normal 37 2 5 4 3 3" xfId="39462"/>
    <cellStyle name="Normal 37 2 5 4 4" xfId="16948"/>
    <cellStyle name="Normal 37 2 5 4 4 2" xfId="43198"/>
    <cellStyle name="Normal 37 2 5 4 5" xfId="5807"/>
    <cellStyle name="Normal 37 2 5 4 5 2" xfId="32135"/>
    <cellStyle name="Normal 37 2 5 4 6" xfId="30142"/>
    <cellStyle name="Normal 37 2 5 40" xfId="2709"/>
    <cellStyle name="Normal 37 2 5 40 2" xfId="30143"/>
    <cellStyle name="Normal 37 2 5 41" xfId="2710"/>
    <cellStyle name="Normal 37 2 5 41 2" xfId="30144"/>
    <cellStyle name="Normal 37 2 5 42" xfId="2634"/>
    <cellStyle name="Normal 37 2 5 42 2" xfId="30068"/>
    <cellStyle name="Normal 37 2 5 43" xfId="5411"/>
    <cellStyle name="Normal 37 2 5 43 2" xfId="31743"/>
    <cellStyle name="Normal 37 2 5 44" xfId="27673"/>
    <cellStyle name="Normal 37 2 5 5" xfId="2711"/>
    <cellStyle name="Normal 37 2 5 5 2" xfId="9725"/>
    <cellStyle name="Normal 37 2 5 5 2 2" xfId="20789"/>
    <cellStyle name="Normal 37 2 5 5 2 2 2" xfId="47038"/>
    <cellStyle name="Normal 37 2 5 5 2 3" xfId="35975"/>
    <cellStyle name="Normal 37 2 5 5 3" xfId="13328"/>
    <cellStyle name="Normal 37 2 5 5 3 2" xfId="24392"/>
    <cellStyle name="Normal 37 2 5 5 3 2 2" xfId="50641"/>
    <cellStyle name="Normal 37 2 5 5 3 3" xfId="39578"/>
    <cellStyle name="Normal 37 2 5 5 4" xfId="17064"/>
    <cellStyle name="Normal 37 2 5 5 4 2" xfId="43314"/>
    <cellStyle name="Normal 37 2 5 5 5" xfId="5924"/>
    <cellStyle name="Normal 37 2 5 5 5 2" xfId="32251"/>
    <cellStyle name="Normal 37 2 5 5 6" xfId="30145"/>
    <cellStyle name="Normal 37 2 5 6" xfId="2712"/>
    <cellStyle name="Normal 37 2 5 6 2" xfId="9840"/>
    <cellStyle name="Normal 37 2 5 6 2 2" xfId="20904"/>
    <cellStyle name="Normal 37 2 5 6 2 2 2" xfId="47153"/>
    <cellStyle name="Normal 37 2 5 6 2 3" xfId="36090"/>
    <cellStyle name="Normal 37 2 5 6 3" xfId="13443"/>
    <cellStyle name="Normal 37 2 5 6 3 2" xfId="24507"/>
    <cellStyle name="Normal 37 2 5 6 3 2 2" xfId="50756"/>
    <cellStyle name="Normal 37 2 5 6 3 3" xfId="39693"/>
    <cellStyle name="Normal 37 2 5 6 4" xfId="17179"/>
    <cellStyle name="Normal 37 2 5 6 4 2" xfId="43429"/>
    <cellStyle name="Normal 37 2 5 6 5" xfId="6040"/>
    <cellStyle name="Normal 37 2 5 6 5 2" xfId="32366"/>
    <cellStyle name="Normal 37 2 5 6 6" xfId="30146"/>
    <cellStyle name="Normal 37 2 5 7" xfId="2713"/>
    <cellStyle name="Normal 37 2 5 7 2" xfId="9955"/>
    <cellStyle name="Normal 37 2 5 7 2 2" xfId="21019"/>
    <cellStyle name="Normal 37 2 5 7 2 2 2" xfId="47268"/>
    <cellStyle name="Normal 37 2 5 7 2 3" xfId="36205"/>
    <cellStyle name="Normal 37 2 5 7 3" xfId="13558"/>
    <cellStyle name="Normal 37 2 5 7 3 2" xfId="24622"/>
    <cellStyle name="Normal 37 2 5 7 3 2 2" xfId="50871"/>
    <cellStyle name="Normal 37 2 5 7 3 3" xfId="39808"/>
    <cellStyle name="Normal 37 2 5 7 4" xfId="17294"/>
    <cellStyle name="Normal 37 2 5 7 4 2" xfId="43544"/>
    <cellStyle name="Normal 37 2 5 7 5" xfId="6156"/>
    <cellStyle name="Normal 37 2 5 7 5 2" xfId="32481"/>
    <cellStyle name="Normal 37 2 5 7 6" xfId="30147"/>
    <cellStyle name="Normal 37 2 5 8" xfId="2714"/>
    <cellStyle name="Normal 37 2 5 8 2" xfId="10069"/>
    <cellStyle name="Normal 37 2 5 8 2 2" xfId="21133"/>
    <cellStyle name="Normal 37 2 5 8 2 2 2" xfId="47382"/>
    <cellStyle name="Normal 37 2 5 8 2 3" xfId="36319"/>
    <cellStyle name="Normal 37 2 5 8 3" xfId="13672"/>
    <cellStyle name="Normal 37 2 5 8 3 2" xfId="24736"/>
    <cellStyle name="Normal 37 2 5 8 3 2 2" xfId="50985"/>
    <cellStyle name="Normal 37 2 5 8 3 3" xfId="39922"/>
    <cellStyle name="Normal 37 2 5 8 4" xfId="17408"/>
    <cellStyle name="Normal 37 2 5 8 4 2" xfId="43658"/>
    <cellStyle name="Normal 37 2 5 8 5" xfId="6271"/>
    <cellStyle name="Normal 37 2 5 8 5 2" xfId="32595"/>
    <cellStyle name="Normal 37 2 5 8 6" xfId="30148"/>
    <cellStyle name="Normal 37 2 5 9" xfId="2715"/>
    <cellStyle name="Normal 37 2 5 9 2" xfId="10183"/>
    <cellStyle name="Normal 37 2 5 9 2 2" xfId="21247"/>
    <cellStyle name="Normal 37 2 5 9 2 2 2" xfId="47496"/>
    <cellStyle name="Normal 37 2 5 9 2 3" xfId="36433"/>
    <cellStyle name="Normal 37 2 5 9 3" xfId="13786"/>
    <cellStyle name="Normal 37 2 5 9 3 2" xfId="24850"/>
    <cellStyle name="Normal 37 2 5 9 3 2 2" xfId="51099"/>
    <cellStyle name="Normal 37 2 5 9 3 3" xfId="40036"/>
    <cellStyle name="Normal 37 2 5 9 4" xfId="17522"/>
    <cellStyle name="Normal 37 2 5 9 4 2" xfId="43772"/>
    <cellStyle name="Normal 37 2 5 9 5" xfId="6386"/>
    <cellStyle name="Normal 37 2 5 9 5 2" xfId="32709"/>
    <cellStyle name="Normal 37 2 5 9 6" xfId="30149"/>
    <cellStyle name="Normal 37 2 6" xfId="197"/>
    <cellStyle name="Normal 37 2 6 10" xfId="2717"/>
    <cellStyle name="Normal 37 2 6 10 2" xfId="10307"/>
    <cellStyle name="Normal 37 2 6 10 2 2" xfId="21371"/>
    <cellStyle name="Normal 37 2 6 10 2 2 2" xfId="47620"/>
    <cellStyle name="Normal 37 2 6 10 2 3" xfId="36557"/>
    <cellStyle name="Normal 37 2 6 10 3" xfId="13910"/>
    <cellStyle name="Normal 37 2 6 10 3 2" xfId="24974"/>
    <cellStyle name="Normal 37 2 6 10 3 2 2" xfId="51223"/>
    <cellStyle name="Normal 37 2 6 10 3 3" xfId="40160"/>
    <cellStyle name="Normal 37 2 6 10 4" xfId="17646"/>
    <cellStyle name="Normal 37 2 6 10 4 2" xfId="43896"/>
    <cellStyle name="Normal 37 2 6 10 5" xfId="6511"/>
    <cellStyle name="Normal 37 2 6 10 5 2" xfId="32833"/>
    <cellStyle name="Normal 37 2 6 10 6" xfId="30151"/>
    <cellStyle name="Normal 37 2 6 11" xfId="2718"/>
    <cellStyle name="Normal 37 2 6 11 2" xfId="10434"/>
    <cellStyle name="Normal 37 2 6 11 2 2" xfId="21498"/>
    <cellStyle name="Normal 37 2 6 11 2 2 2" xfId="47747"/>
    <cellStyle name="Normal 37 2 6 11 2 3" xfId="36684"/>
    <cellStyle name="Normal 37 2 6 11 3" xfId="14037"/>
    <cellStyle name="Normal 37 2 6 11 3 2" xfId="25101"/>
    <cellStyle name="Normal 37 2 6 11 3 2 2" xfId="51350"/>
    <cellStyle name="Normal 37 2 6 11 3 3" xfId="40287"/>
    <cellStyle name="Normal 37 2 6 11 4" xfId="17773"/>
    <cellStyle name="Normal 37 2 6 11 4 2" xfId="44023"/>
    <cellStyle name="Normal 37 2 6 11 5" xfId="6639"/>
    <cellStyle name="Normal 37 2 6 11 5 2" xfId="32960"/>
    <cellStyle name="Normal 37 2 6 11 6" xfId="30152"/>
    <cellStyle name="Normal 37 2 6 12" xfId="2719"/>
    <cellStyle name="Normal 37 2 6 12 2" xfId="10549"/>
    <cellStyle name="Normal 37 2 6 12 2 2" xfId="21613"/>
    <cellStyle name="Normal 37 2 6 12 2 2 2" xfId="47862"/>
    <cellStyle name="Normal 37 2 6 12 2 3" xfId="36799"/>
    <cellStyle name="Normal 37 2 6 12 3" xfId="14152"/>
    <cellStyle name="Normal 37 2 6 12 3 2" xfId="25216"/>
    <cellStyle name="Normal 37 2 6 12 3 2 2" xfId="51465"/>
    <cellStyle name="Normal 37 2 6 12 3 3" xfId="40402"/>
    <cellStyle name="Normal 37 2 6 12 4" xfId="17888"/>
    <cellStyle name="Normal 37 2 6 12 4 2" xfId="44138"/>
    <cellStyle name="Normal 37 2 6 12 5" xfId="6755"/>
    <cellStyle name="Normal 37 2 6 12 5 2" xfId="33075"/>
    <cellStyle name="Normal 37 2 6 12 6" xfId="30153"/>
    <cellStyle name="Normal 37 2 6 13" xfId="2720"/>
    <cellStyle name="Normal 37 2 6 13 2" xfId="10722"/>
    <cellStyle name="Normal 37 2 6 13 2 2" xfId="21786"/>
    <cellStyle name="Normal 37 2 6 13 2 2 2" xfId="48035"/>
    <cellStyle name="Normal 37 2 6 13 2 3" xfId="36972"/>
    <cellStyle name="Normal 37 2 6 13 3" xfId="14325"/>
    <cellStyle name="Normal 37 2 6 13 3 2" xfId="25389"/>
    <cellStyle name="Normal 37 2 6 13 3 2 2" xfId="51638"/>
    <cellStyle name="Normal 37 2 6 13 3 3" xfId="40575"/>
    <cellStyle name="Normal 37 2 6 13 4" xfId="18061"/>
    <cellStyle name="Normal 37 2 6 13 4 2" xfId="44311"/>
    <cellStyle name="Normal 37 2 6 13 5" xfId="6929"/>
    <cellStyle name="Normal 37 2 6 13 5 2" xfId="33248"/>
    <cellStyle name="Normal 37 2 6 13 6" xfId="30154"/>
    <cellStyle name="Normal 37 2 6 14" xfId="2721"/>
    <cellStyle name="Normal 37 2 6 14 2" xfId="10839"/>
    <cellStyle name="Normal 37 2 6 14 2 2" xfId="21903"/>
    <cellStyle name="Normal 37 2 6 14 2 2 2" xfId="48152"/>
    <cellStyle name="Normal 37 2 6 14 2 3" xfId="37089"/>
    <cellStyle name="Normal 37 2 6 14 3" xfId="14442"/>
    <cellStyle name="Normal 37 2 6 14 3 2" xfId="25506"/>
    <cellStyle name="Normal 37 2 6 14 3 2 2" xfId="51755"/>
    <cellStyle name="Normal 37 2 6 14 3 3" xfId="40692"/>
    <cellStyle name="Normal 37 2 6 14 4" xfId="18178"/>
    <cellStyle name="Normal 37 2 6 14 4 2" xfId="44428"/>
    <cellStyle name="Normal 37 2 6 14 5" xfId="7047"/>
    <cellStyle name="Normal 37 2 6 14 5 2" xfId="33365"/>
    <cellStyle name="Normal 37 2 6 14 6" xfId="30155"/>
    <cellStyle name="Normal 37 2 6 15" xfId="2722"/>
    <cellStyle name="Normal 37 2 6 15 2" xfId="10955"/>
    <cellStyle name="Normal 37 2 6 15 2 2" xfId="22019"/>
    <cellStyle name="Normal 37 2 6 15 2 2 2" xfId="48268"/>
    <cellStyle name="Normal 37 2 6 15 2 3" xfId="37205"/>
    <cellStyle name="Normal 37 2 6 15 3" xfId="14558"/>
    <cellStyle name="Normal 37 2 6 15 3 2" xfId="25622"/>
    <cellStyle name="Normal 37 2 6 15 3 2 2" xfId="51871"/>
    <cellStyle name="Normal 37 2 6 15 3 3" xfId="40808"/>
    <cellStyle name="Normal 37 2 6 15 4" xfId="18294"/>
    <cellStyle name="Normal 37 2 6 15 4 2" xfId="44544"/>
    <cellStyle name="Normal 37 2 6 15 5" xfId="7164"/>
    <cellStyle name="Normal 37 2 6 15 5 2" xfId="33481"/>
    <cellStyle name="Normal 37 2 6 15 6" xfId="30156"/>
    <cellStyle name="Normal 37 2 6 16" xfId="2723"/>
    <cellStyle name="Normal 37 2 6 16 2" xfId="11073"/>
    <cellStyle name="Normal 37 2 6 16 2 2" xfId="22137"/>
    <cellStyle name="Normal 37 2 6 16 2 2 2" xfId="48386"/>
    <cellStyle name="Normal 37 2 6 16 2 3" xfId="37323"/>
    <cellStyle name="Normal 37 2 6 16 3" xfId="14676"/>
    <cellStyle name="Normal 37 2 6 16 3 2" xfId="25740"/>
    <cellStyle name="Normal 37 2 6 16 3 2 2" xfId="51989"/>
    <cellStyle name="Normal 37 2 6 16 3 3" xfId="40926"/>
    <cellStyle name="Normal 37 2 6 16 4" xfId="18412"/>
    <cellStyle name="Normal 37 2 6 16 4 2" xfId="44662"/>
    <cellStyle name="Normal 37 2 6 16 5" xfId="7283"/>
    <cellStyle name="Normal 37 2 6 16 5 2" xfId="33599"/>
    <cellStyle name="Normal 37 2 6 16 6" xfId="30157"/>
    <cellStyle name="Normal 37 2 6 17" xfId="2724"/>
    <cellStyle name="Normal 37 2 6 17 2" xfId="11191"/>
    <cellStyle name="Normal 37 2 6 17 2 2" xfId="22255"/>
    <cellStyle name="Normal 37 2 6 17 2 2 2" xfId="48504"/>
    <cellStyle name="Normal 37 2 6 17 2 3" xfId="37441"/>
    <cellStyle name="Normal 37 2 6 17 3" xfId="14794"/>
    <cellStyle name="Normal 37 2 6 17 3 2" xfId="25858"/>
    <cellStyle name="Normal 37 2 6 17 3 2 2" xfId="52107"/>
    <cellStyle name="Normal 37 2 6 17 3 3" xfId="41044"/>
    <cellStyle name="Normal 37 2 6 17 4" xfId="18530"/>
    <cellStyle name="Normal 37 2 6 17 4 2" xfId="44780"/>
    <cellStyle name="Normal 37 2 6 17 5" xfId="7402"/>
    <cellStyle name="Normal 37 2 6 17 5 2" xfId="33717"/>
    <cellStyle name="Normal 37 2 6 17 6" xfId="30158"/>
    <cellStyle name="Normal 37 2 6 18" xfId="2725"/>
    <cellStyle name="Normal 37 2 6 18 2" xfId="11307"/>
    <cellStyle name="Normal 37 2 6 18 2 2" xfId="22371"/>
    <cellStyle name="Normal 37 2 6 18 2 2 2" xfId="48620"/>
    <cellStyle name="Normal 37 2 6 18 2 3" xfId="37557"/>
    <cellStyle name="Normal 37 2 6 18 3" xfId="14910"/>
    <cellStyle name="Normal 37 2 6 18 3 2" xfId="25974"/>
    <cellStyle name="Normal 37 2 6 18 3 2 2" xfId="52223"/>
    <cellStyle name="Normal 37 2 6 18 3 3" xfId="41160"/>
    <cellStyle name="Normal 37 2 6 18 4" xfId="18646"/>
    <cellStyle name="Normal 37 2 6 18 4 2" xfId="44896"/>
    <cellStyle name="Normal 37 2 6 18 5" xfId="7519"/>
    <cellStyle name="Normal 37 2 6 18 5 2" xfId="33833"/>
    <cellStyle name="Normal 37 2 6 18 6" xfId="30159"/>
    <cellStyle name="Normal 37 2 6 19" xfId="2726"/>
    <cellStyle name="Normal 37 2 6 19 2" xfId="11424"/>
    <cellStyle name="Normal 37 2 6 19 2 2" xfId="22488"/>
    <cellStyle name="Normal 37 2 6 19 2 2 2" xfId="48737"/>
    <cellStyle name="Normal 37 2 6 19 2 3" xfId="37674"/>
    <cellStyle name="Normal 37 2 6 19 3" xfId="15027"/>
    <cellStyle name="Normal 37 2 6 19 3 2" xfId="26091"/>
    <cellStyle name="Normal 37 2 6 19 3 2 2" xfId="52340"/>
    <cellStyle name="Normal 37 2 6 19 3 3" xfId="41277"/>
    <cellStyle name="Normal 37 2 6 19 4" xfId="18763"/>
    <cellStyle name="Normal 37 2 6 19 4 2" xfId="45013"/>
    <cellStyle name="Normal 37 2 6 19 5" xfId="7637"/>
    <cellStyle name="Normal 37 2 6 19 5 2" xfId="33950"/>
    <cellStyle name="Normal 37 2 6 19 6" xfId="30160"/>
    <cellStyle name="Normal 37 2 6 2" xfId="198"/>
    <cellStyle name="Normal 37 2 6 2 10" xfId="2728"/>
    <cellStyle name="Normal 37 2 6 2 10 2" xfId="10467"/>
    <cellStyle name="Normal 37 2 6 2 10 2 2" xfId="21531"/>
    <cellStyle name="Normal 37 2 6 2 10 2 2 2" xfId="47780"/>
    <cellStyle name="Normal 37 2 6 2 10 2 3" xfId="36717"/>
    <cellStyle name="Normal 37 2 6 2 10 3" xfId="14070"/>
    <cellStyle name="Normal 37 2 6 2 10 3 2" xfId="25134"/>
    <cellStyle name="Normal 37 2 6 2 10 3 2 2" xfId="51383"/>
    <cellStyle name="Normal 37 2 6 2 10 3 3" xfId="40320"/>
    <cellStyle name="Normal 37 2 6 2 10 4" xfId="17806"/>
    <cellStyle name="Normal 37 2 6 2 10 4 2" xfId="44056"/>
    <cellStyle name="Normal 37 2 6 2 10 5" xfId="6672"/>
    <cellStyle name="Normal 37 2 6 2 10 5 2" xfId="32993"/>
    <cellStyle name="Normal 37 2 6 2 10 6" xfId="30162"/>
    <cellStyle name="Normal 37 2 6 2 11" xfId="2729"/>
    <cellStyle name="Normal 37 2 6 2 11 2" xfId="10582"/>
    <cellStyle name="Normal 37 2 6 2 11 2 2" xfId="21646"/>
    <cellStyle name="Normal 37 2 6 2 11 2 2 2" xfId="47895"/>
    <cellStyle name="Normal 37 2 6 2 11 2 3" xfId="36832"/>
    <cellStyle name="Normal 37 2 6 2 11 3" xfId="14185"/>
    <cellStyle name="Normal 37 2 6 2 11 3 2" xfId="25249"/>
    <cellStyle name="Normal 37 2 6 2 11 3 2 2" xfId="51498"/>
    <cellStyle name="Normal 37 2 6 2 11 3 3" xfId="40435"/>
    <cellStyle name="Normal 37 2 6 2 11 4" xfId="17921"/>
    <cellStyle name="Normal 37 2 6 2 11 4 2" xfId="44171"/>
    <cellStyle name="Normal 37 2 6 2 11 5" xfId="6788"/>
    <cellStyle name="Normal 37 2 6 2 11 5 2" xfId="33108"/>
    <cellStyle name="Normal 37 2 6 2 11 6" xfId="30163"/>
    <cellStyle name="Normal 37 2 6 2 12" xfId="2730"/>
    <cellStyle name="Normal 37 2 6 2 12 2" xfId="10755"/>
    <cellStyle name="Normal 37 2 6 2 12 2 2" xfId="21819"/>
    <cellStyle name="Normal 37 2 6 2 12 2 2 2" xfId="48068"/>
    <cellStyle name="Normal 37 2 6 2 12 2 3" xfId="37005"/>
    <cellStyle name="Normal 37 2 6 2 12 3" xfId="14358"/>
    <cellStyle name="Normal 37 2 6 2 12 3 2" xfId="25422"/>
    <cellStyle name="Normal 37 2 6 2 12 3 2 2" xfId="51671"/>
    <cellStyle name="Normal 37 2 6 2 12 3 3" xfId="40608"/>
    <cellStyle name="Normal 37 2 6 2 12 4" xfId="18094"/>
    <cellStyle name="Normal 37 2 6 2 12 4 2" xfId="44344"/>
    <cellStyle name="Normal 37 2 6 2 12 5" xfId="6962"/>
    <cellStyle name="Normal 37 2 6 2 12 5 2" xfId="33281"/>
    <cellStyle name="Normal 37 2 6 2 12 6" xfId="30164"/>
    <cellStyle name="Normal 37 2 6 2 13" xfId="2731"/>
    <cellStyle name="Normal 37 2 6 2 13 2" xfId="10872"/>
    <cellStyle name="Normal 37 2 6 2 13 2 2" xfId="21936"/>
    <cellStyle name="Normal 37 2 6 2 13 2 2 2" xfId="48185"/>
    <cellStyle name="Normal 37 2 6 2 13 2 3" xfId="37122"/>
    <cellStyle name="Normal 37 2 6 2 13 3" xfId="14475"/>
    <cellStyle name="Normal 37 2 6 2 13 3 2" xfId="25539"/>
    <cellStyle name="Normal 37 2 6 2 13 3 2 2" xfId="51788"/>
    <cellStyle name="Normal 37 2 6 2 13 3 3" xfId="40725"/>
    <cellStyle name="Normal 37 2 6 2 13 4" xfId="18211"/>
    <cellStyle name="Normal 37 2 6 2 13 4 2" xfId="44461"/>
    <cellStyle name="Normal 37 2 6 2 13 5" xfId="7080"/>
    <cellStyle name="Normal 37 2 6 2 13 5 2" xfId="33398"/>
    <cellStyle name="Normal 37 2 6 2 13 6" xfId="30165"/>
    <cellStyle name="Normal 37 2 6 2 14" xfId="2732"/>
    <cellStyle name="Normal 37 2 6 2 14 2" xfId="10988"/>
    <cellStyle name="Normal 37 2 6 2 14 2 2" xfId="22052"/>
    <cellStyle name="Normal 37 2 6 2 14 2 2 2" xfId="48301"/>
    <cellStyle name="Normal 37 2 6 2 14 2 3" xfId="37238"/>
    <cellStyle name="Normal 37 2 6 2 14 3" xfId="14591"/>
    <cellStyle name="Normal 37 2 6 2 14 3 2" xfId="25655"/>
    <cellStyle name="Normal 37 2 6 2 14 3 2 2" xfId="51904"/>
    <cellStyle name="Normal 37 2 6 2 14 3 3" xfId="40841"/>
    <cellStyle name="Normal 37 2 6 2 14 4" xfId="18327"/>
    <cellStyle name="Normal 37 2 6 2 14 4 2" xfId="44577"/>
    <cellStyle name="Normal 37 2 6 2 14 5" xfId="7197"/>
    <cellStyle name="Normal 37 2 6 2 14 5 2" xfId="33514"/>
    <cellStyle name="Normal 37 2 6 2 14 6" xfId="30166"/>
    <cellStyle name="Normal 37 2 6 2 15" xfId="2733"/>
    <cellStyle name="Normal 37 2 6 2 15 2" xfId="11106"/>
    <cellStyle name="Normal 37 2 6 2 15 2 2" xfId="22170"/>
    <cellStyle name="Normal 37 2 6 2 15 2 2 2" xfId="48419"/>
    <cellStyle name="Normal 37 2 6 2 15 2 3" xfId="37356"/>
    <cellStyle name="Normal 37 2 6 2 15 3" xfId="14709"/>
    <cellStyle name="Normal 37 2 6 2 15 3 2" xfId="25773"/>
    <cellStyle name="Normal 37 2 6 2 15 3 2 2" xfId="52022"/>
    <cellStyle name="Normal 37 2 6 2 15 3 3" xfId="40959"/>
    <cellStyle name="Normal 37 2 6 2 15 4" xfId="18445"/>
    <cellStyle name="Normal 37 2 6 2 15 4 2" xfId="44695"/>
    <cellStyle name="Normal 37 2 6 2 15 5" xfId="7316"/>
    <cellStyle name="Normal 37 2 6 2 15 5 2" xfId="33632"/>
    <cellStyle name="Normal 37 2 6 2 15 6" xfId="30167"/>
    <cellStyle name="Normal 37 2 6 2 16" xfId="2734"/>
    <cellStyle name="Normal 37 2 6 2 16 2" xfId="11224"/>
    <cellStyle name="Normal 37 2 6 2 16 2 2" xfId="22288"/>
    <cellStyle name="Normal 37 2 6 2 16 2 2 2" xfId="48537"/>
    <cellStyle name="Normal 37 2 6 2 16 2 3" xfId="37474"/>
    <cellStyle name="Normal 37 2 6 2 16 3" xfId="14827"/>
    <cellStyle name="Normal 37 2 6 2 16 3 2" xfId="25891"/>
    <cellStyle name="Normal 37 2 6 2 16 3 2 2" xfId="52140"/>
    <cellStyle name="Normal 37 2 6 2 16 3 3" xfId="41077"/>
    <cellStyle name="Normal 37 2 6 2 16 4" xfId="18563"/>
    <cellStyle name="Normal 37 2 6 2 16 4 2" xfId="44813"/>
    <cellStyle name="Normal 37 2 6 2 16 5" xfId="7435"/>
    <cellStyle name="Normal 37 2 6 2 16 5 2" xfId="33750"/>
    <cellStyle name="Normal 37 2 6 2 16 6" xfId="30168"/>
    <cellStyle name="Normal 37 2 6 2 17" xfId="2735"/>
    <cellStyle name="Normal 37 2 6 2 17 2" xfId="11340"/>
    <cellStyle name="Normal 37 2 6 2 17 2 2" xfId="22404"/>
    <cellStyle name="Normal 37 2 6 2 17 2 2 2" xfId="48653"/>
    <cellStyle name="Normal 37 2 6 2 17 2 3" xfId="37590"/>
    <cellStyle name="Normal 37 2 6 2 17 3" xfId="14943"/>
    <cellStyle name="Normal 37 2 6 2 17 3 2" xfId="26007"/>
    <cellStyle name="Normal 37 2 6 2 17 3 2 2" xfId="52256"/>
    <cellStyle name="Normal 37 2 6 2 17 3 3" xfId="41193"/>
    <cellStyle name="Normal 37 2 6 2 17 4" xfId="18679"/>
    <cellStyle name="Normal 37 2 6 2 17 4 2" xfId="44929"/>
    <cellStyle name="Normal 37 2 6 2 17 5" xfId="7552"/>
    <cellStyle name="Normal 37 2 6 2 17 5 2" xfId="33866"/>
    <cellStyle name="Normal 37 2 6 2 17 6" xfId="30169"/>
    <cellStyle name="Normal 37 2 6 2 18" xfId="2736"/>
    <cellStyle name="Normal 37 2 6 2 18 2" xfId="11457"/>
    <cellStyle name="Normal 37 2 6 2 18 2 2" xfId="22521"/>
    <cellStyle name="Normal 37 2 6 2 18 2 2 2" xfId="48770"/>
    <cellStyle name="Normal 37 2 6 2 18 2 3" xfId="37707"/>
    <cellStyle name="Normal 37 2 6 2 18 3" xfId="15060"/>
    <cellStyle name="Normal 37 2 6 2 18 3 2" xfId="26124"/>
    <cellStyle name="Normal 37 2 6 2 18 3 2 2" xfId="52373"/>
    <cellStyle name="Normal 37 2 6 2 18 3 3" xfId="41310"/>
    <cellStyle name="Normal 37 2 6 2 18 4" xfId="18796"/>
    <cellStyle name="Normal 37 2 6 2 18 4 2" xfId="45046"/>
    <cellStyle name="Normal 37 2 6 2 18 5" xfId="7670"/>
    <cellStyle name="Normal 37 2 6 2 18 5 2" xfId="33983"/>
    <cellStyle name="Normal 37 2 6 2 18 6" xfId="30170"/>
    <cellStyle name="Normal 37 2 6 2 19" xfId="2737"/>
    <cellStyle name="Normal 37 2 6 2 19 2" xfId="11576"/>
    <cellStyle name="Normal 37 2 6 2 19 2 2" xfId="22640"/>
    <cellStyle name="Normal 37 2 6 2 19 2 2 2" xfId="48889"/>
    <cellStyle name="Normal 37 2 6 2 19 2 3" xfId="37826"/>
    <cellStyle name="Normal 37 2 6 2 19 3" xfId="15179"/>
    <cellStyle name="Normal 37 2 6 2 19 3 2" xfId="26243"/>
    <cellStyle name="Normal 37 2 6 2 19 3 2 2" xfId="52492"/>
    <cellStyle name="Normal 37 2 6 2 19 3 3" xfId="41429"/>
    <cellStyle name="Normal 37 2 6 2 19 4" xfId="18915"/>
    <cellStyle name="Normal 37 2 6 2 19 4 2" xfId="45165"/>
    <cellStyle name="Normal 37 2 6 2 19 5" xfId="7790"/>
    <cellStyle name="Normal 37 2 6 2 19 5 2" xfId="34102"/>
    <cellStyle name="Normal 37 2 6 2 19 6" xfId="30171"/>
    <cellStyle name="Normal 37 2 6 2 2" xfId="199"/>
    <cellStyle name="Normal 37 2 6 2 2 2" xfId="2739"/>
    <cellStyle name="Normal 37 2 6 2 2 2 2" xfId="16431"/>
    <cellStyle name="Normal 37 2 6 2 2 2 2 2" xfId="27495"/>
    <cellStyle name="Normal 37 2 6 2 2 2 2 2 2" xfId="53744"/>
    <cellStyle name="Normal 37 2 6 2 2 2 2 3" xfId="42681"/>
    <cellStyle name="Normal 37 2 6 2 2 2 3" xfId="20167"/>
    <cellStyle name="Normal 37 2 6 2 2 2 3 2" xfId="46417"/>
    <cellStyle name="Normal 37 2 6 2 2 2 4" xfId="9095"/>
    <cellStyle name="Normal 37 2 6 2 2 2 4 2" xfId="35354"/>
    <cellStyle name="Normal 37 2 6 2 2 2 5" xfId="30173"/>
    <cellStyle name="Normal 37 2 6 2 2 3" xfId="2738"/>
    <cellStyle name="Normal 37 2 6 2 2 3 2" xfId="20591"/>
    <cellStyle name="Normal 37 2 6 2 2 3 2 2" xfId="46840"/>
    <cellStyle name="Normal 37 2 6 2 2 3 3" xfId="9527"/>
    <cellStyle name="Normal 37 2 6 2 2 3 3 2" xfId="35777"/>
    <cellStyle name="Normal 37 2 6 2 2 3 4" xfId="30172"/>
    <cellStyle name="Normal 37 2 6 2 2 4" xfId="13130"/>
    <cellStyle name="Normal 37 2 6 2 2 4 2" xfId="24194"/>
    <cellStyle name="Normal 37 2 6 2 2 4 2 2" xfId="50443"/>
    <cellStyle name="Normal 37 2 6 2 2 4 3" xfId="39380"/>
    <cellStyle name="Normal 37 2 6 2 2 5" xfId="16866"/>
    <cellStyle name="Normal 37 2 6 2 2 5 2" xfId="43116"/>
    <cellStyle name="Normal 37 2 6 2 2 6" xfId="5724"/>
    <cellStyle name="Normal 37 2 6 2 2 6 2" xfId="32053"/>
    <cellStyle name="Normal 37 2 6 2 2 7" xfId="27679"/>
    <cellStyle name="Normal 37 2 6 2 20" xfId="2740"/>
    <cellStyle name="Normal 37 2 6 2 20 2" xfId="11690"/>
    <cellStyle name="Normal 37 2 6 2 20 2 2" xfId="22754"/>
    <cellStyle name="Normal 37 2 6 2 20 2 2 2" xfId="49003"/>
    <cellStyle name="Normal 37 2 6 2 20 2 3" xfId="37940"/>
    <cellStyle name="Normal 37 2 6 2 20 3" xfId="15293"/>
    <cellStyle name="Normal 37 2 6 2 20 3 2" xfId="26357"/>
    <cellStyle name="Normal 37 2 6 2 20 3 2 2" xfId="52606"/>
    <cellStyle name="Normal 37 2 6 2 20 3 3" xfId="41543"/>
    <cellStyle name="Normal 37 2 6 2 20 4" xfId="19029"/>
    <cellStyle name="Normal 37 2 6 2 20 4 2" xfId="45279"/>
    <cellStyle name="Normal 37 2 6 2 20 5" xfId="7905"/>
    <cellStyle name="Normal 37 2 6 2 20 5 2" xfId="34216"/>
    <cellStyle name="Normal 37 2 6 2 20 6" xfId="30174"/>
    <cellStyle name="Normal 37 2 6 2 21" xfId="2741"/>
    <cellStyle name="Normal 37 2 6 2 21 2" xfId="11804"/>
    <cellStyle name="Normal 37 2 6 2 21 2 2" xfId="22868"/>
    <cellStyle name="Normal 37 2 6 2 21 2 2 2" xfId="49117"/>
    <cellStyle name="Normal 37 2 6 2 21 2 3" xfId="38054"/>
    <cellStyle name="Normal 37 2 6 2 21 3" xfId="15407"/>
    <cellStyle name="Normal 37 2 6 2 21 3 2" xfId="26471"/>
    <cellStyle name="Normal 37 2 6 2 21 3 2 2" xfId="52720"/>
    <cellStyle name="Normal 37 2 6 2 21 3 3" xfId="41657"/>
    <cellStyle name="Normal 37 2 6 2 21 4" xfId="19143"/>
    <cellStyle name="Normal 37 2 6 2 21 4 2" xfId="45393"/>
    <cellStyle name="Normal 37 2 6 2 21 5" xfId="8020"/>
    <cellStyle name="Normal 37 2 6 2 21 5 2" xfId="34330"/>
    <cellStyle name="Normal 37 2 6 2 21 6" xfId="30175"/>
    <cellStyle name="Normal 37 2 6 2 22" xfId="2742"/>
    <cellStyle name="Normal 37 2 6 2 22 2" xfId="11918"/>
    <cellStyle name="Normal 37 2 6 2 22 2 2" xfId="22982"/>
    <cellStyle name="Normal 37 2 6 2 22 2 2 2" xfId="49231"/>
    <cellStyle name="Normal 37 2 6 2 22 2 3" xfId="38168"/>
    <cellStyle name="Normal 37 2 6 2 22 3" xfId="15521"/>
    <cellStyle name="Normal 37 2 6 2 22 3 2" xfId="26585"/>
    <cellStyle name="Normal 37 2 6 2 22 3 2 2" xfId="52834"/>
    <cellStyle name="Normal 37 2 6 2 22 3 3" xfId="41771"/>
    <cellStyle name="Normal 37 2 6 2 22 4" xfId="19257"/>
    <cellStyle name="Normal 37 2 6 2 22 4 2" xfId="45507"/>
    <cellStyle name="Normal 37 2 6 2 22 5" xfId="8135"/>
    <cellStyle name="Normal 37 2 6 2 22 5 2" xfId="34444"/>
    <cellStyle name="Normal 37 2 6 2 22 6" xfId="30176"/>
    <cellStyle name="Normal 37 2 6 2 23" xfId="2743"/>
    <cellStyle name="Normal 37 2 6 2 23 2" xfId="12032"/>
    <cellStyle name="Normal 37 2 6 2 23 2 2" xfId="23096"/>
    <cellStyle name="Normal 37 2 6 2 23 2 2 2" xfId="49345"/>
    <cellStyle name="Normal 37 2 6 2 23 2 3" xfId="38282"/>
    <cellStyle name="Normal 37 2 6 2 23 3" xfId="15635"/>
    <cellStyle name="Normal 37 2 6 2 23 3 2" xfId="26699"/>
    <cellStyle name="Normal 37 2 6 2 23 3 2 2" xfId="52948"/>
    <cellStyle name="Normal 37 2 6 2 23 3 3" xfId="41885"/>
    <cellStyle name="Normal 37 2 6 2 23 4" xfId="19371"/>
    <cellStyle name="Normal 37 2 6 2 23 4 2" xfId="45621"/>
    <cellStyle name="Normal 37 2 6 2 23 5" xfId="8250"/>
    <cellStyle name="Normal 37 2 6 2 23 5 2" xfId="34558"/>
    <cellStyle name="Normal 37 2 6 2 23 6" xfId="30177"/>
    <cellStyle name="Normal 37 2 6 2 24" xfId="2744"/>
    <cellStyle name="Normal 37 2 6 2 24 2" xfId="12146"/>
    <cellStyle name="Normal 37 2 6 2 24 2 2" xfId="23210"/>
    <cellStyle name="Normal 37 2 6 2 24 2 2 2" xfId="49459"/>
    <cellStyle name="Normal 37 2 6 2 24 2 3" xfId="38396"/>
    <cellStyle name="Normal 37 2 6 2 24 3" xfId="15749"/>
    <cellStyle name="Normal 37 2 6 2 24 3 2" xfId="26813"/>
    <cellStyle name="Normal 37 2 6 2 24 3 2 2" xfId="53062"/>
    <cellStyle name="Normal 37 2 6 2 24 3 3" xfId="41999"/>
    <cellStyle name="Normal 37 2 6 2 24 4" xfId="19485"/>
    <cellStyle name="Normal 37 2 6 2 24 4 2" xfId="45735"/>
    <cellStyle name="Normal 37 2 6 2 24 5" xfId="8365"/>
    <cellStyle name="Normal 37 2 6 2 24 5 2" xfId="34672"/>
    <cellStyle name="Normal 37 2 6 2 24 6" xfId="30178"/>
    <cellStyle name="Normal 37 2 6 2 25" xfId="2745"/>
    <cellStyle name="Normal 37 2 6 2 25 2" xfId="12263"/>
    <cellStyle name="Normal 37 2 6 2 25 2 2" xfId="23327"/>
    <cellStyle name="Normal 37 2 6 2 25 2 2 2" xfId="49576"/>
    <cellStyle name="Normal 37 2 6 2 25 2 3" xfId="38513"/>
    <cellStyle name="Normal 37 2 6 2 25 3" xfId="15866"/>
    <cellStyle name="Normal 37 2 6 2 25 3 2" xfId="26930"/>
    <cellStyle name="Normal 37 2 6 2 25 3 2 2" xfId="53179"/>
    <cellStyle name="Normal 37 2 6 2 25 3 3" xfId="42116"/>
    <cellStyle name="Normal 37 2 6 2 25 4" xfId="19602"/>
    <cellStyle name="Normal 37 2 6 2 25 4 2" xfId="45852"/>
    <cellStyle name="Normal 37 2 6 2 25 5" xfId="8483"/>
    <cellStyle name="Normal 37 2 6 2 25 5 2" xfId="34789"/>
    <cellStyle name="Normal 37 2 6 2 25 6" xfId="30179"/>
    <cellStyle name="Normal 37 2 6 2 26" xfId="2746"/>
    <cellStyle name="Normal 37 2 6 2 26 2" xfId="12382"/>
    <cellStyle name="Normal 37 2 6 2 26 2 2" xfId="23446"/>
    <cellStyle name="Normal 37 2 6 2 26 2 2 2" xfId="49695"/>
    <cellStyle name="Normal 37 2 6 2 26 2 3" xfId="38632"/>
    <cellStyle name="Normal 37 2 6 2 26 3" xfId="15985"/>
    <cellStyle name="Normal 37 2 6 2 26 3 2" xfId="27049"/>
    <cellStyle name="Normal 37 2 6 2 26 3 2 2" xfId="53298"/>
    <cellStyle name="Normal 37 2 6 2 26 3 3" xfId="42235"/>
    <cellStyle name="Normal 37 2 6 2 26 4" xfId="19721"/>
    <cellStyle name="Normal 37 2 6 2 26 4 2" xfId="45971"/>
    <cellStyle name="Normal 37 2 6 2 26 5" xfId="8603"/>
    <cellStyle name="Normal 37 2 6 2 26 5 2" xfId="34908"/>
    <cellStyle name="Normal 37 2 6 2 26 6" xfId="30180"/>
    <cellStyle name="Normal 37 2 6 2 27" xfId="2747"/>
    <cellStyle name="Normal 37 2 6 2 27 2" xfId="12513"/>
    <cellStyle name="Normal 37 2 6 2 27 2 2" xfId="23577"/>
    <cellStyle name="Normal 37 2 6 2 27 2 2 2" xfId="49826"/>
    <cellStyle name="Normal 37 2 6 2 27 2 3" xfId="38763"/>
    <cellStyle name="Normal 37 2 6 2 27 3" xfId="16116"/>
    <cellStyle name="Normal 37 2 6 2 27 3 2" xfId="27180"/>
    <cellStyle name="Normal 37 2 6 2 27 3 2 2" xfId="53429"/>
    <cellStyle name="Normal 37 2 6 2 27 3 3" xfId="42366"/>
    <cellStyle name="Normal 37 2 6 2 27 4" xfId="19852"/>
    <cellStyle name="Normal 37 2 6 2 27 4 2" xfId="46102"/>
    <cellStyle name="Normal 37 2 6 2 27 5" xfId="8735"/>
    <cellStyle name="Normal 37 2 6 2 27 5 2" xfId="35039"/>
    <cellStyle name="Normal 37 2 6 2 27 6" xfId="30181"/>
    <cellStyle name="Normal 37 2 6 2 28" xfId="2748"/>
    <cellStyle name="Normal 37 2 6 2 28 2" xfId="12628"/>
    <cellStyle name="Normal 37 2 6 2 28 2 2" xfId="23692"/>
    <cellStyle name="Normal 37 2 6 2 28 2 2 2" xfId="49941"/>
    <cellStyle name="Normal 37 2 6 2 28 2 3" xfId="38878"/>
    <cellStyle name="Normal 37 2 6 2 28 3" xfId="16231"/>
    <cellStyle name="Normal 37 2 6 2 28 3 2" xfId="27295"/>
    <cellStyle name="Normal 37 2 6 2 28 3 2 2" xfId="53544"/>
    <cellStyle name="Normal 37 2 6 2 28 3 3" xfId="42481"/>
    <cellStyle name="Normal 37 2 6 2 28 4" xfId="19967"/>
    <cellStyle name="Normal 37 2 6 2 28 4 2" xfId="46217"/>
    <cellStyle name="Normal 37 2 6 2 28 5" xfId="8851"/>
    <cellStyle name="Normal 37 2 6 2 28 5 2" xfId="35154"/>
    <cellStyle name="Normal 37 2 6 2 28 6" xfId="30182"/>
    <cellStyle name="Normal 37 2 6 2 29" xfId="2749"/>
    <cellStyle name="Normal 37 2 6 2 29 2" xfId="12742"/>
    <cellStyle name="Normal 37 2 6 2 29 2 2" xfId="23806"/>
    <cellStyle name="Normal 37 2 6 2 29 2 2 2" xfId="50055"/>
    <cellStyle name="Normal 37 2 6 2 29 2 3" xfId="38992"/>
    <cellStyle name="Normal 37 2 6 2 29 3" xfId="16345"/>
    <cellStyle name="Normal 37 2 6 2 29 3 2" xfId="27409"/>
    <cellStyle name="Normal 37 2 6 2 29 3 2 2" xfId="53658"/>
    <cellStyle name="Normal 37 2 6 2 29 3 3" xfId="42595"/>
    <cellStyle name="Normal 37 2 6 2 29 4" xfId="20081"/>
    <cellStyle name="Normal 37 2 6 2 29 4 2" xfId="46331"/>
    <cellStyle name="Normal 37 2 6 2 29 5" xfId="8966"/>
    <cellStyle name="Normal 37 2 6 2 29 5 2" xfId="35268"/>
    <cellStyle name="Normal 37 2 6 2 29 6" xfId="30183"/>
    <cellStyle name="Normal 37 2 6 2 3" xfId="2750"/>
    <cellStyle name="Normal 37 2 6 2 3 2" xfId="9652"/>
    <cellStyle name="Normal 37 2 6 2 3 2 2" xfId="20716"/>
    <cellStyle name="Normal 37 2 6 2 3 2 2 2" xfId="46965"/>
    <cellStyle name="Normal 37 2 6 2 3 2 3" xfId="35902"/>
    <cellStyle name="Normal 37 2 6 2 3 3" xfId="13255"/>
    <cellStyle name="Normal 37 2 6 2 3 3 2" xfId="24319"/>
    <cellStyle name="Normal 37 2 6 2 3 3 2 2" xfId="50568"/>
    <cellStyle name="Normal 37 2 6 2 3 3 3" xfId="39505"/>
    <cellStyle name="Normal 37 2 6 2 3 4" xfId="16991"/>
    <cellStyle name="Normal 37 2 6 2 3 4 2" xfId="43241"/>
    <cellStyle name="Normal 37 2 6 2 3 5" xfId="5850"/>
    <cellStyle name="Normal 37 2 6 2 3 5 2" xfId="32178"/>
    <cellStyle name="Normal 37 2 6 2 3 6" xfId="30184"/>
    <cellStyle name="Normal 37 2 6 2 30" xfId="2751"/>
    <cellStyle name="Normal 37 2 6 2 30 2" xfId="9380"/>
    <cellStyle name="Normal 37 2 6 2 30 2 2" xfId="20444"/>
    <cellStyle name="Normal 37 2 6 2 30 2 2 2" xfId="46693"/>
    <cellStyle name="Normal 37 2 6 2 30 2 3" xfId="35630"/>
    <cellStyle name="Normal 37 2 6 2 30 3" xfId="12983"/>
    <cellStyle name="Normal 37 2 6 2 30 3 2" xfId="24047"/>
    <cellStyle name="Normal 37 2 6 2 30 3 2 2" xfId="50296"/>
    <cellStyle name="Normal 37 2 6 2 30 3 3" xfId="39233"/>
    <cellStyle name="Normal 37 2 6 2 30 4" xfId="16719"/>
    <cellStyle name="Normal 37 2 6 2 30 4 2" xfId="42969"/>
    <cellStyle name="Normal 37 2 6 2 30 5" xfId="5575"/>
    <cellStyle name="Normal 37 2 6 2 30 5 2" xfId="31906"/>
    <cellStyle name="Normal 37 2 6 2 30 6" xfId="30185"/>
    <cellStyle name="Normal 37 2 6 2 31" xfId="2752"/>
    <cellStyle name="Normal 37 2 6 2 31 2" xfId="20324"/>
    <cellStyle name="Normal 37 2 6 2 31 2 2" xfId="46573"/>
    <cellStyle name="Normal 37 2 6 2 31 3" xfId="9260"/>
    <cellStyle name="Normal 37 2 6 2 31 3 2" xfId="35510"/>
    <cellStyle name="Normal 37 2 6 2 31 4" xfId="30186"/>
    <cellStyle name="Normal 37 2 6 2 32" xfId="2753"/>
    <cellStyle name="Normal 37 2 6 2 32 2" xfId="23927"/>
    <cellStyle name="Normal 37 2 6 2 32 2 2" xfId="50176"/>
    <cellStyle name="Normal 37 2 6 2 32 3" xfId="12863"/>
    <cellStyle name="Normal 37 2 6 2 32 3 2" xfId="39113"/>
    <cellStyle name="Normal 37 2 6 2 32 4" xfId="30187"/>
    <cellStyle name="Normal 37 2 6 2 33" xfId="2754"/>
    <cellStyle name="Normal 37 2 6 2 33 2" xfId="16599"/>
    <cellStyle name="Normal 37 2 6 2 33 2 2" xfId="42849"/>
    <cellStyle name="Normal 37 2 6 2 33 3" xfId="30188"/>
    <cellStyle name="Normal 37 2 6 2 34" xfId="2755"/>
    <cellStyle name="Normal 37 2 6 2 34 2" xfId="30189"/>
    <cellStyle name="Normal 37 2 6 2 35" xfId="2756"/>
    <cellStyle name="Normal 37 2 6 2 35 2" xfId="30190"/>
    <cellStyle name="Normal 37 2 6 2 36" xfId="2757"/>
    <cellStyle name="Normal 37 2 6 2 36 2" xfId="30191"/>
    <cellStyle name="Normal 37 2 6 2 37" xfId="2758"/>
    <cellStyle name="Normal 37 2 6 2 37 2" xfId="30192"/>
    <cellStyle name="Normal 37 2 6 2 38" xfId="2759"/>
    <cellStyle name="Normal 37 2 6 2 38 2" xfId="30193"/>
    <cellStyle name="Normal 37 2 6 2 39" xfId="2760"/>
    <cellStyle name="Normal 37 2 6 2 39 2" xfId="30194"/>
    <cellStyle name="Normal 37 2 6 2 4" xfId="2761"/>
    <cellStyle name="Normal 37 2 6 2 4 2" xfId="9768"/>
    <cellStyle name="Normal 37 2 6 2 4 2 2" xfId="20832"/>
    <cellStyle name="Normal 37 2 6 2 4 2 2 2" xfId="47081"/>
    <cellStyle name="Normal 37 2 6 2 4 2 3" xfId="36018"/>
    <cellStyle name="Normal 37 2 6 2 4 3" xfId="13371"/>
    <cellStyle name="Normal 37 2 6 2 4 3 2" xfId="24435"/>
    <cellStyle name="Normal 37 2 6 2 4 3 2 2" xfId="50684"/>
    <cellStyle name="Normal 37 2 6 2 4 3 3" xfId="39621"/>
    <cellStyle name="Normal 37 2 6 2 4 4" xfId="17107"/>
    <cellStyle name="Normal 37 2 6 2 4 4 2" xfId="43357"/>
    <cellStyle name="Normal 37 2 6 2 4 5" xfId="5967"/>
    <cellStyle name="Normal 37 2 6 2 4 5 2" xfId="32294"/>
    <cellStyle name="Normal 37 2 6 2 4 6" xfId="30195"/>
    <cellStyle name="Normal 37 2 6 2 40" xfId="2762"/>
    <cellStyle name="Normal 37 2 6 2 40 2" xfId="30196"/>
    <cellStyle name="Normal 37 2 6 2 41" xfId="2727"/>
    <cellStyle name="Normal 37 2 6 2 41 2" xfId="30161"/>
    <cellStyle name="Normal 37 2 6 2 42" xfId="5454"/>
    <cellStyle name="Normal 37 2 6 2 42 2" xfId="31786"/>
    <cellStyle name="Normal 37 2 6 2 43" xfId="27678"/>
    <cellStyle name="Normal 37 2 6 2 5" xfId="2763"/>
    <cellStyle name="Normal 37 2 6 2 5 2" xfId="9883"/>
    <cellStyle name="Normal 37 2 6 2 5 2 2" xfId="20947"/>
    <cellStyle name="Normal 37 2 6 2 5 2 2 2" xfId="47196"/>
    <cellStyle name="Normal 37 2 6 2 5 2 3" xfId="36133"/>
    <cellStyle name="Normal 37 2 6 2 5 3" xfId="13486"/>
    <cellStyle name="Normal 37 2 6 2 5 3 2" xfId="24550"/>
    <cellStyle name="Normal 37 2 6 2 5 3 2 2" xfId="50799"/>
    <cellStyle name="Normal 37 2 6 2 5 3 3" xfId="39736"/>
    <cellStyle name="Normal 37 2 6 2 5 4" xfId="17222"/>
    <cellStyle name="Normal 37 2 6 2 5 4 2" xfId="43472"/>
    <cellStyle name="Normal 37 2 6 2 5 5" xfId="6083"/>
    <cellStyle name="Normal 37 2 6 2 5 5 2" xfId="32409"/>
    <cellStyle name="Normal 37 2 6 2 5 6" xfId="30197"/>
    <cellStyle name="Normal 37 2 6 2 6" xfId="2764"/>
    <cellStyle name="Normal 37 2 6 2 6 2" xfId="9998"/>
    <cellStyle name="Normal 37 2 6 2 6 2 2" xfId="21062"/>
    <cellStyle name="Normal 37 2 6 2 6 2 2 2" xfId="47311"/>
    <cellStyle name="Normal 37 2 6 2 6 2 3" xfId="36248"/>
    <cellStyle name="Normal 37 2 6 2 6 3" xfId="13601"/>
    <cellStyle name="Normal 37 2 6 2 6 3 2" xfId="24665"/>
    <cellStyle name="Normal 37 2 6 2 6 3 2 2" xfId="50914"/>
    <cellStyle name="Normal 37 2 6 2 6 3 3" xfId="39851"/>
    <cellStyle name="Normal 37 2 6 2 6 4" xfId="17337"/>
    <cellStyle name="Normal 37 2 6 2 6 4 2" xfId="43587"/>
    <cellStyle name="Normal 37 2 6 2 6 5" xfId="6199"/>
    <cellStyle name="Normal 37 2 6 2 6 5 2" xfId="32524"/>
    <cellStyle name="Normal 37 2 6 2 6 6" xfId="30198"/>
    <cellStyle name="Normal 37 2 6 2 7" xfId="2765"/>
    <cellStyle name="Normal 37 2 6 2 7 2" xfId="10112"/>
    <cellStyle name="Normal 37 2 6 2 7 2 2" xfId="21176"/>
    <cellStyle name="Normal 37 2 6 2 7 2 2 2" xfId="47425"/>
    <cellStyle name="Normal 37 2 6 2 7 2 3" xfId="36362"/>
    <cellStyle name="Normal 37 2 6 2 7 3" xfId="13715"/>
    <cellStyle name="Normal 37 2 6 2 7 3 2" xfId="24779"/>
    <cellStyle name="Normal 37 2 6 2 7 3 2 2" xfId="51028"/>
    <cellStyle name="Normal 37 2 6 2 7 3 3" xfId="39965"/>
    <cellStyle name="Normal 37 2 6 2 7 4" xfId="17451"/>
    <cellStyle name="Normal 37 2 6 2 7 4 2" xfId="43701"/>
    <cellStyle name="Normal 37 2 6 2 7 5" xfId="6314"/>
    <cellStyle name="Normal 37 2 6 2 7 5 2" xfId="32638"/>
    <cellStyle name="Normal 37 2 6 2 7 6" xfId="30199"/>
    <cellStyle name="Normal 37 2 6 2 8" xfId="2766"/>
    <cellStyle name="Normal 37 2 6 2 8 2" xfId="10226"/>
    <cellStyle name="Normal 37 2 6 2 8 2 2" xfId="21290"/>
    <cellStyle name="Normal 37 2 6 2 8 2 2 2" xfId="47539"/>
    <cellStyle name="Normal 37 2 6 2 8 2 3" xfId="36476"/>
    <cellStyle name="Normal 37 2 6 2 8 3" xfId="13829"/>
    <cellStyle name="Normal 37 2 6 2 8 3 2" xfId="24893"/>
    <cellStyle name="Normal 37 2 6 2 8 3 2 2" xfId="51142"/>
    <cellStyle name="Normal 37 2 6 2 8 3 3" xfId="40079"/>
    <cellStyle name="Normal 37 2 6 2 8 4" xfId="17565"/>
    <cellStyle name="Normal 37 2 6 2 8 4 2" xfId="43815"/>
    <cellStyle name="Normal 37 2 6 2 8 5" xfId="6429"/>
    <cellStyle name="Normal 37 2 6 2 8 5 2" xfId="32752"/>
    <cellStyle name="Normal 37 2 6 2 8 6" xfId="30200"/>
    <cellStyle name="Normal 37 2 6 2 9" xfId="2767"/>
    <cellStyle name="Normal 37 2 6 2 9 2" xfId="10340"/>
    <cellStyle name="Normal 37 2 6 2 9 2 2" xfId="21404"/>
    <cellStyle name="Normal 37 2 6 2 9 2 2 2" xfId="47653"/>
    <cellStyle name="Normal 37 2 6 2 9 2 3" xfId="36590"/>
    <cellStyle name="Normal 37 2 6 2 9 3" xfId="13943"/>
    <cellStyle name="Normal 37 2 6 2 9 3 2" xfId="25007"/>
    <cellStyle name="Normal 37 2 6 2 9 3 2 2" xfId="51256"/>
    <cellStyle name="Normal 37 2 6 2 9 3 3" xfId="40193"/>
    <cellStyle name="Normal 37 2 6 2 9 4" xfId="17679"/>
    <cellStyle name="Normal 37 2 6 2 9 4 2" xfId="43929"/>
    <cellStyle name="Normal 37 2 6 2 9 5" xfId="6544"/>
    <cellStyle name="Normal 37 2 6 2 9 5 2" xfId="32866"/>
    <cellStyle name="Normal 37 2 6 2 9 6" xfId="30201"/>
    <cellStyle name="Normal 37 2 6 20" xfId="2768"/>
    <cellStyle name="Normal 37 2 6 20 2" xfId="11543"/>
    <cellStyle name="Normal 37 2 6 20 2 2" xfId="22607"/>
    <cellStyle name="Normal 37 2 6 20 2 2 2" xfId="48856"/>
    <cellStyle name="Normal 37 2 6 20 2 3" xfId="37793"/>
    <cellStyle name="Normal 37 2 6 20 3" xfId="15146"/>
    <cellStyle name="Normal 37 2 6 20 3 2" xfId="26210"/>
    <cellStyle name="Normal 37 2 6 20 3 2 2" xfId="52459"/>
    <cellStyle name="Normal 37 2 6 20 3 3" xfId="41396"/>
    <cellStyle name="Normal 37 2 6 20 4" xfId="18882"/>
    <cellStyle name="Normal 37 2 6 20 4 2" xfId="45132"/>
    <cellStyle name="Normal 37 2 6 20 5" xfId="7757"/>
    <cellStyle name="Normal 37 2 6 20 5 2" xfId="34069"/>
    <cellStyle name="Normal 37 2 6 20 6" xfId="30202"/>
    <cellStyle name="Normal 37 2 6 21" xfId="2769"/>
    <cellStyle name="Normal 37 2 6 21 2" xfId="11657"/>
    <cellStyle name="Normal 37 2 6 21 2 2" xfId="22721"/>
    <cellStyle name="Normal 37 2 6 21 2 2 2" xfId="48970"/>
    <cellStyle name="Normal 37 2 6 21 2 3" xfId="37907"/>
    <cellStyle name="Normal 37 2 6 21 3" xfId="15260"/>
    <cellStyle name="Normal 37 2 6 21 3 2" xfId="26324"/>
    <cellStyle name="Normal 37 2 6 21 3 2 2" xfId="52573"/>
    <cellStyle name="Normal 37 2 6 21 3 3" xfId="41510"/>
    <cellStyle name="Normal 37 2 6 21 4" xfId="18996"/>
    <cellStyle name="Normal 37 2 6 21 4 2" xfId="45246"/>
    <cellStyle name="Normal 37 2 6 21 5" xfId="7872"/>
    <cellStyle name="Normal 37 2 6 21 5 2" xfId="34183"/>
    <cellStyle name="Normal 37 2 6 21 6" xfId="30203"/>
    <cellStyle name="Normal 37 2 6 22" xfId="2770"/>
    <cellStyle name="Normal 37 2 6 22 2" xfId="11771"/>
    <cellStyle name="Normal 37 2 6 22 2 2" xfId="22835"/>
    <cellStyle name="Normal 37 2 6 22 2 2 2" xfId="49084"/>
    <cellStyle name="Normal 37 2 6 22 2 3" xfId="38021"/>
    <cellStyle name="Normal 37 2 6 22 3" xfId="15374"/>
    <cellStyle name="Normal 37 2 6 22 3 2" xfId="26438"/>
    <cellStyle name="Normal 37 2 6 22 3 2 2" xfId="52687"/>
    <cellStyle name="Normal 37 2 6 22 3 3" xfId="41624"/>
    <cellStyle name="Normal 37 2 6 22 4" xfId="19110"/>
    <cellStyle name="Normal 37 2 6 22 4 2" xfId="45360"/>
    <cellStyle name="Normal 37 2 6 22 5" xfId="7987"/>
    <cellStyle name="Normal 37 2 6 22 5 2" xfId="34297"/>
    <cellStyle name="Normal 37 2 6 22 6" xfId="30204"/>
    <cellStyle name="Normal 37 2 6 23" xfId="2771"/>
    <cellStyle name="Normal 37 2 6 23 2" xfId="11885"/>
    <cellStyle name="Normal 37 2 6 23 2 2" xfId="22949"/>
    <cellStyle name="Normal 37 2 6 23 2 2 2" xfId="49198"/>
    <cellStyle name="Normal 37 2 6 23 2 3" xfId="38135"/>
    <cellStyle name="Normal 37 2 6 23 3" xfId="15488"/>
    <cellStyle name="Normal 37 2 6 23 3 2" xfId="26552"/>
    <cellStyle name="Normal 37 2 6 23 3 2 2" xfId="52801"/>
    <cellStyle name="Normal 37 2 6 23 3 3" xfId="41738"/>
    <cellStyle name="Normal 37 2 6 23 4" xfId="19224"/>
    <cellStyle name="Normal 37 2 6 23 4 2" xfId="45474"/>
    <cellStyle name="Normal 37 2 6 23 5" xfId="8102"/>
    <cellStyle name="Normal 37 2 6 23 5 2" xfId="34411"/>
    <cellStyle name="Normal 37 2 6 23 6" xfId="30205"/>
    <cellStyle name="Normal 37 2 6 24" xfId="2772"/>
    <cellStyle name="Normal 37 2 6 24 2" xfId="11999"/>
    <cellStyle name="Normal 37 2 6 24 2 2" xfId="23063"/>
    <cellStyle name="Normal 37 2 6 24 2 2 2" xfId="49312"/>
    <cellStyle name="Normal 37 2 6 24 2 3" xfId="38249"/>
    <cellStyle name="Normal 37 2 6 24 3" xfId="15602"/>
    <cellStyle name="Normal 37 2 6 24 3 2" xfId="26666"/>
    <cellStyle name="Normal 37 2 6 24 3 2 2" xfId="52915"/>
    <cellStyle name="Normal 37 2 6 24 3 3" xfId="41852"/>
    <cellStyle name="Normal 37 2 6 24 4" xfId="19338"/>
    <cellStyle name="Normal 37 2 6 24 4 2" xfId="45588"/>
    <cellStyle name="Normal 37 2 6 24 5" xfId="8217"/>
    <cellStyle name="Normal 37 2 6 24 5 2" xfId="34525"/>
    <cellStyle name="Normal 37 2 6 24 6" xfId="30206"/>
    <cellStyle name="Normal 37 2 6 25" xfId="2773"/>
    <cellStyle name="Normal 37 2 6 25 2" xfId="12113"/>
    <cellStyle name="Normal 37 2 6 25 2 2" xfId="23177"/>
    <cellStyle name="Normal 37 2 6 25 2 2 2" xfId="49426"/>
    <cellStyle name="Normal 37 2 6 25 2 3" xfId="38363"/>
    <cellStyle name="Normal 37 2 6 25 3" xfId="15716"/>
    <cellStyle name="Normal 37 2 6 25 3 2" xfId="26780"/>
    <cellStyle name="Normal 37 2 6 25 3 2 2" xfId="53029"/>
    <cellStyle name="Normal 37 2 6 25 3 3" xfId="41966"/>
    <cellStyle name="Normal 37 2 6 25 4" xfId="19452"/>
    <cellStyle name="Normal 37 2 6 25 4 2" xfId="45702"/>
    <cellStyle name="Normal 37 2 6 25 5" xfId="8332"/>
    <cellStyle name="Normal 37 2 6 25 5 2" xfId="34639"/>
    <cellStyle name="Normal 37 2 6 25 6" xfId="30207"/>
    <cellStyle name="Normal 37 2 6 26" xfId="2774"/>
    <cellStyle name="Normal 37 2 6 26 2" xfId="12230"/>
    <cellStyle name="Normal 37 2 6 26 2 2" xfId="23294"/>
    <cellStyle name="Normal 37 2 6 26 2 2 2" xfId="49543"/>
    <cellStyle name="Normal 37 2 6 26 2 3" xfId="38480"/>
    <cellStyle name="Normal 37 2 6 26 3" xfId="15833"/>
    <cellStyle name="Normal 37 2 6 26 3 2" xfId="26897"/>
    <cellStyle name="Normal 37 2 6 26 3 2 2" xfId="53146"/>
    <cellStyle name="Normal 37 2 6 26 3 3" xfId="42083"/>
    <cellStyle name="Normal 37 2 6 26 4" xfId="19569"/>
    <cellStyle name="Normal 37 2 6 26 4 2" xfId="45819"/>
    <cellStyle name="Normal 37 2 6 26 5" xfId="8450"/>
    <cellStyle name="Normal 37 2 6 26 5 2" xfId="34756"/>
    <cellStyle name="Normal 37 2 6 26 6" xfId="30208"/>
    <cellStyle name="Normal 37 2 6 27" xfId="2775"/>
    <cellStyle name="Normal 37 2 6 27 2" xfId="12349"/>
    <cellStyle name="Normal 37 2 6 27 2 2" xfId="23413"/>
    <cellStyle name="Normal 37 2 6 27 2 2 2" xfId="49662"/>
    <cellStyle name="Normal 37 2 6 27 2 3" xfId="38599"/>
    <cellStyle name="Normal 37 2 6 27 3" xfId="15952"/>
    <cellStyle name="Normal 37 2 6 27 3 2" xfId="27016"/>
    <cellStyle name="Normal 37 2 6 27 3 2 2" xfId="53265"/>
    <cellStyle name="Normal 37 2 6 27 3 3" xfId="42202"/>
    <cellStyle name="Normal 37 2 6 27 4" xfId="19688"/>
    <cellStyle name="Normal 37 2 6 27 4 2" xfId="45938"/>
    <cellStyle name="Normal 37 2 6 27 5" xfId="8570"/>
    <cellStyle name="Normal 37 2 6 27 5 2" xfId="34875"/>
    <cellStyle name="Normal 37 2 6 27 6" xfId="30209"/>
    <cellStyle name="Normal 37 2 6 28" xfId="2776"/>
    <cellStyle name="Normal 37 2 6 28 2" xfId="12480"/>
    <cellStyle name="Normal 37 2 6 28 2 2" xfId="23544"/>
    <cellStyle name="Normal 37 2 6 28 2 2 2" xfId="49793"/>
    <cellStyle name="Normal 37 2 6 28 2 3" xfId="38730"/>
    <cellStyle name="Normal 37 2 6 28 3" xfId="16083"/>
    <cellStyle name="Normal 37 2 6 28 3 2" xfId="27147"/>
    <cellStyle name="Normal 37 2 6 28 3 2 2" xfId="53396"/>
    <cellStyle name="Normal 37 2 6 28 3 3" xfId="42333"/>
    <cellStyle name="Normal 37 2 6 28 4" xfId="19819"/>
    <cellStyle name="Normal 37 2 6 28 4 2" xfId="46069"/>
    <cellStyle name="Normal 37 2 6 28 5" xfId="8702"/>
    <cellStyle name="Normal 37 2 6 28 5 2" xfId="35006"/>
    <cellStyle name="Normal 37 2 6 28 6" xfId="30210"/>
    <cellStyle name="Normal 37 2 6 29" xfId="2777"/>
    <cellStyle name="Normal 37 2 6 29 2" xfId="12595"/>
    <cellStyle name="Normal 37 2 6 29 2 2" xfId="23659"/>
    <cellStyle name="Normal 37 2 6 29 2 2 2" xfId="49908"/>
    <cellStyle name="Normal 37 2 6 29 2 3" xfId="38845"/>
    <cellStyle name="Normal 37 2 6 29 3" xfId="16198"/>
    <cellStyle name="Normal 37 2 6 29 3 2" xfId="27262"/>
    <cellStyle name="Normal 37 2 6 29 3 2 2" xfId="53511"/>
    <cellStyle name="Normal 37 2 6 29 3 3" xfId="42448"/>
    <cellStyle name="Normal 37 2 6 29 4" xfId="19934"/>
    <cellStyle name="Normal 37 2 6 29 4 2" xfId="46184"/>
    <cellStyle name="Normal 37 2 6 29 5" xfId="8818"/>
    <cellStyle name="Normal 37 2 6 29 5 2" xfId="35121"/>
    <cellStyle name="Normal 37 2 6 29 6" xfId="30211"/>
    <cellStyle name="Normal 37 2 6 3" xfId="200"/>
    <cellStyle name="Normal 37 2 6 3 2" xfId="2779"/>
    <cellStyle name="Normal 37 2 6 3 2 2" xfId="16432"/>
    <cellStyle name="Normal 37 2 6 3 2 2 2" xfId="27496"/>
    <cellStyle name="Normal 37 2 6 3 2 2 2 2" xfId="53745"/>
    <cellStyle name="Normal 37 2 6 3 2 2 3" xfId="42682"/>
    <cellStyle name="Normal 37 2 6 3 2 3" xfId="20168"/>
    <cellStyle name="Normal 37 2 6 3 2 3 2" xfId="46418"/>
    <cellStyle name="Normal 37 2 6 3 2 4" xfId="9096"/>
    <cellStyle name="Normal 37 2 6 3 2 4 2" xfId="35355"/>
    <cellStyle name="Normal 37 2 6 3 2 5" xfId="30213"/>
    <cellStyle name="Normal 37 2 6 3 3" xfId="2778"/>
    <cellStyle name="Normal 37 2 6 3 3 2" xfId="20531"/>
    <cellStyle name="Normal 37 2 6 3 3 2 2" xfId="46780"/>
    <cellStyle name="Normal 37 2 6 3 3 3" xfId="9467"/>
    <cellStyle name="Normal 37 2 6 3 3 3 2" xfId="35717"/>
    <cellStyle name="Normal 37 2 6 3 3 4" xfId="30212"/>
    <cellStyle name="Normal 37 2 6 3 4" xfId="13070"/>
    <cellStyle name="Normal 37 2 6 3 4 2" xfId="24134"/>
    <cellStyle name="Normal 37 2 6 3 4 2 2" xfId="50383"/>
    <cellStyle name="Normal 37 2 6 3 4 3" xfId="39320"/>
    <cellStyle name="Normal 37 2 6 3 5" xfId="16806"/>
    <cellStyle name="Normal 37 2 6 3 5 2" xfId="43056"/>
    <cellStyle name="Normal 37 2 6 3 6" xfId="5663"/>
    <cellStyle name="Normal 37 2 6 3 6 2" xfId="31993"/>
    <cellStyle name="Normal 37 2 6 3 7" xfId="27680"/>
    <cellStyle name="Normal 37 2 6 30" xfId="2780"/>
    <cellStyle name="Normal 37 2 6 30 2" xfId="12709"/>
    <cellStyle name="Normal 37 2 6 30 2 2" xfId="23773"/>
    <cellStyle name="Normal 37 2 6 30 2 2 2" xfId="50022"/>
    <cellStyle name="Normal 37 2 6 30 2 3" xfId="38959"/>
    <cellStyle name="Normal 37 2 6 30 3" xfId="16312"/>
    <cellStyle name="Normal 37 2 6 30 3 2" xfId="27376"/>
    <cellStyle name="Normal 37 2 6 30 3 2 2" xfId="53625"/>
    <cellStyle name="Normal 37 2 6 30 3 3" xfId="42562"/>
    <cellStyle name="Normal 37 2 6 30 4" xfId="20048"/>
    <cellStyle name="Normal 37 2 6 30 4 2" xfId="46298"/>
    <cellStyle name="Normal 37 2 6 30 5" xfId="8933"/>
    <cellStyle name="Normal 37 2 6 30 5 2" xfId="35235"/>
    <cellStyle name="Normal 37 2 6 30 6" xfId="30214"/>
    <cellStyle name="Normal 37 2 6 31" xfId="2781"/>
    <cellStyle name="Normal 37 2 6 31 2" xfId="9347"/>
    <cellStyle name="Normal 37 2 6 31 2 2" xfId="20411"/>
    <cellStyle name="Normal 37 2 6 31 2 2 2" xfId="46660"/>
    <cellStyle name="Normal 37 2 6 31 2 3" xfId="35597"/>
    <cellStyle name="Normal 37 2 6 31 3" xfId="12950"/>
    <cellStyle name="Normal 37 2 6 31 3 2" xfId="24014"/>
    <cellStyle name="Normal 37 2 6 31 3 2 2" xfId="50263"/>
    <cellStyle name="Normal 37 2 6 31 3 3" xfId="39200"/>
    <cellStyle name="Normal 37 2 6 31 4" xfId="16686"/>
    <cellStyle name="Normal 37 2 6 31 4 2" xfId="42936"/>
    <cellStyle name="Normal 37 2 6 31 5" xfId="5542"/>
    <cellStyle name="Normal 37 2 6 31 5 2" xfId="31873"/>
    <cellStyle name="Normal 37 2 6 31 6" xfId="30215"/>
    <cellStyle name="Normal 37 2 6 32" xfId="2782"/>
    <cellStyle name="Normal 37 2 6 32 2" xfId="20291"/>
    <cellStyle name="Normal 37 2 6 32 2 2" xfId="46540"/>
    <cellStyle name="Normal 37 2 6 32 3" xfId="9227"/>
    <cellStyle name="Normal 37 2 6 32 3 2" xfId="35477"/>
    <cellStyle name="Normal 37 2 6 32 4" xfId="30216"/>
    <cellStyle name="Normal 37 2 6 33" xfId="2783"/>
    <cellStyle name="Normal 37 2 6 33 2" xfId="23894"/>
    <cellStyle name="Normal 37 2 6 33 2 2" xfId="50143"/>
    <cellStyle name="Normal 37 2 6 33 3" xfId="12830"/>
    <cellStyle name="Normal 37 2 6 33 3 2" xfId="39080"/>
    <cellStyle name="Normal 37 2 6 33 4" xfId="30217"/>
    <cellStyle name="Normal 37 2 6 34" xfId="2784"/>
    <cellStyle name="Normal 37 2 6 34 2" xfId="16566"/>
    <cellStyle name="Normal 37 2 6 34 2 2" xfId="42816"/>
    <cellStyle name="Normal 37 2 6 34 3" xfId="30218"/>
    <cellStyle name="Normal 37 2 6 35" xfId="2785"/>
    <cellStyle name="Normal 37 2 6 35 2" xfId="30219"/>
    <cellStyle name="Normal 37 2 6 36" xfId="2786"/>
    <cellStyle name="Normal 37 2 6 36 2" xfId="30220"/>
    <cellStyle name="Normal 37 2 6 37" xfId="2787"/>
    <cellStyle name="Normal 37 2 6 37 2" xfId="30221"/>
    <cellStyle name="Normal 37 2 6 38" xfId="2788"/>
    <cellStyle name="Normal 37 2 6 38 2" xfId="30222"/>
    <cellStyle name="Normal 37 2 6 39" xfId="2789"/>
    <cellStyle name="Normal 37 2 6 39 2" xfId="30223"/>
    <cellStyle name="Normal 37 2 6 4" xfId="2790"/>
    <cellStyle name="Normal 37 2 6 4 2" xfId="9619"/>
    <cellStyle name="Normal 37 2 6 4 2 2" xfId="20683"/>
    <cellStyle name="Normal 37 2 6 4 2 2 2" xfId="46932"/>
    <cellStyle name="Normal 37 2 6 4 2 3" xfId="35869"/>
    <cellStyle name="Normal 37 2 6 4 3" xfId="13222"/>
    <cellStyle name="Normal 37 2 6 4 3 2" xfId="24286"/>
    <cellStyle name="Normal 37 2 6 4 3 2 2" xfId="50535"/>
    <cellStyle name="Normal 37 2 6 4 3 3" xfId="39472"/>
    <cellStyle name="Normal 37 2 6 4 4" xfId="16958"/>
    <cellStyle name="Normal 37 2 6 4 4 2" xfId="43208"/>
    <cellStyle name="Normal 37 2 6 4 5" xfId="5817"/>
    <cellStyle name="Normal 37 2 6 4 5 2" xfId="32145"/>
    <cellStyle name="Normal 37 2 6 4 6" xfId="30224"/>
    <cellStyle name="Normal 37 2 6 40" xfId="2791"/>
    <cellStyle name="Normal 37 2 6 40 2" xfId="30225"/>
    <cellStyle name="Normal 37 2 6 41" xfId="2792"/>
    <cellStyle name="Normal 37 2 6 41 2" xfId="30226"/>
    <cellStyle name="Normal 37 2 6 42" xfId="2716"/>
    <cellStyle name="Normal 37 2 6 42 2" xfId="30150"/>
    <cellStyle name="Normal 37 2 6 43" xfId="5421"/>
    <cellStyle name="Normal 37 2 6 43 2" xfId="31753"/>
    <cellStyle name="Normal 37 2 6 44" xfId="27677"/>
    <cellStyle name="Normal 37 2 6 5" xfId="2793"/>
    <cellStyle name="Normal 37 2 6 5 2" xfId="9735"/>
    <cellStyle name="Normal 37 2 6 5 2 2" xfId="20799"/>
    <cellStyle name="Normal 37 2 6 5 2 2 2" xfId="47048"/>
    <cellStyle name="Normal 37 2 6 5 2 3" xfId="35985"/>
    <cellStyle name="Normal 37 2 6 5 3" xfId="13338"/>
    <cellStyle name="Normal 37 2 6 5 3 2" xfId="24402"/>
    <cellStyle name="Normal 37 2 6 5 3 2 2" xfId="50651"/>
    <cellStyle name="Normal 37 2 6 5 3 3" xfId="39588"/>
    <cellStyle name="Normal 37 2 6 5 4" xfId="17074"/>
    <cellStyle name="Normal 37 2 6 5 4 2" xfId="43324"/>
    <cellStyle name="Normal 37 2 6 5 5" xfId="5934"/>
    <cellStyle name="Normal 37 2 6 5 5 2" xfId="32261"/>
    <cellStyle name="Normal 37 2 6 5 6" xfId="30227"/>
    <cellStyle name="Normal 37 2 6 6" xfId="2794"/>
    <cellStyle name="Normal 37 2 6 6 2" xfId="9850"/>
    <cellStyle name="Normal 37 2 6 6 2 2" xfId="20914"/>
    <cellStyle name="Normal 37 2 6 6 2 2 2" xfId="47163"/>
    <cellStyle name="Normal 37 2 6 6 2 3" xfId="36100"/>
    <cellStyle name="Normal 37 2 6 6 3" xfId="13453"/>
    <cellStyle name="Normal 37 2 6 6 3 2" xfId="24517"/>
    <cellStyle name="Normal 37 2 6 6 3 2 2" xfId="50766"/>
    <cellStyle name="Normal 37 2 6 6 3 3" xfId="39703"/>
    <cellStyle name="Normal 37 2 6 6 4" xfId="17189"/>
    <cellStyle name="Normal 37 2 6 6 4 2" xfId="43439"/>
    <cellStyle name="Normal 37 2 6 6 5" xfId="6050"/>
    <cellStyle name="Normal 37 2 6 6 5 2" xfId="32376"/>
    <cellStyle name="Normal 37 2 6 6 6" xfId="30228"/>
    <cellStyle name="Normal 37 2 6 7" xfId="2795"/>
    <cellStyle name="Normal 37 2 6 7 2" xfId="9965"/>
    <cellStyle name="Normal 37 2 6 7 2 2" xfId="21029"/>
    <cellStyle name="Normal 37 2 6 7 2 2 2" xfId="47278"/>
    <cellStyle name="Normal 37 2 6 7 2 3" xfId="36215"/>
    <cellStyle name="Normal 37 2 6 7 3" xfId="13568"/>
    <cellStyle name="Normal 37 2 6 7 3 2" xfId="24632"/>
    <cellStyle name="Normal 37 2 6 7 3 2 2" xfId="50881"/>
    <cellStyle name="Normal 37 2 6 7 3 3" xfId="39818"/>
    <cellStyle name="Normal 37 2 6 7 4" xfId="17304"/>
    <cellStyle name="Normal 37 2 6 7 4 2" xfId="43554"/>
    <cellStyle name="Normal 37 2 6 7 5" xfId="6166"/>
    <cellStyle name="Normal 37 2 6 7 5 2" xfId="32491"/>
    <cellStyle name="Normal 37 2 6 7 6" xfId="30229"/>
    <cellStyle name="Normal 37 2 6 8" xfId="2796"/>
    <cellStyle name="Normal 37 2 6 8 2" xfId="10079"/>
    <cellStyle name="Normal 37 2 6 8 2 2" xfId="21143"/>
    <cellStyle name="Normal 37 2 6 8 2 2 2" xfId="47392"/>
    <cellStyle name="Normal 37 2 6 8 2 3" xfId="36329"/>
    <cellStyle name="Normal 37 2 6 8 3" xfId="13682"/>
    <cellStyle name="Normal 37 2 6 8 3 2" xfId="24746"/>
    <cellStyle name="Normal 37 2 6 8 3 2 2" xfId="50995"/>
    <cellStyle name="Normal 37 2 6 8 3 3" xfId="39932"/>
    <cellStyle name="Normal 37 2 6 8 4" xfId="17418"/>
    <cellStyle name="Normal 37 2 6 8 4 2" xfId="43668"/>
    <cellStyle name="Normal 37 2 6 8 5" xfId="6281"/>
    <cellStyle name="Normal 37 2 6 8 5 2" xfId="32605"/>
    <cellStyle name="Normal 37 2 6 8 6" xfId="30230"/>
    <cellStyle name="Normal 37 2 6 9" xfId="2797"/>
    <cellStyle name="Normal 37 2 6 9 2" xfId="10193"/>
    <cellStyle name="Normal 37 2 6 9 2 2" xfId="21257"/>
    <cellStyle name="Normal 37 2 6 9 2 2 2" xfId="47506"/>
    <cellStyle name="Normal 37 2 6 9 2 3" xfId="36443"/>
    <cellStyle name="Normal 37 2 6 9 3" xfId="13796"/>
    <cellStyle name="Normal 37 2 6 9 3 2" xfId="24860"/>
    <cellStyle name="Normal 37 2 6 9 3 2 2" xfId="51109"/>
    <cellStyle name="Normal 37 2 6 9 3 3" xfId="40046"/>
    <cellStyle name="Normal 37 2 6 9 4" xfId="17532"/>
    <cellStyle name="Normal 37 2 6 9 4 2" xfId="43782"/>
    <cellStyle name="Normal 37 2 6 9 5" xfId="6396"/>
    <cellStyle name="Normal 37 2 6 9 5 2" xfId="32719"/>
    <cellStyle name="Normal 37 2 6 9 6" xfId="30231"/>
    <cellStyle name="Normal 37 2 7" xfId="201"/>
    <cellStyle name="Normal 37 2 7 10" xfId="2799"/>
    <cellStyle name="Normal 37 2 7 10 2" xfId="10462"/>
    <cellStyle name="Normal 37 2 7 10 2 2" xfId="21526"/>
    <cellStyle name="Normal 37 2 7 10 2 2 2" xfId="47775"/>
    <cellStyle name="Normal 37 2 7 10 2 3" xfId="36712"/>
    <cellStyle name="Normal 37 2 7 10 3" xfId="14065"/>
    <cellStyle name="Normal 37 2 7 10 3 2" xfId="25129"/>
    <cellStyle name="Normal 37 2 7 10 3 2 2" xfId="51378"/>
    <cellStyle name="Normal 37 2 7 10 3 3" xfId="40315"/>
    <cellStyle name="Normal 37 2 7 10 4" xfId="17801"/>
    <cellStyle name="Normal 37 2 7 10 4 2" xfId="44051"/>
    <cellStyle name="Normal 37 2 7 10 5" xfId="6667"/>
    <cellStyle name="Normal 37 2 7 10 5 2" xfId="32988"/>
    <cellStyle name="Normal 37 2 7 10 6" xfId="30233"/>
    <cellStyle name="Normal 37 2 7 11" xfId="2800"/>
    <cellStyle name="Normal 37 2 7 11 2" xfId="10577"/>
    <cellStyle name="Normal 37 2 7 11 2 2" xfId="21641"/>
    <cellStyle name="Normal 37 2 7 11 2 2 2" xfId="47890"/>
    <cellStyle name="Normal 37 2 7 11 2 3" xfId="36827"/>
    <cellStyle name="Normal 37 2 7 11 3" xfId="14180"/>
    <cellStyle name="Normal 37 2 7 11 3 2" xfId="25244"/>
    <cellStyle name="Normal 37 2 7 11 3 2 2" xfId="51493"/>
    <cellStyle name="Normal 37 2 7 11 3 3" xfId="40430"/>
    <cellStyle name="Normal 37 2 7 11 4" xfId="17916"/>
    <cellStyle name="Normal 37 2 7 11 4 2" xfId="44166"/>
    <cellStyle name="Normal 37 2 7 11 5" xfId="6783"/>
    <cellStyle name="Normal 37 2 7 11 5 2" xfId="33103"/>
    <cellStyle name="Normal 37 2 7 11 6" xfId="30234"/>
    <cellStyle name="Normal 37 2 7 12" xfId="2801"/>
    <cellStyle name="Normal 37 2 7 12 2" xfId="10750"/>
    <cellStyle name="Normal 37 2 7 12 2 2" xfId="21814"/>
    <cellStyle name="Normal 37 2 7 12 2 2 2" xfId="48063"/>
    <cellStyle name="Normal 37 2 7 12 2 3" xfId="37000"/>
    <cellStyle name="Normal 37 2 7 12 3" xfId="14353"/>
    <cellStyle name="Normal 37 2 7 12 3 2" xfId="25417"/>
    <cellStyle name="Normal 37 2 7 12 3 2 2" xfId="51666"/>
    <cellStyle name="Normal 37 2 7 12 3 3" xfId="40603"/>
    <cellStyle name="Normal 37 2 7 12 4" xfId="18089"/>
    <cellStyle name="Normal 37 2 7 12 4 2" xfId="44339"/>
    <cellStyle name="Normal 37 2 7 12 5" xfId="6957"/>
    <cellStyle name="Normal 37 2 7 12 5 2" xfId="33276"/>
    <cellStyle name="Normal 37 2 7 12 6" xfId="30235"/>
    <cellStyle name="Normal 37 2 7 13" xfId="2802"/>
    <cellStyle name="Normal 37 2 7 13 2" xfId="10867"/>
    <cellStyle name="Normal 37 2 7 13 2 2" xfId="21931"/>
    <cellStyle name="Normal 37 2 7 13 2 2 2" xfId="48180"/>
    <cellStyle name="Normal 37 2 7 13 2 3" xfId="37117"/>
    <cellStyle name="Normal 37 2 7 13 3" xfId="14470"/>
    <cellStyle name="Normal 37 2 7 13 3 2" xfId="25534"/>
    <cellStyle name="Normal 37 2 7 13 3 2 2" xfId="51783"/>
    <cellStyle name="Normal 37 2 7 13 3 3" xfId="40720"/>
    <cellStyle name="Normal 37 2 7 13 4" xfId="18206"/>
    <cellStyle name="Normal 37 2 7 13 4 2" xfId="44456"/>
    <cellStyle name="Normal 37 2 7 13 5" xfId="7075"/>
    <cellStyle name="Normal 37 2 7 13 5 2" xfId="33393"/>
    <cellStyle name="Normal 37 2 7 13 6" xfId="30236"/>
    <cellStyle name="Normal 37 2 7 14" xfId="2803"/>
    <cellStyle name="Normal 37 2 7 14 2" xfId="10983"/>
    <cellStyle name="Normal 37 2 7 14 2 2" xfId="22047"/>
    <cellStyle name="Normal 37 2 7 14 2 2 2" xfId="48296"/>
    <cellStyle name="Normal 37 2 7 14 2 3" xfId="37233"/>
    <cellStyle name="Normal 37 2 7 14 3" xfId="14586"/>
    <cellStyle name="Normal 37 2 7 14 3 2" xfId="25650"/>
    <cellStyle name="Normal 37 2 7 14 3 2 2" xfId="51899"/>
    <cellStyle name="Normal 37 2 7 14 3 3" xfId="40836"/>
    <cellStyle name="Normal 37 2 7 14 4" xfId="18322"/>
    <cellStyle name="Normal 37 2 7 14 4 2" xfId="44572"/>
    <cellStyle name="Normal 37 2 7 14 5" xfId="7192"/>
    <cellStyle name="Normal 37 2 7 14 5 2" xfId="33509"/>
    <cellStyle name="Normal 37 2 7 14 6" xfId="30237"/>
    <cellStyle name="Normal 37 2 7 15" xfId="2804"/>
    <cellStyle name="Normal 37 2 7 15 2" xfId="11101"/>
    <cellStyle name="Normal 37 2 7 15 2 2" xfId="22165"/>
    <cellStyle name="Normal 37 2 7 15 2 2 2" xfId="48414"/>
    <cellStyle name="Normal 37 2 7 15 2 3" xfId="37351"/>
    <cellStyle name="Normal 37 2 7 15 3" xfId="14704"/>
    <cellStyle name="Normal 37 2 7 15 3 2" xfId="25768"/>
    <cellStyle name="Normal 37 2 7 15 3 2 2" xfId="52017"/>
    <cellStyle name="Normal 37 2 7 15 3 3" xfId="40954"/>
    <cellStyle name="Normal 37 2 7 15 4" xfId="18440"/>
    <cellStyle name="Normal 37 2 7 15 4 2" xfId="44690"/>
    <cellStyle name="Normal 37 2 7 15 5" xfId="7311"/>
    <cellStyle name="Normal 37 2 7 15 5 2" xfId="33627"/>
    <cellStyle name="Normal 37 2 7 15 6" xfId="30238"/>
    <cellStyle name="Normal 37 2 7 16" xfId="2805"/>
    <cellStyle name="Normal 37 2 7 16 2" xfId="11219"/>
    <cellStyle name="Normal 37 2 7 16 2 2" xfId="22283"/>
    <cellStyle name="Normal 37 2 7 16 2 2 2" xfId="48532"/>
    <cellStyle name="Normal 37 2 7 16 2 3" xfId="37469"/>
    <cellStyle name="Normal 37 2 7 16 3" xfId="14822"/>
    <cellStyle name="Normal 37 2 7 16 3 2" xfId="25886"/>
    <cellStyle name="Normal 37 2 7 16 3 2 2" xfId="52135"/>
    <cellStyle name="Normal 37 2 7 16 3 3" xfId="41072"/>
    <cellStyle name="Normal 37 2 7 16 4" xfId="18558"/>
    <cellStyle name="Normal 37 2 7 16 4 2" xfId="44808"/>
    <cellStyle name="Normal 37 2 7 16 5" xfId="7430"/>
    <cellStyle name="Normal 37 2 7 16 5 2" xfId="33745"/>
    <cellStyle name="Normal 37 2 7 16 6" xfId="30239"/>
    <cellStyle name="Normal 37 2 7 17" xfId="2806"/>
    <cellStyle name="Normal 37 2 7 17 2" xfId="11335"/>
    <cellStyle name="Normal 37 2 7 17 2 2" xfId="22399"/>
    <cellStyle name="Normal 37 2 7 17 2 2 2" xfId="48648"/>
    <cellStyle name="Normal 37 2 7 17 2 3" xfId="37585"/>
    <cellStyle name="Normal 37 2 7 17 3" xfId="14938"/>
    <cellStyle name="Normal 37 2 7 17 3 2" xfId="26002"/>
    <cellStyle name="Normal 37 2 7 17 3 2 2" xfId="52251"/>
    <cellStyle name="Normal 37 2 7 17 3 3" xfId="41188"/>
    <cellStyle name="Normal 37 2 7 17 4" xfId="18674"/>
    <cellStyle name="Normal 37 2 7 17 4 2" xfId="44924"/>
    <cellStyle name="Normal 37 2 7 17 5" xfId="7547"/>
    <cellStyle name="Normal 37 2 7 17 5 2" xfId="33861"/>
    <cellStyle name="Normal 37 2 7 17 6" xfId="30240"/>
    <cellStyle name="Normal 37 2 7 18" xfId="2807"/>
    <cellStyle name="Normal 37 2 7 18 2" xfId="11452"/>
    <cellStyle name="Normal 37 2 7 18 2 2" xfId="22516"/>
    <cellStyle name="Normal 37 2 7 18 2 2 2" xfId="48765"/>
    <cellStyle name="Normal 37 2 7 18 2 3" xfId="37702"/>
    <cellStyle name="Normal 37 2 7 18 3" xfId="15055"/>
    <cellStyle name="Normal 37 2 7 18 3 2" xfId="26119"/>
    <cellStyle name="Normal 37 2 7 18 3 2 2" xfId="52368"/>
    <cellStyle name="Normal 37 2 7 18 3 3" xfId="41305"/>
    <cellStyle name="Normal 37 2 7 18 4" xfId="18791"/>
    <cellStyle name="Normal 37 2 7 18 4 2" xfId="45041"/>
    <cellStyle name="Normal 37 2 7 18 5" xfId="7665"/>
    <cellStyle name="Normal 37 2 7 18 5 2" xfId="33978"/>
    <cellStyle name="Normal 37 2 7 18 6" xfId="30241"/>
    <cellStyle name="Normal 37 2 7 19" xfId="2808"/>
    <cellStyle name="Normal 37 2 7 19 2" xfId="11571"/>
    <cellStyle name="Normal 37 2 7 19 2 2" xfId="22635"/>
    <cellStyle name="Normal 37 2 7 19 2 2 2" xfId="48884"/>
    <cellStyle name="Normal 37 2 7 19 2 3" xfId="37821"/>
    <cellStyle name="Normal 37 2 7 19 3" xfId="15174"/>
    <cellStyle name="Normal 37 2 7 19 3 2" xfId="26238"/>
    <cellStyle name="Normal 37 2 7 19 3 2 2" xfId="52487"/>
    <cellStyle name="Normal 37 2 7 19 3 3" xfId="41424"/>
    <cellStyle name="Normal 37 2 7 19 4" xfId="18910"/>
    <cellStyle name="Normal 37 2 7 19 4 2" xfId="45160"/>
    <cellStyle name="Normal 37 2 7 19 5" xfId="7785"/>
    <cellStyle name="Normal 37 2 7 19 5 2" xfId="34097"/>
    <cellStyle name="Normal 37 2 7 19 6" xfId="30242"/>
    <cellStyle name="Normal 37 2 7 2" xfId="202"/>
    <cellStyle name="Normal 37 2 7 2 2" xfId="2810"/>
    <cellStyle name="Normal 37 2 7 2 2 2" xfId="16433"/>
    <cellStyle name="Normal 37 2 7 2 2 2 2" xfId="27497"/>
    <cellStyle name="Normal 37 2 7 2 2 2 2 2" xfId="53746"/>
    <cellStyle name="Normal 37 2 7 2 2 2 3" xfId="42683"/>
    <cellStyle name="Normal 37 2 7 2 2 3" xfId="20169"/>
    <cellStyle name="Normal 37 2 7 2 2 3 2" xfId="46419"/>
    <cellStyle name="Normal 37 2 7 2 2 4" xfId="9097"/>
    <cellStyle name="Normal 37 2 7 2 2 4 2" xfId="35356"/>
    <cellStyle name="Normal 37 2 7 2 2 5" xfId="30244"/>
    <cellStyle name="Normal 37 2 7 2 3" xfId="2809"/>
    <cellStyle name="Normal 37 2 7 2 3 2" xfId="20541"/>
    <cellStyle name="Normal 37 2 7 2 3 2 2" xfId="46790"/>
    <cellStyle name="Normal 37 2 7 2 3 3" xfId="9477"/>
    <cellStyle name="Normal 37 2 7 2 3 3 2" xfId="35727"/>
    <cellStyle name="Normal 37 2 7 2 3 4" xfId="30243"/>
    <cellStyle name="Normal 37 2 7 2 4" xfId="13080"/>
    <cellStyle name="Normal 37 2 7 2 4 2" xfId="24144"/>
    <cellStyle name="Normal 37 2 7 2 4 2 2" xfId="50393"/>
    <cellStyle name="Normal 37 2 7 2 4 3" xfId="39330"/>
    <cellStyle name="Normal 37 2 7 2 5" xfId="16816"/>
    <cellStyle name="Normal 37 2 7 2 5 2" xfId="43066"/>
    <cellStyle name="Normal 37 2 7 2 6" xfId="5673"/>
    <cellStyle name="Normal 37 2 7 2 6 2" xfId="32003"/>
    <cellStyle name="Normal 37 2 7 2 7" xfId="27682"/>
    <cellStyle name="Normal 37 2 7 20" xfId="2811"/>
    <cellStyle name="Normal 37 2 7 20 2" xfId="11685"/>
    <cellStyle name="Normal 37 2 7 20 2 2" xfId="22749"/>
    <cellStyle name="Normal 37 2 7 20 2 2 2" xfId="48998"/>
    <cellStyle name="Normal 37 2 7 20 2 3" xfId="37935"/>
    <cellStyle name="Normal 37 2 7 20 3" xfId="15288"/>
    <cellStyle name="Normal 37 2 7 20 3 2" xfId="26352"/>
    <cellStyle name="Normal 37 2 7 20 3 2 2" xfId="52601"/>
    <cellStyle name="Normal 37 2 7 20 3 3" xfId="41538"/>
    <cellStyle name="Normal 37 2 7 20 4" xfId="19024"/>
    <cellStyle name="Normal 37 2 7 20 4 2" xfId="45274"/>
    <cellStyle name="Normal 37 2 7 20 5" xfId="7900"/>
    <cellStyle name="Normal 37 2 7 20 5 2" xfId="34211"/>
    <cellStyle name="Normal 37 2 7 20 6" xfId="30245"/>
    <cellStyle name="Normal 37 2 7 21" xfId="2812"/>
    <cellStyle name="Normal 37 2 7 21 2" xfId="11799"/>
    <cellStyle name="Normal 37 2 7 21 2 2" xfId="22863"/>
    <cellStyle name="Normal 37 2 7 21 2 2 2" xfId="49112"/>
    <cellStyle name="Normal 37 2 7 21 2 3" xfId="38049"/>
    <cellStyle name="Normal 37 2 7 21 3" xfId="15402"/>
    <cellStyle name="Normal 37 2 7 21 3 2" xfId="26466"/>
    <cellStyle name="Normal 37 2 7 21 3 2 2" xfId="52715"/>
    <cellStyle name="Normal 37 2 7 21 3 3" xfId="41652"/>
    <cellStyle name="Normal 37 2 7 21 4" xfId="19138"/>
    <cellStyle name="Normal 37 2 7 21 4 2" xfId="45388"/>
    <cellStyle name="Normal 37 2 7 21 5" xfId="8015"/>
    <cellStyle name="Normal 37 2 7 21 5 2" xfId="34325"/>
    <cellStyle name="Normal 37 2 7 21 6" xfId="30246"/>
    <cellStyle name="Normal 37 2 7 22" xfId="2813"/>
    <cellStyle name="Normal 37 2 7 22 2" xfId="11913"/>
    <cellStyle name="Normal 37 2 7 22 2 2" xfId="22977"/>
    <cellStyle name="Normal 37 2 7 22 2 2 2" xfId="49226"/>
    <cellStyle name="Normal 37 2 7 22 2 3" xfId="38163"/>
    <cellStyle name="Normal 37 2 7 22 3" xfId="15516"/>
    <cellStyle name="Normal 37 2 7 22 3 2" xfId="26580"/>
    <cellStyle name="Normal 37 2 7 22 3 2 2" xfId="52829"/>
    <cellStyle name="Normal 37 2 7 22 3 3" xfId="41766"/>
    <cellStyle name="Normal 37 2 7 22 4" xfId="19252"/>
    <cellStyle name="Normal 37 2 7 22 4 2" xfId="45502"/>
    <cellStyle name="Normal 37 2 7 22 5" xfId="8130"/>
    <cellStyle name="Normal 37 2 7 22 5 2" xfId="34439"/>
    <cellStyle name="Normal 37 2 7 22 6" xfId="30247"/>
    <cellStyle name="Normal 37 2 7 23" xfId="2814"/>
    <cellStyle name="Normal 37 2 7 23 2" xfId="12027"/>
    <cellStyle name="Normal 37 2 7 23 2 2" xfId="23091"/>
    <cellStyle name="Normal 37 2 7 23 2 2 2" xfId="49340"/>
    <cellStyle name="Normal 37 2 7 23 2 3" xfId="38277"/>
    <cellStyle name="Normal 37 2 7 23 3" xfId="15630"/>
    <cellStyle name="Normal 37 2 7 23 3 2" xfId="26694"/>
    <cellStyle name="Normal 37 2 7 23 3 2 2" xfId="52943"/>
    <cellStyle name="Normal 37 2 7 23 3 3" xfId="41880"/>
    <cellStyle name="Normal 37 2 7 23 4" xfId="19366"/>
    <cellStyle name="Normal 37 2 7 23 4 2" xfId="45616"/>
    <cellStyle name="Normal 37 2 7 23 5" xfId="8245"/>
    <cellStyle name="Normal 37 2 7 23 5 2" xfId="34553"/>
    <cellStyle name="Normal 37 2 7 23 6" xfId="30248"/>
    <cellStyle name="Normal 37 2 7 24" xfId="2815"/>
    <cellStyle name="Normal 37 2 7 24 2" xfId="12141"/>
    <cellStyle name="Normal 37 2 7 24 2 2" xfId="23205"/>
    <cellStyle name="Normal 37 2 7 24 2 2 2" xfId="49454"/>
    <cellStyle name="Normal 37 2 7 24 2 3" xfId="38391"/>
    <cellStyle name="Normal 37 2 7 24 3" xfId="15744"/>
    <cellStyle name="Normal 37 2 7 24 3 2" xfId="26808"/>
    <cellStyle name="Normal 37 2 7 24 3 2 2" xfId="53057"/>
    <cellStyle name="Normal 37 2 7 24 3 3" xfId="41994"/>
    <cellStyle name="Normal 37 2 7 24 4" xfId="19480"/>
    <cellStyle name="Normal 37 2 7 24 4 2" xfId="45730"/>
    <cellStyle name="Normal 37 2 7 24 5" xfId="8360"/>
    <cellStyle name="Normal 37 2 7 24 5 2" xfId="34667"/>
    <cellStyle name="Normal 37 2 7 24 6" xfId="30249"/>
    <cellStyle name="Normal 37 2 7 25" xfId="2816"/>
    <cellStyle name="Normal 37 2 7 25 2" xfId="12258"/>
    <cellStyle name="Normal 37 2 7 25 2 2" xfId="23322"/>
    <cellStyle name="Normal 37 2 7 25 2 2 2" xfId="49571"/>
    <cellStyle name="Normal 37 2 7 25 2 3" xfId="38508"/>
    <cellStyle name="Normal 37 2 7 25 3" xfId="15861"/>
    <cellStyle name="Normal 37 2 7 25 3 2" xfId="26925"/>
    <cellStyle name="Normal 37 2 7 25 3 2 2" xfId="53174"/>
    <cellStyle name="Normal 37 2 7 25 3 3" xfId="42111"/>
    <cellStyle name="Normal 37 2 7 25 4" xfId="19597"/>
    <cellStyle name="Normal 37 2 7 25 4 2" xfId="45847"/>
    <cellStyle name="Normal 37 2 7 25 5" xfId="8478"/>
    <cellStyle name="Normal 37 2 7 25 5 2" xfId="34784"/>
    <cellStyle name="Normal 37 2 7 25 6" xfId="30250"/>
    <cellStyle name="Normal 37 2 7 26" xfId="2817"/>
    <cellStyle name="Normal 37 2 7 26 2" xfId="12377"/>
    <cellStyle name="Normal 37 2 7 26 2 2" xfId="23441"/>
    <cellStyle name="Normal 37 2 7 26 2 2 2" xfId="49690"/>
    <cellStyle name="Normal 37 2 7 26 2 3" xfId="38627"/>
    <cellStyle name="Normal 37 2 7 26 3" xfId="15980"/>
    <cellStyle name="Normal 37 2 7 26 3 2" xfId="27044"/>
    <cellStyle name="Normal 37 2 7 26 3 2 2" xfId="53293"/>
    <cellStyle name="Normal 37 2 7 26 3 3" xfId="42230"/>
    <cellStyle name="Normal 37 2 7 26 4" xfId="19716"/>
    <cellStyle name="Normal 37 2 7 26 4 2" xfId="45966"/>
    <cellStyle name="Normal 37 2 7 26 5" xfId="8598"/>
    <cellStyle name="Normal 37 2 7 26 5 2" xfId="34903"/>
    <cellStyle name="Normal 37 2 7 26 6" xfId="30251"/>
    <cellStyle name="Normal 37 2 7 27" xfId="2818"/>
    <cellStyle name="Normal 37 2 7 27 2" xfId="12508"/>
    <cellStyle name="Normal 37 2 7 27 2 2" xfId="23572"/>
    <cellStyle name="Normal 37 2 7 27 2 2 2" xfId="49821"/>
    <cellStyle name="Normal 37 2 7 27 2 3" xfId="38758"/>
    <cellStyle name="Normal 37 2 7 27 3" xfId="16111"/>
    <cellStyle name="Normal 37 2 7 27 3 2" xfId="27175"/>
    <cellStyle name="Normal 37 2 7 27 3 2 2" xfId="53424"/>
    <cellStyle name="Normal 37 2 7 27 3 3" xfId="42361"/>
    <cellStyle name="Normal 37 2 7 27 4" xfId="19847"/>
    <cellStyle name="Normal 37 2 7 27 4 2" xfId="46097"/>
    <cellStyle name="Normal 37 2 7 27 5" xfId="8730"/>
    <cellStyle name="Normal 37 2 7 27 5 2" xfId="35034"/>
    <cellStyle name="Normal 37 2 7 27 6" xfId="30252"/>
    <cellStyle name="Normal 37 2 7 28" xfId="2819"/>
    <cellStyle name="Normal 37 2 7 28 2" xfId="12623"/>
    <cellStyle name="Normal 37 2 7 28 2 2" xfId="23687"/>
    <cellStyle name="Normal 37 2 7 28 2 2 2" xfId="49936"/>
    <cellStyle name="Normal 37 2 7 28 2 3" xfId="38873"/>
    <cellStyle name="Normal 37 2 7 28 3" xfId="16226"/>
    <cellStyle name="Normal 37 2 7 28 3 2" xfId="27290"/>
    <cellStyle name="Normal 37 2 7 28 3 2 2" xfId="53539"/>
    <cellStyle name="Normal 37 2 7 28 3 3" xfId="42476"/>
    <cellStyle name="Normal 37 2 7 28 4" xfId="19962"/>
    <cellStyle name="Normal 37 2 7 28 4 2" xfId="46212"/>
    <cellStyle name="Normal 37 2 7 28 5" xfId="8846"/>
    <cellStyle name="Normal 37 2 7 28 5 2" xfId="35149"/>
    <cellStyle name="Normal 37 2 7 28 6" xfId="30253"/>
    <cellStyle name="Normal 37 2 7 29" xfId="2820"/>
    <cellStyle name="Normal 37 2 7 29 2" xfId="12737"/>
    <cellStyle name="Normal 37 2 7 29 2 2" xfId="23801"/>
    <cellStyle name="Normal 37 2 7 29 2 2 2" xfId="50050"/>
    <cellStyle name="Normal 37 2 7 29 2 3" xfId="38987"/>
    <cellStyle name="Normal 37 2 7 29 3" xfId="16340"/>
    <cellStyle name="Normal 37 2 7 29 3 2" xfId="27404"/>
    <cellStyle name="Normal 37 2 7 29 3 2 2" xfId="53653"/>
    <cellStyle name="Normal 37 2 7 29 3 3" xfId="42590"/>
    <cellStyle name="Normal 37 2 7 29 4" xfId="20076"/>
    <cellStyle name="Normal 37 2 7 29 4 2" xfId="46326"/>
    <cellStyle name="Normal 37 2 7 29 5" xfId="8961"/>
    <cellStyle name="Normal 37 2 7 29 5 2" xfId="35263"/>
    <cellStyle name="Normal 37 2 7 29 6" xfId="30254"/>
    <cellStyle name="Normal 37 2 7 3" xfId="2821"/>
    <cellStyle name="Normal 37 2 7 3 2" xfId="9647"/>
    <cellStyle name="Normal 37 2 7 3 2 2" xfId="20711"/>
    <cellStyle name="Normal 37 2 7 3 2 2 2" xfId="46960"/>
    <cellStyle name="Normal 37 2 7 3 2 3" xfId="35897"/>
    <cellStyle name="Normal 37 2 7 3 3" xfId="13250"/>
    <cellStyle name="Normal 37 2 7 3 3 2" xfId="24314"/>
    <cellStyle name="Normal 37 2 7 3 3 2 2" xfId="50563"/>
    <cellStyle name="Normal 37 2 7 3 3 3" xfId="39500"/>
    <cellStyle name="Normal 37 2 7 3 4" xfId="16986"/>
    <cellStyle name="Normal 37 2 7 3 4 2" xfId="43236"/>
    <cellStyle name="Normal 37 2 7 3 5" xfId="5845"/>
    <cellStyle name="Normal 37 2 7 3 5 2" xfId="32173"/>
    <cellStyle name="Normal 37 2 7 3 6" xfId="30255"/>
    <cellStyle name="Normal 37 2 7 30" xfId="2822"/>
    <cellStyle name="Normal 37 2 7 30 2" xfId="9375"/>
    <cellStyle name="Normal 37 2 7 30 2 2" xfId="20439"/>
    <cellStyle name="Normal 37 2 7 30 2 2 2" xfId="46688"/>
    <cellStyle name="Normal 37 2 7 30 2 3" xfId="35625"/>
    <cellStyle name="Normal 37 2 7 30 3" xfId="12978"/>
    <cellStyle name="Normal 37 2 7 30 3 2" xfId="24042"/>
    <cellStyle name="Normal 37 2 7 30 3 2 2" xfId="50291"/>
    <cellStyle name="Normal 37 2 7 30 3 3" xfId="39228"/>
    <cellStyle name="Normal 37 2 7 30 4" xfId="16714"/>
    <cellStyle name="Normal 37 2 7 30 4 2" xfId="42964"/>
    <cellStyle name="Normal 37 2 7 30 5" xfId="5570"/>
    <cellStyle name="Normal 37 2 7 30 5 2" xfId="31901"/>
    <cellStyle name="Normal 37 2 7 30 6" xfId="30256"/>
    <cellStyle name="Normal 37 2 7 31" xfId="2823"/>
    <cellStyle name="Normal 37 2 7 31 2" xfId="20319"/>
    <cellStyle name="Normal 37 2 7 31 2 2" xfId="46568"/>
    <cellStyle name="Normal 37 2 7 31 3" xfId="9255"/>
    <cellStyle name="Normal 37 2 7 31 3 2" xfId="35505"/>
    <cellStyle name="Normal 37 2 7 31 4" xfId="30257"/>
    <cellStyle name="Normal 37 2 7 32" xfId="2824"/>
    <cellStyle name="Normal 37 2 7 32 2" xfId="23922"/>
    <cellStyle name="Normal 37 2 7 32 2 2" xfId="50171"/>
    <cellStyle name="Normal 37 2 7 32 3" xfId="12858"/>
    <cellStyle name="Normal 37 2 7 32 3 2" xfId="39108"/>
    <cellStyle name="Normal 37 2 7 32 4" xfId="30258"/>
    <cellStyle name="Normal 37 2 7 33" xfId="2825"/>
    <cellStyle name="Normal 37 2 7 33 2" xfId="16594"/>
    <cellStyle name="Normal 37 2 7 33 2 2" xfId="42844"/>
    <cellStyle name="Normal 37 2 7 33 3" xfId="30259"/>
    <cellStyle name="Normal 37 2 7 34" xfId="2826"/>
    <cellStyle name="Normal 37 2 7 34 2" xfId="30260"/>
    <cellStyle name="Normal 37 2 7 35" xfId="2827"/>
    <cellStyle name="Normal 37 2 7 35 2" xfId="30261"/>
    <cellStyle name="Normal 37 2 7 36" xfId="2828"/>
    <cellStyle name="Normal 37 2 7 36 2" xfId="30262"/>
    <cellStyle name="Normal 37 2 7 37" xfId="2829"/>
    <cellStyle name="Normal 37 2 7 37 2" xfId="30263"/>
    <cellStyle name="Normal 37 2 7 38" xfId="2830"/>
    <cellStyle name="Normal 37 2 7 38 2" xfId="30264"/>
    <cellStyle name="Normal 37 2 7 39" xfId="2831"/>
    <cellStyle name="Normal 37 2 7 39 2" xfId="30265"/>
    <cellStyle name="Normal 37 2 7 4" xfId="2832"/>
    <cellStyle name="Normal 37 2 7 4 2" xfId="9763"/>
    <cellStyle name="Normal 37 2 7 4 2 2" xfId="20827"/>
    <cellStyle name="Normal 37 2 7 4 2 2 2" xfId="47076"/>
    <cellStyle name="Normal 37 2 7 4 2 3" xfId="36013"/>
    <cellStyle name="Normal 37 2 7 4 3" xfId="13366"/>
    <cellStyle name="Normal 37 2 7 4 3 2" xfId="24430"/>
    <cellStyle name="Normal 37 2 7 4 3 2 2" xfId="50679"/>
    <cellStyle name="Normal 37 2 7 4 3 3" xfId="39616"/>
    <cellStyle name="Normal 37 2 7 4 4" xfId="17102"/>
    <cellStyle name="Normal 37 2 7 4 4 2" xfId="43352"/>
    <cellStyle name="Normal 37 2 7 4 5" xfId="5962"/>
    <cellStyle name="Normal 37 2 7 4 5 2" xfId="32289"/>
    <cellStyle name="Normal 37 2 7 4 6" xfId="30266"/>
    <cellStyle name="Normal 37 2 7 40" xfId="2833"/>
    <cellStyle name="Normal 37 2 7 40 2" xfId="30267"/>
    <cellStyle name="Normal 37 2 7 41" xfId="2798"/>
    <cellStyle name="Normal 37 2 7 41 2" xfId="30232"/>
    <cellStyle name="Normal 37 2 7 42" xfId="5449"/>
    <cellStyle name="Normal 37 2 7 42 2" xfId="31781"/>
    <cellStyle name="Normal 37 2 7 43" xfId="27681"/>
    <cellStyle name="Normal 37 2 7 5" xfId="2834"/>
    <cellStyle name="Normal 37 2 7 5 2" xfId="9878"/>
    <cellStyle name="Normal 37 2 7 5 2 2" xfId="20942"/>
    <cellStyle name="Normal 37 2 7 5 2 2 2" xfId="47191"/>
    <cellStyle name="Normal 37 2 7 5 2 3" xfId="36128"/>
    <cellStyle name="Normal 37 2 7 5 3" xfId="13481"/>
    <cellStyle name="Normal 37 2 7 5 3 2" xfId="24545"/>
    <cellStyle name="Normal 37 2 7 5 3 2 2" xfId="50794"/>
    <cellStyle name="Normal 37 2 7 5 3 3" xfId="39731"/>
    <cellStyle name="Normal 37 2 7 5 4" xfId="17217"/>
    <cellStyle name="Normal 37 2 7 5 4 2" xfId="43467"/>
    <cellStyle name="Normal 37 2 7 5 5" xfId="6078"/>
    <cellStyle name="Normal 37 2 7 5 5 2" xfId="32404"/>
    <cellStyle name="Normal 37 2 7 5 6" xfId="30268"/>
    <cellStyle name="Normal 37 2 7 6" xfId="2835"/>
    <cellStyle name="Normal 37 2 7 6 2" xfId="9993"/>
    <cellStyle name="Normal 37 2 7 6 2 2" xfId="21057"/>
    <cellStyle name="Normal 37 2 7 6 2 2 2" xfId="47306"/>
    <cellStyle name="Normal 37 2 7 6 2 3" xfId="36243"/>
    <cellStyle name="Normal 37 2 7 6 3" xfId="13596"/>
    <cellStyle name="Normal 37 2 7 6 3 2" xfId="24660"/>
    <cellStyle name="Normal 37 2 7 6 3 2 2" xfId="50909"/>
    <cellStyle name="Normal 37 2 7 6 3 3" xfId="39846"/>
    <cellStyle name="Normal 37 2 7 6 4" xfId="17332"/>
    <cellStyle name="Normal 37 2 7 6 4 2" xfId="43582"/>
    <cellStyle name="Normal 37 2 7 6 5" xfId="6194"/>
    <cellStyle name="Normal 37 2 7 6 5 2" xfId="32519"/>
    <cellStyle name="Normal 37 2 7 6 6" xfId="30269"/>
    <cellStyle name="Normal 37 2 7 7" xfId="2836"/>
    <cellStyle name="Normal 37 2 7 7 2" xfId="10107"/>
    <cellStyle name="Normal 37 2 7 7 2 2" xfId="21171"/>
    <cellStyle name="Normal 37 2 7 7 2 2 2" xfId="47420"/>
    <cellStyle name="Normal 37 2 7 7 2 3" xfId="36357"/>
    <cellStyle name="Normal 37 2 7 7 3" xfId="13710"/>
    <cellStyle name="Normal 37 2 7 7 3 2" xfId="24774"/>
    <cellStyle name="Normal 37 2 7 7 3 2 2" xfId="51023"/>
    <cellStyle name="Normal 37 2 7 7 3 3" xfId="39960"/>
    <cellStyle name="Normal 37 2 7 7 4" xfId="17446"/>
    <cellStyle name="Normal 37 2 7 7 4 2" xfId="43696"/>
    <cellStyle name="Normal 37 2 7 7 5" xfId="6309"/>
    <cellStyle name="Normal 37 2 7 7 5 2" xfId="32633"/>
    <cellStyle name="Normal 37 2 7 7 6" xfId="30270"/>
    <cellStyle name="Normal 37 2 7 8" xfId="2837"/>
    <cellStyle name="Normal 37 2 7 8 2" xfId="10221"/>
    <cellStyle name="Normal 37 2 7 8 2 2" xfId="21285"/>
    <cellStyle name="Normal 37 2 7 8 2 2 2" xfId="47534"/>
    <cellStyle name="Normal 37 2 7 8 2 3" xfId="36471"/>
    <cellStyle name="Normal 37 2 7 8 3" xfId="13824"/>
    <cellStyle name="Normal 37 2 7 8 3 2" xfId="24888"/>
    <cellStyle name="Normal 37 2 7 8 3 2 2" xfId="51137"/>
    <cellStyle name="Normal 37 2 7 8 3 3" xfId="40074"/>
    <cellStyle name="Normal 37 2 7 8 4" xfId="17560"/>
    <cellStyle name="Normal 37 2 7 8 4 2" xfId="43810"/>
    <cellStyle name="Normal 37 2 7 8 5" xfId="6424"/>
    <cellStyle name="Normal 37 2 7 8 5 2" xfId="32747"/>
    <cellStyle name="Normal 37 2 7 8 6" xfId="30271"/>
    <cellStyle name="Normal 37 2 7 9" xfId="2838"/>
    <cellStyle name="Normal 37 2 7 9 2" xfId="10335"/>
    <cellStyle name="Normal 37 2 7 9 2 2" xfId="21399"/>
    <cellStyle name="Normal 37 2 7 9 2 2 2" xfId="47648"/>
    <cellStyle name="Normal 37 2 7 9 2 3" xfId="36585"/>
    <cellStyle name="Normal 37 2 7 9 3" xfId="13938"/>
    <cellStyle name="Normal 37 2 7 9 3 2" xfId="25002"/>
    <cellStyle name="Normal 37 2 7 9 3 2 2" xfId="51251"/>
    <cellStyle name="Normal 37 2 7 9 3 3" xfId="40188"/>
    <cellStyle name="Normal 37 2 7 9 4" xfId="17674"/>
    <cellStyle name="Normal 37 2 7 9 4 2" xfId="43924"/>
    <cellStyle name="Normal 37 2 7 9 5" xfId="6539"/>
    <cellStyle name="Normal 37 2 7 9 5 2" xfId="32861"/>
    <cellStyle name="Normal 37 2 7 9 6" xfId="30272"/>
    <cellStyle name="Normal 37 2 8" xfId="203"/>
    <cellStyle name="Normal 37 2 8 2" xfId="2840"/>
    <cellStyle name="Normal 37 2 8 2 2" xfId="16434"/>
    <cellStyle name="Normal 37 2 8 2 2 2" xfId="27498"/>
    <cellStyle name="Normal 37 2 8 2 2 2 2" xfId="53747"/>
    <cellStyle name="Normal 37 2 8 2 2 3" xfId="42684"/>
    <cellStyle name="Normal 37 2 8 2 3" xfId="20170"/>
    <cellStyle name="Normal 37 2 8 2 3 2" xfId="46420"/>
    <cellStyle name="Normal 37 2 8 2 4" xfId="9098"/>
    <cellStyle name="Normal 37 2 8 2 4 2" xfId="35357"/>
    <cellStyle name="Normal 37 2 8 2 5" xfId="30274"/>
    <cellStyle name="Normal 37 2 8 3" xfId="2839"/>
    <cellStyle name="Normal 37 2 8 3 2" xfId="20481"/>
    <cellStyle name="Normal 37 2 8 3 2 2" xfId="46730"/>
    <cellStyle name="Normal 37 2 8 3 3" xfId="9417"/>
    <cellStyle name="Normal 37 2 8 3 3 2" xfId="35667"/>
    <cellStyle name="Normal 37 2 8 3 4" xfId="30273"/>
    <cellStyle name="Normal 37 2 8 4" xfId="13020"/>
    <cellStyle name="Normal 37 2 8 4 2" xfId="24084"/>
    <cellStyle name="Normal 37 2 8 4 2 2" xfId="50333"/>
    <cellStyle name="Normal 37 2 8 4 3" xfId="39270"/>
    <cellStyle name="Normal 37 2 8 5" xfId="16756"/>
    <cellStyle name="Normal 37 2 8 5 2" xfId="43006"/>
    <cellStyle name="Normal 37 2 8 6" xfId="5612"/>
    <cellStyle name="Normal 37 2 8 6 2" xfId="31943"/>
    <cellStyle name="Normal 37 2 8 7" xfId="27683"/>
    <cellStyle name="Normal 37 2 9" xfId="2841"/>
    <cellStyle name="Normal 37 2 9 2" xfId="9569"/>
    <cellStyle name="Normal 37 2 9 2 2" xfId="20633"/>
    <cellStyle name="Normal 37 2 9 2 2 2" xfId="46882"/>
    <cellStyle name="Normal 37 2 9 2 3" xfId="35819"/>
    <cellStyle name="Normal 37 2 9 3" xfId="13172"/>
    <cellStyle name="Normal 37 2 9 3 2" xfId="24236"/>
    <cellStyle name="Normal 37 2 9 3 2 2" xfId="50485"/>
    <cellStyle name="Normal 37 2 9 3 3" xfId="39422"/>
    <cellStyle name="Normal 37 2 9 4" xfId="16908"/>
    <cellStyle name="Normal 37 2 9 4 2" xfId="43158"/>
    <cellStyle name="Normal 37 2 9 5" xfId="5766"/>
    <cellStyle name="Normal 37 2 9 5 2" xfId="32095"/>
    <cellStyle name="Normal 37 2 9 6" xfId="30275"/>
    <cellStyle name="Normal 37 20" xfId="2842"/>
    <cellStyle name="Normal 37 20 2" xfId="10629"/>
    <cellStyle name="Normal 37 20 2 2" xfId="21693"/>
    <cellStyle name="Normal 37 20 2 2 2" xfId="47942"/>
    <cellStyle name="Normal 37 20 2 3" xfId="36879"/>
    <cellStyle name="Normal 37 20 3" xfId="14232"/>
    <cellStyle name="Normal 37 20 3 2" xfId="25296"/>
    <cellStyle name="Normal 37 20 3 2 2" xfId="51545"/>
    <cellStyle name="Normal 37 20 3 3" xfId="40482"/>
    <cellStyle name="Normal 37 20 4" xfId="17968"/>
    <cellStyle name="Normal 37 20 4 2" xfId="44218"/>
    <cellStyle name="Normal 37 20 5" xfId="6835"/>
    <cellStyle name="Normal 37 20 5 2" xfId="33155"/>
    <cellStyle name="Normal 37 20 6" xfId="30276"/>
    <cellStyle name="Normal 37 21" xfId="2843"/>
    <cellStyle name="Normal 37 21 2" xfId="10651"/>
    <cellStyle name="Normal 37 21 2 2" xfId="21715"/>
    <cellStyle name="Normal 37 21 2 2 2" xfId="47964"/>
    <cellStyle name="Normal 37 21 2 3" xfId="36901"/>
    <cellStyle name="Normal 37 21 3" xfId="14254"/>
    <cellStyle name="Normal 37 21 3 2" xfId="25318"/>
    <cellStyle name="Normal 37 21 3 2 2" xfId="51567"/>
    <cellStyle name="Normal 37 21 3 3" xfId="40504"/>
    <cellStyle name="Normal 37 21 4" xfId="17990"/>
    <cellStyle name="Normal 37 21 4 2" xfId="44240"/>
    <cellStyle name="Normal 37 21 5" xfId="6857"/>
    <cellStyle name="Normal 37 21 5 2" xfId="33177"/>
    <cellStyle name="Normal 37 21 6" xfId="30277"/>
    <cellStyle name="Normal 37 22" xfId="2844"/>
    <cellStyle name="Normal 37 22 2" xfId="10643"/>
    <cellStyle name="Normal 37 22 2 2" xfId="21707"/>
    <cellStyle name="Normal 37 22 2 2 2" xfId="47956"/>
    <cellStyle name="Normal 37 22 2 3" xfId="36893"/>
    <cellStyle name="Normal 37 22 3" xfId="14246"/>
    <cellStyle name="Normal 37 22 3 2" xfId="25310"/>
    <cellStyle name="Normal 37 22 3 2 2" xfId="51559"/>
    <cellStyle name="Normal 37 22 3 3" xfId="40496"/>
    <cellStyle name="Normal 37 22 4" xfId="17982"/>
    <cellStyle name="Normal 37 22 4 2" xfId="44232"/>
    <cellStyle name="Normal 37 22 5" xfId="6849"/>
    <cellStyle name="Normal 37 22 5 2" xfId="33169"/>
    <cellStyle name="Normal 37 22 6" xfId="30278"/>
    <cellStyle name="Normal 37 23" xfId="2845"/>
    <cellStyle name="Normal 37 23 2" xfId="10616"/>
    <cellStyle name="Normal 37 23 2 2" xfId="21680"/>
    <cellStyle name="Normal 37 23 2 2 2" xfId="47929"/>
    <cellStyle name="Normal 37 23 2 3" xfId="36866"/>
    <cellStyle name="Normal 37 23 3" xfId="14219"/>
    <cellStyle name="Normal 37 23 3 2" xfId="25283"/>
    <cellStyle name="Normal 37 23 3 2 2" xfId="51532"/>
    <cellStyle name="Normal 37 23 3 3" xfId="40469"/>
    <cellStyle name="Normal 37 23 4" xfId="17955"/>
    <cellStyle name="Normal 37 23 4 2" xfId="44205"/>
    <cellStyle name="Normal 37 23 5" xfId="6822"/>
    <cellStyle name="Normal 37 23 5 2" xfId="33142"/>
    <cellStyle name="Normal 37 23 6" xfId="30279"/>
    <cellStyle name="Normal 37 24" xfId="2846"/>
    <cellStyle name="Normal 37 24 2" xfId="10621"/>
    <cellStyle name="Normal 37 24 2 2" xfId="21685"/>
    <cellStyle name="Normal 37 24 2 2 2" xfId="47934"/>
    <cellStyle name="Normal 37 24 2 3" xfId="36871"/>
    <cellStyle name="Normal 37 24 3" xfId="14224"/>
    <cellStyle name="Normal 37 24 3 2" xfId="25288"/>
    <cellStyle name="Normal 37 24 3 2 2" xfId="51537"/>
    <cellStyle name="Normal 37 24 3 3" xfId="40474"/>
    <cellStyle name="Normal 37 24 4" xfId="17960"/>
    <cellStyle name="Normal 37 24 4 2" xfId="44210"/>
    <cellStyle name="Normal 37 24 5" xfId="6827"/>
    <cellStyle name="Normal 37 24 5 2" xfId="33147"/>
    <cellStyle name="Normal 37 24 6" xfId="30280"/>
    <cellStyle name="Normal 37 25" xfId="2847"/>
    <cellStyle name="Normal 37 25 2" xfId="10650"/>
    <cellStyle name="Normal 37 25 2 2" xfId="21714"/>
    <cellStyle name="Normal 37 25 2 2 2" xfId="47963"/>
    <cellStyle name="Normal 37 25 2 3" xfId="36900"/>
    <cellStyle name="Normal 37 25 3" xfId="14253"/>
    <cellStyle name="Normal 37 25 3 2" xfId="25317"/>
    <cellStyle name="Normal 37 25 3 2 2" xfId="51566"/>
    <cellStyle name="Normal 37 25 3 3" xfId="40503"/>
    <cellStyle name="Normal 37 25 4" xfId="17989"/>
    <cellStyle name="Normal 37 25 4 2" xfId="44239"/>
    <cellStyle name="Normal 37 25 5" xfId="6856"/>
    <cellStyle name="Normal 37 25 5 2" xfId="33176"/>
    <cellStyle name="Normal 37 25 6" xfId="30281"/>
    <cellStyle name="Normal 37 26" xfId="2848"/>
    <cellStyle name="Normal 37 26 2" xfId="10619"/>
    <cellStyle name="Normal 37 26 2 2" xfId="21683"/>
    <cellStyle name="Normal 37 26 2 2 2" xfId="47932"/>
    <cellStyle name="Normal 37 26 2 3" xfId="36869"/>
    <cellStyle name="Normal 37 26 3" xfId="14222"/>
    <cellStyle name="Normal 37 26 3 2" xfId="25286"/>
    <cellStyle name="Normal 37 26 3 2 2" xfId="51535"/>
    <cellStyle name="Normal 37 26 3 3" xfId="40472"/>
    <cellStyle name="Normal 37 26 4" xfId="17958"/>
    <cellStyle name="Normal 37 26 4 2" xfId="44208"/>
    <cellStyle name="Normal 37 26 5" xfId="6825"/>
    <cellStyle name="Normal 37 26 5 2" xfId="33145"/>
    <cellStyle name="Normal 37 26 6" xfId="30282"/>
    <cellStyle name="Normal 37 27" xfId="2849"/>
    <cellStyle name="Normal 37 27 2" xfId="10791"/>
    <cellStyle name="Normal 37 27 2 2" xfId="21855"/>
    <cellStyle name="Normal 37 27 2 2 2" xfId="48104"/>
    <cellStyle name="Normal 37 27 2 3" xfId="37041"/>
    <cellStyle name="Normal 37 27 3" xfId="14394"/>
    <cellStyle name="Normal 37 27 3 2" xfId="25458"/>
    <cellStyle name="Normal 37 27 3 2 2" xfId="51707"/>
    <cellStyle name="Normal 37 27 3 3" xfId="40644"/>
    <cellStyle name="Normal 37 27 4" xfId="18130"/>
    <cellStyle name="Normal 37 27 4 2" xfId="44380"/>
    <cellStyle name="Normal 37 27 5" xfId="6998"/>
    <cellStyle name="Normal 37 27 5 2" xfId="33317"/>
    <cellStyle name="Normal 37 27 6" xfId="30283"/>
    <cellStyle name="Normal 37 28" xfId="2850"/>
    <cellStyle name="Normal 37 28 2" xfId="10623"/>
    <cellStyle name="Normal 37 28 2 2" xfId="21687"/>
    <cellStyle name="Normal 37 28 2 2 2" xfId="47936"/>
    <cellStyle name="Normal 37 28 2 3" xfId="36873"/>
    <cellStyle name="Normal 37 28 3" xfId="14226"/>
    <cellStyle name="Normal 37 28 3 2" xfId="25290"/>
    <cellStyle name="Normal 37 28 3 2 2" xfId="51539"/>
    <cellStyle name="Normal 37 28 3 3" xfId="40476"/>
    <cellStyle name="Normal 37 28 4" xfId="17962"/>
    <cellStyle name="Normal 37 28 4 2" xfId="44212"/>
    <cellStyle name="Normal 37 28 5" xfId="6829"/>
    <cellStyle name="Normal 37 28 5 2" xfId="33149"/>
    <cellStyle name="Normal 37 28 6" xfId="30284"/>
    <cellStyle name="Normal 37 29" xfId="2851"/>
    <cellStyle name="Normal 37 29 2" xfId="10614"/>
    <cellStyle name="Normal 37 29 2 2" xfId="21678"/>
    <cellStyle name="Normal 37 29 2 2 2" xfId="47927"/>
    <cellStyle name="Normal 37 29 2 3" xfId="36864"/>
    <cellStyle name="Normal 37 29 3" xfId="14217"/>
    <cellStyle name="Normal 37 29 3 2" xfId="25281"/>
    <cellStyle name="Normal 37 29 3 2 2" xfId="51530"/>
    <cellStyle name="Normal 37 29 3 3" xfId="40467"/>
    <cellStyle name="Normal 37 29 4" xfId="17953"/>
    <cellStyle name="Normal 37 29 4 2" xfId="44203"/>
    <cellStyle name="Normal 37 29 5" xfId="6820"/>
    <cellStyle name="Normal 37 29 5 2" xfId="33140"/>
    <cellStyle name="Normal 37 29 6" xfId="30285"/>
    <cellStyle name="Normal 37 3" xfId="204"/>
    <cellStyle name="Normal 37 3 10" xfId="2853"/>
    <cellStyle name="Normal 37 3 10 2" xfId="10270"/>
    <cellStyle name="Normal 37 3 10 2 2" xfId="21334"/>
    <cellStyle name="Normal 37 3 10 2 2 2" xfId="47583"/>
    <cellStyle name="Normal 37 3 10 2 3" xfId="36520"/>
    <cellStyle name="Normal 37 3 10 3" xfId="13873"/>
    <cellStyle name="Normal 37 3 10 3 2" xfId="24937"/>
    <cellStyle name="Normal 37 3 10 3 2 2" xfId="51186"/>
    <cellStyle name="Normal 37 3 10 3 3" xfId="40123"/>
    <cellStyle name="Normal 37 3 10 4" xfId="17609"/>
    <cellStyle name="Normal 37 3 10 4 2" xfId="43859"/>
    <cellStyle name="Normal 37 3 10 5" xfId="6474"/>
    <cellStyle name="Normal 37 3 10 5 2" xfId="32796"/>
    <cellStyle name="Normal 37 3 10 6" xfId="30287"/>
    <cellStyle name="Normal 37 3 11" xfId="2854"/>
    <cellStyle name="Normal 37 3 11 2" xfId="10397"/>
    <cellStyle name="Normal 37 3 11 2 2" xfId="21461"/>
    <cellStyle name="Normal 37 3 11 2 2 2" xfId="47710"/>
    <cellStyle name="Normal 37 3 11 2 3" xfId="36647"/>
    <cellStyle name="Normal 37 3 11 3" xfId="14000"/>
    <cellStyle name="Normal 37 3 11 3 2" xfId="25064"/>
    <cellStyle name="Normal 37 3 11 3 2 2" xfId="51313"/>
    <cellStyle name="Normal 37 3 11 3 3" xfId="40250"/>
    <cellStyle name="Normal 37 3 11 4" xfId="17736"/>
    <cellStyle name="Normal 37 3 11 4 2" xfId="43986"/>
    <cellStyle name="Normal 37 3 11 5" xfId="6602"/>
    <cellStyle name="Normal 37 3 11 5 2" xfId="32923"/>
    <cellStyle name="Normal 37 3 11 6" xfId="30288"/>
    <cellStyle name="Normal 37 3 12" xfId="2855"/>
    <cellStyle name="Normal 37 3 12 2" xfId="10512"/>
    <cellStyle name="Normal 37 3 12 2 2" xfId="21576"/>
    <cellStyle name="Normal 37 3 12 2 2 2" xfId="47825"/>
    <cellStyle name="Normal 37 3 12 2 3" xfId="36762"/>
    <cellStyle name="Normal 37 3 12 3" xfId="14115"/>
    <cellStyle name="Normal 37 3 12 3 2" xfId="25179"/>
    <cellStyle name="Normal 37 3 12 3 2 2" xfId="51428"/>
    <cellStyle name="Normal 37 3 12 3 3" xfId="40365"/>
    <cellStyle name="Normal 37 3 12 4" xfId="17851"/>
    <cellStyle name="Normal 37 3 12 4 2" xfId="44101"/>
    <cellStyle name="Normal 37 3 12 5" xfId="6718"/>
    <cellStyle name="Normal 37 3 12 5 2" xfId="33038"/>
    <cellStyle name="Normal 37 3 12 6" xfId="30289"/>
    <cellStyle name="Normal 37 3 13" xfId="2856"/>
    <cellStyle name="Normal 37 3 13 2" xfId="10685"/>
    <cellStyle name="Normal 37 3 13 2 2" xfId="21749"/>
    <cellStyle name="Normal 37 3 13 2 2 2" xfId="47998"/>
    <cellStyle name="Normal 37 3 13 2 3" xfId="36935"/>
    <cellStyle name="Normal 37 3 13 3" xfId="14288"/>
    <cellStyle name="Normal 37 3 13 3 2" xfId="25352"/>
    <cellStyle name="Normal 37 3 13 3 2 2" xfId="51601"/>
    <cellStyle name="Normal 37 3 13 3 3" xfId="40538"/>
    <cellStyle name="Normal 37 3 13 4" xfId="18024"/>
    <cellStyle name="Normal 37 3 13 4 2" xfId="44274"/>
    <cellStyle name="Normal 37 3 13 5" xfId="6892"/>
    <cellStyle name="Normal 37 3 13 5 2" xfId="33211"/>
    <cellStyle name="Normal 37 3 13 6" xfId="30290"/>
    <cellStyle name="Normal 37 3 14" xfId="2857"/>
    <cellStyle name="Normal 37 3 14 2" xfId="10802"/>
    <cellStyle name="Normal 37 3 14 2 2" xfId="21866"/>
    <cellStyle name="Normal 37 3 14 2 2 2" xfId="48115"/>
    <cellStyle name="Normal 37 3 14 2 3" xfId="37052"/>
    <cellStyle name="Normal 37 3 14 3" xfId="14405"/>
    <cellStyle name="Normal 37 3 14 3 2" xfId="25469"/>
    <cellStyle name="Normal 37 3 14 3 2 2" xfId="51718"/>
    <cellStyle name="Normal 37 3 14 3 3" xfId="40655"/>
    <cellStyle name="Normal 37 3 14 4" xfId="18141"/>
    <cellStyle name="Normal 37 3 14 4 2" xfId="44391"/>
    <cellStyle name="Normal 37 3 14 5" xfId="7010"/>
    <cellStyle name="Normal 37 3 14 5 2" xfId="33328"/>
    <cellStyle name="Normal 37 3 14 6" xfId="30291"/>
    <cellStyle name="Normal 37 3 15" xfId="2858"/>
    <cellStyle name="Normal 37 3 15 2" xfId="10918"/>
    <cellStyle name="Normal 37 3 15 2 2" xfId="21982"/>
    <cellStyle name="Normal 37 3 15 2 2 2" xfId="48231"/>
    <cellStyle name="Normal 37 3 15 2 3" xfId="37168"/>
    <cellStyle name="Normal 37 3 15 3" xfId="14521"/>
    <cellStyle name="Normal 37 3 15 3 2" xfId="25585"/>
    <cellStyle name="Normal 37 3 15 3 2 2" xfId="51834"/>
    <cellStyle name="Normal 37 3 15 3 3" xfId="40771"/>
    <cellStyle name="Normal 37 3 15 4" xfId="18257"/>
    <cellStyle name="Normal 37 3 15 4 2" xfId="44507"/>
    <cellStyle name="Normal 37 3 15 5" xfId="7127"/>
    <cellStyle name="Normal 37 3 15 5 2" xfId="33444"/>
    <cellStyle name="Normal 37 3 15 6" xfId="30292"/>
    <cellStyle name="Normal 37 3 16" xfId="2859"/>
    <cellStyle name="Normal 37 3 16 2" xfId="11036"/>
    <cellStyle name="Normal 37 3 16 2 2" xfId="22100"/>
    <cellStyle name="Normal 37 3 16 2 2 2" xfId="48349"/>
    <cellStyle name="Normal 37 3 16 2 3" xfId="37286"/>
    <cellStyle name="Normal 37 3 16 3" xfId="14639"/>
    <cellStyle name="Normal 37 3 16 3 2" xfId="25703"/>
    <cellStyle name="Normal 37 3 16 3 2 2" xfId="51952"/>
    <cellStyle name="Normal 37 3 16 3 3" xfId="40889"/>
    <cellStyle name="Normal 37 3 16 4" xfId="18375"/>
    <cellStyle name="Normal 37 3 16 4 2" xfId="44625"/>
    <cellStyle name="Normal 37 3 16 5" xfId="7246"/>
    <cellStyle name="Normal 37 3 16 5 2" xfId="33562"/>
    <cellStyle name="Normal 37 3 16 6" xfId="30293"/>
    <cellStyle name="Normal 37 3 17" xfId="2860"/>
    <cellStyle name="Normal 37 3 17 2" xfId="11154"/>
    <cellStyle name="Normal 37 3 17 2 2" xfId="22218"/>
    <cellStyle name="Normal 37 3 17 2 2 2" xfId="48467"/>
    <cellStyle name="Normal 37 3 17 2 3" xfId="37404"/>
    <cellStyle name="Normal 37 3 17 3" xfId="14757"/>
    <cellStyle name="Normal 37 3 17 3 2" xfId="25821"/>
    <cellStyle name="Normal 37 3 17 3 2 2" xfId="52070"/>
    <cellStyle name="Normal 37 3 17 3 3" xfId="41007"/>
    <cellStyle name="Normal 37 3 17 4" xfId="18493"/>
    <cellStyle name="Normal 37 3 17 4 2" xfId="44743"/>
    <cellStyle name="Normal 37 3 17 5" xfId="7365"/>
    <cellStyle name="Normal 37 3 17 5 2" xfId="33680"/>
    <cellStyle name="Normal 37 3 17 6" xfId="30294"/>
    <cellStyle name="Normal 37 3 18" xfId="2861"/>
    <cellStyle name="Normal 37 3 18 2" xfId="11270"/>
    <cellStyle name="Normal 37 3 18 2 2" xfId="22334"/>
    <cellStyle name="Normal 37 3 18 2 2 2" xfId="48583"/>
    <cellStyle name="Normal 37 3 18 2 3" xfId="37520"/>
    <cellStyle name="Normal 37 3 18 3" xfId="14873"/>
    <cellStyle name="Normal 37 3 18 3 2" xfId="25937"/>
    <cellStyle name="Normal 37 3 18 3 2 2" xfId="52186"/>
    <cellStyle name="Normal 37 3 18 3 3" xfId="41123"/>
    <cellStyle name="Normal 37 3 18 4" xfId="18609"/>
    <cellStyle name="Normal 37 3 18 4 2" xfId="44859"/>
    <cellStyle name="Normal 37 3 18 5" xfId="7482"/>
    <cellStyle name="Normal 37 3 18 5 2" xfId="33796"/>
    <cellStyle name="Normal 37 3 18 6" xfId="30295"/>
    <cellStyle name="Normal 37 3 19" xfId="2862"/>
    <cellStyle name="Normal 37 3 19 2" xfId="11387"/>
    <cellStyle name="Normal 37 3 19 2 2" xfId="22451"/>
    <cellStyle name="Normal 37 3 19 2 2 2" xfId="48700"/>
    <cellStyle name="Normal 37 3 19 2 3" xfId="37637"/>
    <cellStyle name="Normal 37 3 19 3" xfId="14990"/>
    <cellStyle name="Normal 37 3 19 3 2" xfId="26054"/>
    <cellStyle name="Normal 37 3 19 3 2 2" xfId="52303"/>
    <cellStyle name="Normal 37 3 19 3 3" xfId="41240"/>
    <cellStyle name="Normal 37 3 19 4" xfId="18726"/>
    <cellStyle name="Normal 37 3 19 4 2" xfId="44976"/>
    <cellStyle name="Normal 37 3 19 5" xfId="7600"/>
    <cellStyle name="Normal 37 3 19 5 2" xfId="33913"/>
    <cellStyle name="Normal 37 3 19 6" xfId="30296"/>
    <cellStyle name="Normal 37 3 2" xfId="205"/>
    <cellStyle name="Normal 37 3 2 10" xfId="2864"/>
    <cellStyle name="Normal 37 3 2 10 2" xfId="10468"/>
    <cellStyle name="Normal 37 3 2 10 2 2" xfId="21532"/>
    <cellStyle name="Normal 37 3 2 10 2 2 2" xfId="47781"/>
    <cellStyle name="Normal 37 3 2 10 2 3" xfId="36718"/>
    <cellStyle name="Normal 37 3 2 10 3" xfId="14071"/>
    <cellStyle name="Normal 37 3 2 10 3 2" xfId="25135"/>
    <cellStyle name="Normal 37 3 2 10 3 2 2" xfId="51384"/>
    <cellStyle name="Normal 37 3 2 10 3 3" xfId="40321"/>
    <cellStyle name="Normal 37 3 2 10 4" xfId="17807"/>
    <cellStyle name="Normal 37 3 2 10 4 2" xfId="44057"/>
    <cellStyle name="Normal 37 3 2 10 5" xfId="6673"/>
    <cellStyle name="Normal 37 3 2 10 5 2" xfId="32994"/>
    <cellStyle name="Normal 37 3 2 10 6" xfId="30298"/>
    <cellStyle name="Normal 37 3 2 11" xfId="2865"/>
    <cellStyle name="Normal 37 3 2 11 2" xfId="10583"/>
    <cellStyle name="Normal 37 3 2 11 2 2" xfId="21647"/>
    <cellStyle name="Normal 37 3 2 11 2 2 2" xfId="47896"/>
    <cellStyle name="Normal 37 3 2 11 2 3" xfId="36833"/>
    <cellStyle name="Normal 37 3 2 11 3" xfId="14186"/>
    <cellStyle name="Normal 37 3 2 11 3 2" xfId="25250"/>
    <cellStyle name="Normal 37 3 2 11 3 2 2" xfId="51499"/>
    <cellStyle name="Normal 37 3 2 11 3 3" xfId="40436"/>
    <cellStyle name="Normal 37 3 2 11 4" xfId="17922"/>
    <cellStyle name="Normal 37 3 2 11 4 2" xfId="44172"/>
    <cellStyle name="Normal 37 3 2 11 5" xfId="6789"/>
    <cellStyle name="Normal 37 3 2 11 5 2" xfId="33109"/>
    <cellStyle name="Normal 37 3 2 11 6" xfId="30299"/>
    <cellStyle name="Normal 37 3 2 12" xfId="2866"/>
    <cellStyle name="Normal 37 3 2 12 2" xfId="10756"/>
    <cellStyle name="Normal 37 3 2 12 2 2" xfId="21820"/>
    <cellStyle name="Normal 37 3 2 12 2 2 2" xfId="48069"/>
    <cellStyle name="Normal 37 3 2 12 2 3" xfId="37006"/>
    <cellStyle name="Normal 37 3 2 12 3" xfId="14359"/>
    <cellStyle name="Normal 37 3 2 12 3 2" xfId="25423"/>
    <cellStyle name="Normal 37 3 2 12 3 2 2" xfId="51672"/>
    <cellStyle name="Normal 37 3 2 12 3 3" xfId="40609"/>
    <cellStyle name="Normal 37 3 2 12 4" xfId="18095"/>
    <cellStyle name="Normal 37 3 2 12 4 2" xfId="44345"/>
    <cellStyle name="Normal 37 3 2 12 5" xfId="6963"/>
    <cellStyle name="Normal 37 3 2 12 5 2" xfId="33282"/>
    <cellStyle name="Normal 37 3 2 12 6" xfId="30300"/>
    <cellStyle name="Normal 37 3 2 13" xfId="2867"/>
    <cellStyle name="Normal 37 3 2 13 2" xfId="10873"/>
    <cellStyle name="Normal 37 3 2 13 2 2" xfId="21937"/>
    <cellStyle name="Normal 37 3 2 13 2 2 2" xfId="48186"/>
    <cellStyle name="Normal 37 3 2 13 2 3" xfId="37123"/>
    <cellStyle name="Normal 37 3 2 13 3" xfId="14476"/>
    <cellStyle name="Normal 37 3 2 13 3 2" xfId="25540"/>
    <cellStyle name="Normal 37 3 2 13 3 2 2" xfId="51789"/>
    <cellStyle name="Normal 37 3 2 13 3 3" xfId="40726"/>
    <cellStyle name="Normal 37 3 2 13 4" xfId="18212"/>
    <cellStyle name="Normal 37 3 2 13 4 2" xfId="44462"/>
    <cellStyle name="Normal 37 3 2 13 5" xfId="7081"/>
    <cellStyle name="Normal 37 3 2 13 5 2" xfId="33399"/>
    <cellStyle name="Normal 37 3 2 13 6" xfId="30301"/>
    <cellStyle name="Normal 37 3 2 14" xfId="2868"/>
    <cellStyle name="Normal 37 3 2 14 2" xfId="10989"/>
    <cellStyle name="Normal 37 3 2 14 2 2" xfId="22053"/>
    <cellStyle name="Normal 37 3 2 14 2 2 2" xfId="48302"/>
    <cellStyle name="Normal 37 3 2 14 2 3" xfId="37239"/>
    <cellStyle name="Normal 37 3 2 14 3" xfId="14592"/>
    <cellStyle name="Normal 37 3 2 14 3 2" xfId="25656"/>
    <cellStyle name="Normal 37 3 2 14 3 2 2" xfId="51905"/>
    <cellStyle name="Normal 37 3 2 14 3 3" xfId="40842"/>
    <cellStyle name="Normal 37 3 2 14 4" xfId="18328"/>
    <cellStyle name="Normal 37 3 2 14 4 2" xfId="44578"/>
    <cellStyle name="Normal 37 3 2 14 5" xfId="7198"/>
    <cellStyle name="Normal 37 3 2 14 5 2" xfId="33515"/>
    <cellStyle name="Normal 37 3 2 14 6" xfId="30302"/>
    <cellStyle name="Normal 37 3 2 15" xfId="2869"/>
    <cellStyle name="Normal 37 3 2 15 2" xfId="11107"/>
    <cellStyle name="Normal 37 3 2 15 2 2" xfId="22171"/>
    <cellStyle name="Normal 37 3 2 15 2 2 2" xfId="48420"/>
    <cellStyle name="Normal 37 3 2 15 2 3" xfId="37357"/>
    <cellStyle name="Normal 37 3 2 15 3" xfId="14710"/>
    <cellStyle name="Normal 37 3 2 15 3 2" xfId="25774"/>
    <cellStyle name="Normal 37 3 2 15 3 2 2" xfId="52023"/>
    <cellStyle name="Normal 37 3 2 15 3 3" xfId="40960"/>
    <cellStyle name="Normal 37 3 2 15 4" xfId="18446"/>
    <cellStyle name="Normal 37 3 2 15 4 2" xfId="44696"/>
    <cellStyle name="Normal 37 3 2 15 5" xfId="7317"/>
    <cellStyle name="Normal 37 3 2 15 5 2" xfId="33633"/>
    <cellStyle name="Normal 37 3 2 15 6" xfId="30303"/>
    <cellStyle name="Normal 37 3 2 16" xfId="2870"/>
    <cellStyle name="Normal 37 3 2 16 2" xfId="11225"/>
    <cellStyle name="Normal 37 3 2 16 2 2" xfId="22289"/>
    <cellStyle name="Normal 37 3 2 16 2 2 2" xfId="48538"/>
    <cellStyle name="Normal 37 3 2 16 2 3" xfId="37475"/>
    <cellStyle name="Normal 37 3 2 16 3" xfId="14828"/>
    <cellStyle name="Normal 37 3 2 16 3 2" xfId="25892"/>
    <cellStyle name="Normal 37 3 2 16 3 2 2" xfId="52141"/>
    <cellStyle name="Normal 37 3 2 16 3 3" xfId="41078"/>
    <cellStyle name="Normal 37 3 2 16 4" xfId="18564"/>
    <cellStyle name="Normal 37 3 2 16 4 2" xfId="44814"/>
    <cellStyle name="Normal 37 3 2 16 5" xfId="7436"/>
    <cellStyle name="Normal 37 3 2 16 5 2" xfId="33751"/>
    <cellStyle name="Normal 37 3 2 16 6" xfId="30304"/>
    <cellStyle name="Normal 37 3 2 17" xfId="2871"/>
    <cellStyle name="Normal 37 3 2 17 2" xfId="11341"/>
    <cellStyle name="Normal 37 3 2 17 2 2" xfId="22405"/>
    <cellStyle name="Normal 37 3 2 17 2 2 2" xfId="48654"/>
    <cellStyle name="Normal 37 3 2 17 2 3" xfId="37591"/>
    <cellStyle name="Normal 37 3 2 17 3" xfId="14944"/>
    <cellStyle name="Normal 37 3 2 17 3 2" xfId="26008"/>
    <cellStyle name="Normal 37 3 2 17 3 2 2" xfId="52257"/>
    <cellStyle name="Normal 37 3 2 17 3 3" xfId="41194"/>
    <cellStyle name="Normal 37 3 2 17 4" xfId="18680"/>
    <cellStyle name="Normal 37 3 2 17 4 2" xfId="44930"/>
    <cellStyle name="Normal 37 3 2 17 5" xfId="7553"/>
    <cellStyle name="Normal 37 3 2 17 5 2" xfId="33867"/>
    <cellStyle name="Normal 37 3 2 17 6" xfId="30305"/>
    <cellStyle name="Normal 37 3 2 18" xfId="2872"/>
    <cellStyle name="Normal 37 3 2 18 2" xfId="11458"/>
    <cellStyle name="Normal 37 3 2 18 2 2" xfId="22522"/>
    <cellStyle name="Normal 37 3 2 18 2 2 2" xfId="48771"/>
    <cellStyle name="Normal 37 3 2 18 2 3" xfId="37708"/>
    <cellStyle name="Normal 37 3 2 18 3" xfId="15061"/>
    <cellStyle name="Normal 37 3 2 18 3 2" xfId="26125"/>
    <cellStyle name="Normal 37 3 2 18 3 2 2" xfId="52374"/>
    <cellStyle name="Normal 37 3 2 18 3 3" xfId="41311"/>
    <cellStyle name="Normal 37 3 2 18 4" xfId="18797"/>
    <cellStyle name="Normal 37 3 2 18 4 2" xfId="45047"/>
    <cellStyle name="Normal 37 3 2 18 5" xfId="7671"/>
    <cellStyle name="Normal 37 3 2 18 5 2" xfId="33984"/>
    <cellStyle name="Normal 37 3 2 18 6" xfId="30306"/>
    <cellStyle name="Normal 37 3 2 19" xfId="2873"/>
    <cellStyle name="Normal 37 3 2 19 2" xfId="11577"/>
    <cellStyle name="Normal 37 3 2 19 2 2" xfId="22641"/>
    <cellStyle name="Normal 37 3 2 19 2 2 2" xfId="48890"/>
    <cellStyle name="Normal 37 3 2 19 2 3" xfId="37827"/>
    <cellStyle name="Normal 37 3 2 19 3" xfId="15180"/>
    <cellStyle name="Normal 37 3 2 19 3 2" xfId="26244"/>
    <cellStyle name="Normal 37 3 2 19 3 2 2" xfId="52493"/>
    <cellStyle name="Normal 37 3 2 19 3 3" xfId="41430"/>
    <cellStyle name="Normal 37 3 2 19 4" xfId="18916"/>
    <cellStyle name="Normal 37 3 2 19 4 2" xfId="45166"/>
    <cellStyle name="Normal 37 3 2 19 5" xfId="7791"/>
    <cellStyle name="Normal 37 3 2 19 5 2" xfId="34103"/>
    <cellStyle name="Normal 37 3 2 19 6" xfId="30307"/>
    <cellStyle name="Normal 37 3 2 2" xfId="206"/>
    <cellStyle name="Normal 37 3 2 2 2" xfId="2875"/>
    <cellStyle name="Normal 37 3 2 2 2 2" xfId="16435"/>
    <cellStyle name="Normal 37 3 2 2 2 2 2" xfId="27499"/>
    <cellStyle name="Normal 37 3 2 2 2 2 2 2" xfId="53748"/>
    <cellStyle name="Normal 37 3 2 2 2 2 3" xfId="42685"/>
    <cellStyle name="Normal 37 3 2 2 2 3" xfId="20171"/>
    <cellStyle name="Normal 37 3 2 2 2 3 2" xfId="46421"/>
    <cellStyle name="Normal 37 3 2 2 2 4" xfId="9099"/>
    <cellStyle name="Normal 37 3 2 2 2 4 2" xfId="35358"/>
    <cellStyle name="Normal 37 3 2 2 2 5" xfId="30309"/>
    <cellStyle name="Normal 37 3 2 2 3" xfId="2874"/>
    <cellStyle name="Normal 37 3 2 2 3 2" xfId="20554"/>
    <cellStyle name="Normal 37 3 2 2 3 2 2" xfId="46803"/>
    <cellStyle name="Normal 37 3 2 2 3 3" xfId="9490"/>
    <cellStyle name="Normal 37 3 2 2 3 3 2" xfId="35740"/>
    <cellStyle name="Normal 37 3 2 2 3 4" xfId="30308"/>
    <cellStyle name="Normal 37 3 2 2 4" xfId="13093"/>
    <cellStyle name="Normal 37 3 2 2 4 2" xfId="24157"/>
    <cellStyle name="Normal 37 3 2 2 4 2 2" xfId="50406"/>
    <cellStyle name="Normal 37 3 2 2 4 3" xfId="39343"/>
    <cellStyle name="Normal 37 3 2 2 5" xfId="16829"/>
    <cellStyle name="Normal 37 3 2 2 5 2" xfId="43079"/>
    <cellStyle name="Normal 37 3 2 2 6" xfId="5687"/>
    <cellStyle name="Normal 37 3 2 2 6 2" xfId="32016"/>
    <cellStyle name="Normal 37 3 2 2 7" xfId="27686"/>
    <cellStyle name="Normal 37 3 2 20" xfId="2876"/>
    <cellStyle name="Normal 37 3 2 20 2" xfId="11691"/>
    <cellStyle name="Normal 37 3 2 20 2 2" xfId="22755"/>
    <cellStyle name="Normal 37 3 2 20 2 2 2" xfId="49004"/>
    <cellStyle name="Normal 37 3 2 20 2 3" xfId="37941"/>
    <cellStyle name="Normal 37 3 2 20 3" xfId="15294"/>
    <cellStyle name="Normal 37 3 2 20 3 2" xfId="26358"/>
    <cellStyle name="Normal 37 3 2 20 3 2 2" xfId="52607"/>
    <cellStyle name="Normal 37 3 2 20 3 3" xfId="41544"/>
    <cellStyle name="Normal 37 3 2 20 4" xfId="19030"/>
    <cellStyle name="Normal 37 3 2 20 4 2" xfId="45280"/>
    <cellStyle name="Normal 37 3 2 20 5" xfId="7906"/>
    <cellStyle name="Normal 37 3 2 20 5 2" xfId="34217"/>
    <cellStyle name="Normal 37 3 2 20 6" xfId="30310"/>
    <cellStyle name="Normal 37 3 2 21" xfId="2877"/>
    <cellStyle name="Normal 37 3 2 21 2" xfId="11805"/>
    <cellStyle name="Normal 37 3 2 21 2 2" xfId="22869"/>
    <cellStyle name="Normal 37 3 2 21 2 2 2" xfId="49118"/>
    <cellStyle name="Normal 37 3 2 21 2 3" xfId="38055"/>
    <cellStyle name="Normal 37 3 2 21 3" xfId="15408"/>
    <cellStyle name="Normal 37 3 2 21 3 2" xfId="26472"/>
    <cellStyle name="Normal 37 3 2 21 3 2 2" xfId="52721"/>
    <cellStyle name="Normal 37 3 2 21 3 3" xfId="41658"/>
    <cellStyle name="Normal 37 3 2 21 4" xfId="19144"/>
    <cellStyle name="Normal 37 3 2 21 4 2" xfId="45394"/>
    <cellStyle name="Normal 37 3 2 21 5" xfId="8021"/>
    <cellStyle name="Normal 37 3 2 21 5 2" xfId="34331"/>
    <cellStyle name="Normal 37 3 2 21 6" xfId="30311"/>
    <cellStyle name="Normal 37 3 2 22" xfId="2878"/>
    <cellStyle name="Normal 37 3 2 22 2" xfId="11919"/>
    <cellStyle name="Normal 37 3 2 22 2 2" xfId="22983"/>
    <cellStyle name="Normal 37 3 2 22 2 2 2" xfId="49232"/>
    <cellStyle name="Normal 37 3 2 22 2 3" xfId="38169"/>
    <cellStyle name="Normal 37 3 2 22 3" xfId="15522"/>
    <cellStyle name="Normal 37 3 2 22 3 2" xfId="26586"/>
    <cellStyle name="Normal 37 3 2 22 3 2 2" xfId="52835"/>
    <cellStyle name="Normal 37 3 2 22 3 3" xfId="41772"/>
    <cellStyle name="Normal 37 3 2 22 4" xfId="19258"/>
    <cellStyle name="Normal 37 3 2 22 4 2" xfId="45508"/>
    <cellStyle name="Normal 37 3 2 22 5" xfId="8136"/>
    <cellStyle name="Normal 37 3 2 22 5 2" xfId="34445"/>
    <cellStyle name="Normal 37 3 2 22 6" xfId="30312"/>
    <cellStyle name="Normal 37 3 2 23" xfId="2879"/>
    <cellStyle name="Normal 37 3 2 23 2" xfId="12033"/>
    <cellStyle name="Normal 37 3 2 23 2 2" xfId="23097"/>
    <cellStyle name="Normal 37 3 2 23 2 2 2" xfId="49346"/>
    <cellStyle name="Normal 37 3 2 23 2 3" xfId="38283"/>
    <cellStyle name="Normal 37 3 2 23 3" xfId="15636"/>
    <cellStyle name="Normal 37 3 2 23 3 2" xfId="26700"/>
    <cellStyle name="Normal 37 3 2 23 3 2 2" xfId="52949"/>
    <cellStyle name="Normal 37 3 2 23 3 3" xfId="41886"/>
    <cellStyle name="Normal 37 3 2 23 4" xfId="19372"/>
    <cellStyle name="Normal 37 3 2 23 4 2" xfId="45622"/>
    <cellStyle name="Normal 37 3 2 23 5" xfId="8251"/>
    <cellStyle name="Normal 37 3 2 23 5 2" xfId="34559"/>
    <cellStyle name="Normal 37 3 2 23 6" xfId="30313"/>
    <cellStyle name="Normal 37 3 2 24" xfId="2880"/>
    <cellStyle name="Normal 37 3 2 24 2" xfId="12147"/>
    <cellStyle name="Normal 37 3 2 24 2 2" xfId="23211"/>
    <cellStyle name="Normal 37 3 2 24 2 2 2" xfId="49460"/>
    <cellStyle name="Normal 37 3 2 24 2 3" xfId="38397"/>
    <cellStyle name="Normal 37 3 2 24 3" xfId="15750"/>
    <cellStyle name="Normal 37 3 2 24 3 2" xfId="26814"/>
    <cellStyle name="Normal 37 3 2 24 3 2 2" xfId="53063"/>
    <cellStyle name="Normal 37 3 2 24 3 3" xfId="42000"/>
    <cellStyle name="Normal 37 3 2 24 4" xfId="19486"/>
    <cellStyle name="Normal 37 3 2 24 4 2" xfId="45736"/>
    <cellStyle name="Normal 37 3 2 24 5" xfId="8366"/>
    <cellStyle name="Normal 37 3 2 24 5 2" xfId="34673"/>
    <cellStyle name="Normal 37 3 2 24 6" xfId="30314"/>
    <cellStyle name="Normal 37 3 2 25" xfId="2881"/>
    <cellStyle name="Normal 37 3 2 25 2" xfId="12264"/>
    <cellStyle name="Normal 37 3 2 25 2 2" xfId="23328"/>
    <cellStyle name="Normal 37 3 2 25 2 2 2" xfId="49577"/>
    <cellStyle name="Normal 37 3 2 25 2 3" xfId="38514"/>
    <cellStyle name="Normal 37 3 2 25 3" xfId="15867"/>
    <cellStyle name="Normal 37 3 2 25 3 2" xfId="26931"/>
    <cellStyle name="Normal 37 3 2 25 3 2 2" xfId="53180"/>
    <cellStyle name="Normal 37 3 2 25 3 3" xfId="42117"/>
    <cellStyle name="Normal 37 3 2 25 4" xfId="19603"/>
    <cellStyle name="Normal 37 3 2 25 4 2" xfId="45853"/>
    <cellStyle name="Normal 37 3 2 25 5" xfId="8484"/>
    <cellStyle name="Normal 37 3 2 25 5 2" xfId="34790"/>
    <cellStyle name="Normal 37 3 2 25 6" xfId="30315"/>
    <cellStyle name="Normal 37 3 2 26" xfId="2882"/>
    <cellStyle name="Normal 37 3 2 26 2" xfId="12383"/>
    <cellStyle name="Normal 37 3 2 26 2 2" xfId="23447"/>
    <cellStyle name="Normal 37 3 2 26 2 2 2" xfId="49696"/>
    <cellStyle name="Normal 37 3 2 26 2 3" xfId="38633"/>
    <cellStyle name="Normal 37 3 2 26 3" xfId="15986"/>
    <cellStyle name="Normal 37 3 2 26 3 2" xfId="27050"/>
    <cellStyle name="Normal 37 3 2 26 3 2 2" xfId="53299"/>
    <cellStyle name="Normal 37 3 2 26 3 3" xfId="42236"/>
    <cellStyle name="Normal 37 3 2 26 4" xfId="19722"/>
    <cellStyle name="Normal 37 3 2 26 4 2" xfId="45972"/>
    <cellStyle name="Normal 37 3 2 26 5" xfId="8604"/>
    <cellStyle name="Normal 37 3 2 26 5 2" xfId="34909"/>
    <cellStyle name="Normal 37 3 2 26 6" xfId="30316"/>
    <cellStyle name="Normal 37 3 2 27" xfId="2883"/>
    <cellStyle name="Normal 37 3 2 27 2" xfId="12514"/>
    <cellStyle name="Normal 37 3 2 27 2 2" xfId="23578"/>
    <cellStyle name="Normal 37 3 2 27 2 2 2" xfId="49827"/>
    <cellStyle name="Normal 37 3 2 27 2 3" xfId="38764"/>
    <cellStyle name="Normal 37 3 2 27 3" xfId="16117"/>
    <cellStyle name="Normal 37 3 2 27 3 2" xfId="27181"/>
    <cellStyle name="Normal 37 3 2 27 3 2 2" xfId="53430"/>
    <cellStyle name="Normal 37 3 2 27 3 3" xfId="42367"/>
    <cellStyle name="Normal 37 3 2 27 4" xfId="19853"/>
    <cellStyle name="Normal 37 3 2 27 4 2" xfId="46103"/>
    <cellStyle name="Normal 37 3 2 27 5" xfId="8736"/>
    <cellStyle name="Normal 37 3 2 27 5 2" xfId="35040"/>
    <cellStyle name="Normal 37 3 2 27 6" xfId="30317"/>
    <cellStyle name="Normal 37 3 2 28" xfId="2884"/>
    <cellStyle name="Normal 37 3 2 28 2" xfId="12629"/>
    <cellStyle name="Normal 37 3 2 28 2 2" xfId="23693"/>
    <cellStyle name="Normal 37 3 2 28 2 2 2" xfId="49942"/>
    <cellStyle name="Normal 37 3 2 28 2 3" xfId="38879"/>
    <cellStyle name="Normal 37 3 2 28 3" xfId="16232"/>
    <cellStyle name="Normal 37 3 2 28 3 2" xfId="27296"/>
    <cellStyle name="Normal 37 3 2 28 3 2 2" xfId="53545"/>
    <cellStyle name="Normal 37 3 2 28 3 3" xfId="42482"/>
    <cellStyle name="Normal 37 3 2 28 4" xfId="19968"/>
    <cellStyle name="Normal 37 3 2 28 4 2" xfId="46218"/>
    <cellStyle name="Normal 37 3 2 28 5" xfId="8852"/>
    <cellStyle name="Normal 37 3 2 28 5 2" xfId="35155"/>
    <cellStyle name="Normal 37 3 2 28 6" xfId="30318"/>
    <cellStyle name="Normal 37 3 2 29" xfId="2885"/>
    <cellStyle name="Normal 37 3 2 29 2" xfId="12743"/>
    <cellStyle name="Normal 37 3 2 29 2 2" xfId="23807"/>
    <cellStyle name="Normal 37 3 2 29 2 2 2" xfId="50056"/>
    <cellStyle name="Normal 37 3 2 29 2 3" xfId="38993"/>
    <cellStyle name="Normal 37 3 2 29 3" xfId="16346"/>
    <cellStyle name="Normal 37 3 2 29 3 2" xfId="27410"/>
    <cellStyle name="Normal 37 3 2 29 3 2 2" xfId="53659"/>
    <cellStyle name="Normal 37 3 2 29 3 3" xfId="42596"/>
    <cellStyle name="Normal 37 3 2 29 4" xfId="20082"/>
    <cellStyle name="Normal 37 3 2 29 4 2" xfId="46332"/>
    <cellStyle name="Normal 37 3 2 29 5" xfId="8967"/>
    <cellStyle name="Normal 37 3 2 29 5 2" xfId="35269"/>
    <cellStyle name="Normal 37 3 2 29 6" xfId="30319"/>
    <cellStyle name="Normal 37 3 2 3" xfId="2886"/>
    <cellStyle name="Normal 37 3 2 3 2" xfId="9653"/>
    <cellStyle name="Normal 37 3 2 3 2 2" xfId="20717"/>
    <cellStyle name="Normal 37 3 2 3 2 2 2" xfId="46966"/>
    <cellStyle name="Normal 37 3 2 3 2 3" xfId="35903"/>
    <cellStyle name="Normal 37 3 2 3 3" xfId="13256"/>
    <cellStyle name="Normal 37 3 2 3 3 2" xfId="24320"/>
    <cellStyle name="Normal 37 3 2 3 3 2 2" xfId="50569"/>
    <cellStyle name="Normal 37 3 2 3 3 3" xfId="39506"/>
    <cellStyle name="Normal 37 3 2 3 4" xfId="16992"/>
    <cellStyle name="Normal 37 3 2 3 4 2" xfId="43242"/>
    <cellStyle name="Normal 37 3 2 3 5" xfId="5851"/>
    <cellStyle name="Normal 37 3 2 3 5 2" xfId="32179"/>
    <cellStyle name="Normal 37 3 2 3 6" xfId="30320"/>
    <cellStyle name="Normal 37 3 2 30" xfId="2887"/>
    <cellStyle name="Normal 37 3 2 30 2" xfId="9381"/>
    <cellStyle name="Normal 37 3 2 30 2 2" xfId="20445"/>
    <cellStyle name="Normal 37 3 2 30 2 2 2" xfId="46694"/>
    <cellStyle name="Normal 37 3 2 30 2 3" xfId="35631"/>
    <cellStyle name="Normal 37 3 2 30 3" xfId="12984"/>
    <cellStyle name="Normal 37 3 2 30 3 2" xfId="24048"/>
    <cellStyle name="Normal 37 3 2 30 3 2 2" xfId="50297"/>
    <cellStyle name="Normal 37 3 2 30 3 3" xfId="39234"/>
    <cellStyle name="Normal 37 3 2 30 4" xfId="16720"/>
    <cellStyle name="Normal 37 3 2 30 4 2" xfId="42970"/>
    <cellStyle name="Normal 37 3 2 30 5" xfId="5576"/>
    <cellStyle name="Normal 37 3 2 30 5 2" xfId="31907"/>
    <cellStyle name="Normal 37 3 2 30 6" xfId="30321"/>
    <cellStyle name="Normal 37 3 2 31" xfId="2888"/>
    <cellStyle name="Normal 37 3 2 31 2" xfId="20325"/>
    <cellStyle name="Normal 37 3 2 31 2 2" xfId="46574"/>
    <cellStyle name="Normal 37 3 2 31 3" xfId="9261"/>
    <cellStyle name="Normal 37 3 2 31 3 2" xfId="35511"/>
    <cellStyle name="Normal 37 3 2 31 4" xfId="30322"/>
    <cellStyle name="Normal 37 3 2 32" xfId="2889"/>
    <cellStyle name="Normal 37 3 2 32 2" xfId="23928"/>
    <cellStyle name="Normal 37 3 2 32 2 2" xfId="50177"/>
    <cellStyle name="Normal 37 3 2 32 3" xfId="12864"/>
    <cellStyle name="Normal 37 3 2 32 3 2" xfId="39114"/>
    <cellStyle name="Normal 37 3 2 32 4" xfId="30323"/>
    <cellStyle name="Normal 37 3 2 33" xfId="2890"/>
    <cellStyle name="Normal 37 3 2 33 2" xfId="16600"/>
    <cellStyle name="Normal 37 3 2 33 2 2" xfId="42850"/>
    <cellStyle name="Normal 37 3 2 33 3" xfId="30324"/>
    <cellStyle name="Normal 37 3 2 34" xfId="2891"/>
    <cellStyle name="Normal 37 3 2 34 2" xfId="30325"/>
    <cellStyle name="Normal 37 3 2 35" xfId="2892"/>
    <cellStyle name="Normal 37 3 2 35 2" xfId="30326"/>
    <cellStyle name="Normal 37 3 2 36" xfId="2893"/>
    <cellStyle name="Normal 37 3 2 36 2" xfId="30327"/>
    <cellStyle name="Normal 37 3 2 37" xfId="2894"/>
    <cellStyle name="Normal 37 3 2 37 2" xfId="30328"/>
    <cellStyle name="Normal 37 3 2 38" xfId="2895"/>
    <cellStyle name="Normal 37 3 2 38 2" xfId="30329"/>
    <cellStyle name="Normal 37 3 2 39" xfId="2896"/>
    <cellStyle name="Normal 37 3 2 39 2" xfId="30330"/>
    <cellStyle name="Normal 37 3 2 4" xfId="2897"/>
    <cellStyle name="Normal 37 3 2 4 2" xfId="9769"/>
    <cellStyle name="Normal 37 3 2 4 2 2" xfId="20833"/>
    <cellStyle name="Normal 37 3 2 4 2 2 2" xfId="47082"/>
    <cellStyle name="Normal 37 3 2 4 2 3" xfId="36019"/>
    <cellStyle name="Normal 37 3 2 4 3" xfId="13372"/>
    <cellStyle name="Normal 37 3 2 4 3 2" xfId="24436"/>
    <cellStyle name="Normal 37 3 2 4 3 2 2" xfId="50685"/>
    <cellStyle name="Normal 37 3 2 4 3 3" xfId="39622"/>
    <cellStyle name="Normal 37 3 2 4 4" xfId="17108"/>
    <cellStyle name="Normal 37 3 2 4 4 2" xfId="43358"/>
    <cellStyle name="Normal 37 3 2 4 5" xfId="5968"/>
    <cellStyle name="Normal 37 3 2 4 5 2" xfId="32295"/>
    <cellStyle name="Normal 37 3 2 4 6" xfId="30331"/>
    <cellStyle name="Normal 37 3 2 40" xfId="2898"/>
    <cellStyle name="Normal 37 3 2 40 2" xfId="30332"/>
    <cellStyle name="Normal 37 3 2 41" xfId="2863"/>
    <cellStyle name="Normal 37 3 2 41 2" xfId="30297"/>
    <cellStyle name="Normal 37 3 2 42" xfId="5455"/>
    <cellStyle name="Normal 37 3 2 42 2" xfId="31787"/>
    <cellStyle name="Normal 37 3 2 43" xfId="27685"/>
    <cellStyle name="Normal 37 3 2 5" xfId="2899"/>
    <cellStyle name="Normal 37 3 2 5 2" xfId="9884"/>
    <cellStyle name="Normal 37 3 2 5 2 2" xfId="20948"/>
    <cellStyle name="Normal 37 3 2 5 2 2 2" xfId="47197"/>
    <cellStyle name="Normal 37 3 2 5 2 3" xfId="36134"/>
    <cellStyle name="Normal 37 3 2 5 3" xfId="13487"/>
    <cellStyle name="Normal 37 3 2 5 3 2" xfId="24551"/>
    <cellStyle name="Normal 37 3 2 5 3 2 2" xfId="50800"/>
    <cellStyle name="Normal 37 3 2 5 3 3" xfId="39737"/>
    <cellStyle name="Normal 37 3 2 5 4" xfId="17223"/>
    <cellStyle name="Normal 37 3 2 5 4 2" xfId="43473"/>
    <cellStyle name="Normal 37 3 2 5 5" xfId="6084"/>
    <cellStyle name="Normal 37 3 2 5 5 2" xfId="32410"/>
    <cellStyle name="Normal 37 3 2 5 6" xfId="30333"/>
    <cellStyle name="Normal 37 3 2 6" xfId="2900"/>
    <cellStyle name="Normal 37 3 2 6 2" xfId="9999"/>
    <cellStyle name="Normal 37 3 2 6 2 2" xfId="21063"/>
    <cellStyle name="Normal 37 3 2 6 2 2 2" xfId="47312"/>
    <cellStyle name="Normal 37 3 2 6 2 3" xfId="36249"/>
    <cellStyle name="Normal 37 3 2 6 3" xfId="13602"/>
    <cellStyle name="Normal 37 3 2 6 3 2" xfId="24666"/>
    <cellStyle name="Normal 37 3 2 6 3 2 2" xfId="50915"/>
    <cellStyle name="Normal 37 3 2 6 3 3" xfId="39852"/>
    <cellStyle name="Normal 37 3 2 6 4" xfId="17338"/>
    <cellStyle name="Normal 37 3 2 6 4 2" xfId="43588"/>
    <cellStyle name="Normal 37 3 2 6 5" xfId="6200"/>
    <cellStyle name="Normal 37 3 2 6 5 2" xfId="32525"/>
    <cellStyle name="Normal 37 3 2 6 6" xfId="30334"/>
    <cellStyle name="Normal 37 3 2 7" xfId="2901"/>
    <cellStyle name="Normal 37 3 2 7 2" xfId="10113"/>
    <cellStyle name="Normal 37 3 2 7 2 2" xfId="21177"/>
    <cellStyle name="Normal 37 3 2 7 2 2 2" xfId="47426"/>
    <cellStyle name="Normal 37 3 2 7 2 3" xfId="36363"/>
    <cellStyle name="Normal 37 3 2 7 3" xfId="13716"/>
    <cellStyle name="Normal 37 3 2 7 3 2" xfId="24780"/>
    <cellStyle name="Normal 37 3 2 7 3 2 2" xfId="51029"/>
    <cellStyle name="Normal 37 3 2 7 3 3" xfId="39966"/>
    <cellStyle name="Normal 37 3 2 7 4" xfId="17452"/>
    <cellStyle name="Normal 37 3 2 7 4 2" xfId="43702"/>
    <cellStyle name="Normal 37 3 2 7 5" xfId="6315"/>
    <cellStyle name="Normal 37 3 2 7 5 2" xfId="32639"/>
    <cellStyle name="Normal 37 3 2 7 6" xfId="30335"/>
    <cellStyle name="Normal 37 3 2 8" xfId="2902"/>
    <cellStyle name="Normal 37 3 2 8 2" xfId="10227"/>
    <cellStyle name="Normal 37 3 2 8 2 2" xfId="21291"/>
    <cellStyle name="Normal 37 3 2 8 2 2 2" xfId="47540"/>
    <cellStyle name="Normal 37 3 2 8 2 3" xfId="36477"/>
    <cellStyle name="Normal 37 3 2 8 3" xfId="13830"/>
    <cellStyle name="Normal 37 3 2 8 3 2" xfId="24894"/>
    <cellStyle name="Normal 37 3 2 8 3 2 2" xfId="51143"/>
    <cellStyle name="Normal 37 3 2 8 3 3" xfId="40080"/>
    <cellStyle name="Normal 37 3 2 8 4" xfId="17566"/>
    <cellStyle name="Normal 37 3 2 8 4 2" xfId="43816"/>
    <cellStyle name="Normal 37 3 2 8 5" xfId="6430"/>
    <cellStyle name="Normal 37 3 2 8 5 2" xfId="32753"/>
    <cellStyle name="Normal 37 3 2 8 6" xfId="30336"/>
    <cellStyle name="Normal 37 3 2 9" xfId="2903"/>
    <cellStyle name="Normal 37 3 2 9 2" xfId="10341"/>
    <cellStyle name="Normal 37 3 2 9 2 2" xfId="21405"/>
    <cellStyle name="Normal 37 3 2 9 2 2 2" xfId="47654"/>
    <cellStyle name="Normal 37 3 2 9 2 3" xfId="36591"/>
    <cellStyle name="Normal 37 3 2 9 3" xfId="13944"/>
    <cellStyle name="Normal 37 3 2 9 3 2" xfId="25008"/>
    <cellStyle name="Normal 37 3 2 9 3 2 2" xfId="51257"/>
    <cellStyle name="Normal 37 3 2 9 3 3" xfId="40194"/>
    <cellStyle name="Normal 37 3 2 9 4" xfId="17680"/>
    <cellStyle name="Normal 37 3 2 9 4 2" xfId="43930"/>
    <cellStyle name="Normal 37 3 2 9 5" xfId="6545"/>
    <cellStyle name="Normal 37 3 2 9 5 2" xfId="32867"/>
    <cellStyle name="Normal 37 3 2 9 6" xfId="30337"/>
    <cellStyle name="Normal 37 3 20" xfId="2904"/>
    <cellStyle name="Normal 37 3 20 2" xfId="11506"/>
    <cellStyle name="Normal 37 3 20 2 2" xfId="22570"/>
    <cellStyle name="Normal 37 3 20 2 2 2" xfId="48819"/>
    <cellStyle name="Normal 37 3 20 2 3" xfId="37756"/>
    <cellStyle name="Normal 37 3 20 3" xfId="15109"/>
    <cellStyle name="Normal 37 3 20 3 2" xfId="26173"/>
    <cellStyle name="Normal 37 3 20 3 2 2" xfId="52422"/>
    <cellStyle name="Normal 37 3 20 3 3" xfId="41359"/>
    <cellStyle name="Normal 37 3 20 4" xfId="18845"/>
    <cellStyle name="Normal 37 3 20 4 2" xfId="45095"/>
    <cellStyle name="Normal 37 3 20 5" xfId="7720"/>
    <cellStyle name="Normal 37 3 20 5 2" xfId="34032"/>
    <cellStyle name="Normal 37 3 20 6" xfId="30338"/>
    <cellStyle name="Normal 37 3 21" xfId="2905"/>
    <cellStyle name="Normal 37 3 21 2" xfId="11620"/>
    <cellStyle name="Normal 37 3 21 2 2" xfId="22684"/>
    <cellStyle name="Normal 37 3 21 2 2 2" xfId="48933"/>
    <cellStyle name="Normal 37 3 21 2 3" xfId="37870"/>
    <cellStyle name="Normal 37 3 21 3" xfId="15223"/>
    <cellStyle name="Normal 37 3 21 3 2" xfId="26287"/>
    <cellStyle name="Normal 37 3 21 3 2 2" xfId="52536"/>
    <cellStyle name="Normal 37 3 21 3 3" xfId="41473"/>
    <cellStyle name="Normal 37 3 21 4" xfId="18959"/>
    <cellStyle name="Normal 37 3 21 4 2" xfId="45209"/>
    <cellStyle name="Normal 37 3 21 5" xfId="7835"/>
    <cellStyle name="Normal 37 3 21 5 2" xfId="34146"/>
    <cellStyle name="Normal 37 3 21 6" xfId="30339"/>
    <cellStyle name="Normal 37 3 22" xfId="2906"/>
    <cellStyle name="Normal 37 3 22 2" xfId="11734"/>
    <cellStyle name="Normal 37 3 22 2 2" xfId="22798"/>
    <cellStyle name="Normal 37 3 22 2 2 2" xfId="49047"/>
    <cellStyle name="Normal 37 3 22 2 3" xfId="37984"/>
    <cellStyle name="Normal 37 3 22 3" xfId="15337"/>
    <cellStyle name="Normal 37 3 22 3 2" xfId="26401"/>
    <cellStyle name="Normal 37 3 22 3 2 2" xfId="52650"/>
    <cellStyle name="Normal 37 3 22 3 3" xfId="41587"/>
    <cellStyle name="Normal 37 3 22 4" xfId="19073"/>
    <cellStyle name="Normal 37 3 22 4 2" xfId="45323"/>
    <cellStyle name="Normal 37 3 22 5" xfId="7950"/>
    <cellStyle name="Normal 37 3 22 5 2" xfId="34260"/>
    <cellStyle name="Normal 37 3 22 6" xfId="30340"/>
    <cellStyle name="Normal 37 3 23" xfId="2907"/>
    <cellStyle name="Normal 37 3 23 2" xfId="11848"/>
    <cellStyle name="Normal 37 3 23 2 2" xfId="22912"/>
    <cellStyle name="Normal 37 3 23 2 2 2" xfId="49161"/>
    <cellStyle name="Normal 37 3 23 2 3" xfId="38098"/>
    <cellStyle name="Normal 37 3 23 3" xfId="15451"/>
    <cellStyle name="Normal 37 3 23 3 2" xfId="26515"/>
    <cellStyle name="Normal 37 3 23 3 2 2" xfId="52764"/>
    <cellStyle name="Normal 37 3 23 3 3" xfId="41701"/>
    <cellStyle name="Normal 37 3 23 4" xfId="19187"/>
    <cellStyle name="Normal 37 3 23 4 2" xfId="45437"/>
    <cellStyle name="Normal 37 3 23 5" xfId="8065"/>
    <cellStyle name="Normal 37 3 23 5 2" xfId="34374"/>
    <cellStyle name="Normal 37 3 23 6" xfId="30341"/>
    <cellStyle name="Normal 37 3 24" xfId="2908"/>
    <cellStyle name="Normal 37 3 24 2" xfId="11962"/>
    <cellStyle name="Normal 37 3 24 2 2" xfId="23026"/>
    <cellStyle name="Normal 37 3 24 2 2 2" xfId="49275"/>
    <cellStyle name="Normal 37 3 24 2 3" xfId="38212"/>
    <cellStyle name="Normal 37 3 24 3" xfId="15565"/>
    <cellStyle name="Normal 37 3 24 3 2" xfId="26629"/>
    <cellStyle name="Normal 37 3 24 3 2 2" xfId="52878"/>
    <cellStyle name="Normal 37 3 24 3 3" xfId="41815"/>
    <cellStyle name="Normal 37 3 24 4" xfId="19301"/>
    <cellStyle name="Normal 37 3 24 4 2" xfId="45551"/>
    <cellStyle name="Normal 37 3 24 5" xfId="8180"/>
    <cellStyle name="Normal 37 3 24 5 2" xfId="34488"/>
    <cellStyle name="Normal 37 3 24 6" xfId="30342"/>
    <cellStyle name="Normal 37 3 25" xfId="2909"/>
    <cellStyle name="Normal 37 3 25 2" xfId="12076"/>
    <cellStyle name="Normal 37 3 25 2 2" xfId="23140"/>
    <cellStyle name="Normal 37 3 25 2 2 2" xfId="49389"/>
    <cellStyle name="Normal 37 3 25 2 3" xfId="38326"/>
    <cellStyle name="Normal 37 3 25 3" xfId="15679"/>
    <cellStyle name="Normal 37 3 25 3 2" xfId="26743"/>
    <cellStyle name="Normal 37 3 25 3 2 2" xfId="52992"/>
    <cellStyle name="Normal 37 3 25 3 3" xfId="41929"/>
    <cellStyle name="Normal 37 3 25 4" xfId="19415"/>
    <cellStyle name="Normal 37 3 25 4 2" xfId="45665"/>
    <cellStyle name="Normal 37 3 25 5" xfId="8295"/>
    <cellStyle name="Normal 37 3 25 5 2" xfId="34602"/>
    <cellStyle name="Normal 37 3 25 6" xfId="30343"/>
    <cellStyle name="Normal 37 3 26" xfId="2910"/>
    <cellStyle name="Normal 37 3 26 2" xfId="12193"/>
    <cellStyle name="Normal 37 3 26 2 2" xfId="23257"/>
    <cellStyle name="Normal 37 3 26 2 2 2" xfId="49506"/>
    <cellStyle name="Normal 37 3 26 2 3" xfId="38443"/>
    <cellStyle name="Normal 37 3 26 3" xfId="15796"/>
    <cellStyle name="Normal 37 3 26 3 2" xfId="26860"/>
    <cellStyle name="Normal 37 3 26 3 2 2" xfId="53109"/>
    <cellStyle name="Normal 37 3 26 3 3" xfId="42046"/>
    <cellStyle name="Normal 37 3 26 4" xfId="19532"/>
    <cellStyle name="Normal 37 3 26 4 2" xfId="45782"/>
    <cellStyle name="Normal 37 3 26 5" xfId="8413"/>
    <cellStyle name="Normal 37 3 26 5 2" xfId="34719"/>
    <cellStyle name="Normal 37 3 26 6" xfId="30344"/>
    <cellStyle name="Normal 37 3 27" xfId="2911"/>
    <cellStyle name="Normal 37 3 27 2" xfId="12312"/>
    <cellStyle name="Normal 37 3 27 2 2" xfId="23376"/>
    <cellStyle name="Normal 37 3 27 2 2 2" xfId="49625"/>
    <cellStyle name="Normal 37 3 27 2 3" xfId="38562"/>
    <cellStyle name="Normal 37 3 27 3" xfId="15915"/>
    <cellStyle name="Normal 37 3 27 3 2" xfId="26979"/>
    <cellStyle name="Normal 37 3 27 3 2 2" xfId="53228"/>
    <cellStyle name="Normal 37 3 27 3 3" xfId="42165"/>
    <cellStyle name="Normal 37 3 27 4" xfId="19651"/>
    <cellStyle name="Normal 37 3 27 4 2" xfId="45901"/>
    <cellStyle name="Normal 37 3 27 5" xfId="8533"/>
    <cellStyle name="Normal 37 3 27 5 2" xfId="34838"/>
    <cellStyle name="Normal 37 3 27 6" xfId="30345"/>
    <cellStyle name="Normal 37 3 28" xfId="2912"/>
    <cellStyle name="Normal 37 3 28 2" xfId="12443"/>
    <cellStyle name="Normal 37 3 28 2 2" xfId="23507"/>
    <cellStyle name="Normal 37 3 28 2 2 2" xfId="49756"/>
    <cellStyle name="Normal 37 3 28 2 3" xfId="38693"/>
    <cellStyle name="Normal 37 3 28 3" xfId="16046"/>
    <cellStyle name="Normal 37 3 28 3 2" xfId="27110"/>
    <cellStyle name="Normal 37 3 28 3 2 2" xfId="53359"/>
    <cellStyle name="Normal 37 3 28 3 3" xfId="42296"/>
    <cellStyle name="Normal 37 3 28 4" xfId="19782"/>
    <cellStyle name="Normal 37 3 28 4 2" xfId="46032"/>
    <cellStyle name="Normal 37 3 28 5" xfId="8665"/>
    <cellStyle name="Normal 37 3 28 5 2" xfId="34969"/>
    <cellStyle name="Normal 37 3 28 6" xfId="30346"/>
    <cellStyle name="Normal 37 3 29" xfId="2913"/>
    <cellStyle name="Normal 37 3 29 2" xfId="12558"/>
    <cellStyle name="Normal 37 3 29 2 2" xfId="23622"/>
    <cellStyle name="Normal 37 3 29 2 2 2" xfId="49871"/>
    <cellStyle name="Normal 37 3 29 2 3" xfId="38808"/>
    <cellStyle name="Normal 37 3 29 3" xfId="16161"/>
    <cellStyle name="Normal 37 3 29 3 2" xfId="27225"/>
    <cellStyle name="Normal 37 3 29 3 2 2" xfId="53474"/>
    <cellStyle name="Normal 37 3 29 3 3" xfId="42411"/>
    <cellStyle name="Normal 37 3 29 4" xfId="19897"/>
    <cellStyle name="Normal 37 3 29 4 2" xfId="46147"/>
    <cellStyle name="Normal 37 3 29 5" xfId="8781"/>
    <cellStyle name="Normal 37 3 29 5 2" xfId="35084"/>
    <cellStyle name="Normal 37 3 29 6" xfId="30347"/>
    <cellStyle name="Normal 37 3 3" xfId="207"/>
    <cellStyle name="Normal 37 3 3 2" xfId="2915"/>
    <cellStyle name="Normal 37 3 3 2 2" xfId="16436"/>
    <cellStyle name="Normal 37 3 3 2 2 2" xfId="27500"/>
    <cellStyle name="Normal 37 3 3 2 2 2 2" xfId="53749"/>
    <cellStyle name="Normal 37 3 3 2 2 3" xfId="42686"/>
    <cellStyle name="Normal 37 3 3 2 3" xfId="20172"/>
    <cellStyle name="Normal 37 3 3 2 3 2" xfId="46422"/>
    <cellStyle name="Normal 37 3 3 2 4" xfId="9100"/>
    <cellStyle name="Normal 37 3 3 2 4 2" xfId="35359"/>
    <cellStyle name="Normal 37 3 3 2 5" xfId="30349"/>
    <cellStyle name="Normal 37 3 3 3" xfId="2914"/>
    <cellStyle name="Normal 37 3 3 3 2" xfId="20486"/>
    <cellStyle name="Normal 37 3 3 3 2 2" xfId="46735"/>
    <cellStyle name="Normal 37 3 3 3 3" xfId="9422"/>
    <cellStyle name="Normal 37 3 3 3 3 2" xfId="35672"/>
    <cellStyle name="Normal 37 3 3 3 4" xfId="30348"/>
    <cellStyle name="Normal 37 3 3 4" xfId="13025"/>
    <cellStyle name="Normal 37 3 3 4 2" xfId="24089"/>
    <cellStyle name="Normal 37 3 3 4 2 2" xfId="50338"/>
    <cellStyle name="Normal 37 3 3 4 3" xfId="39275"/>
    <cellStyle name="Normal 37 3 3 5" xfId="16761"/>
    <cellStyle name="Normal 37 3 3 5 2" xfId="43011"/>
    <cellStyle name="Normal 37 3 3 6" xfId="5617"/>
    <cellStyle name="Normal 37 3 3 6 2" xfId="31948"/>
    <cellStyle name="Normal 37 3 3 7" xfId="27687"/>
    <cellStyle name="Normal 37 3 30" xfId="2916"/>
    <cellStyle name="Normal 37 3 30 2" xfId="12672"/>
    <cellStyle name="Normal 37 3 30 2 2" xfId="23736"/>
    <cellStyle name="Normal 37 3 30 2 2 2" xfId="49985"/>
    <cellStyle name="Normal 37 3 30 2 3" xfId="38922"/>
    <cellStyle name="Normal 37 3 30 3" xfId="16275"/>
    <cellStyle name="Normal 37 3 30 3 2" xfId="27339"/>
    <cellStyle name="Normal 37 3 30 3 2 2" xfId="53588"/>
    <cellStyle name="Normal 37 3 30 3 3" xfId="42525"/>
    <cellStyle name="Normal 37 3 30 4" xfId="20011"/>
    <cellStyle name="Normal 37 3 30 4 2" xfId="46261"/>
    <cellStyle name="Normal 37 3 30 5" xfId="8896"/>
    <cellStyle name="Normal 37 3 30 5 2" xfId="35198"/>
    <cellStyle name="Normal 37 3 30 6" xfId="30350"/>
    <cellStyle name="Normal 37 3 31" xfId="2917"/>
    <cellStyle name="Normal 37 3 31 2" xfId="9310"/>
    <cellStyle name="Normal 37 3 31 2 2" xfId="20374"/>
    <cellStyle name="Normal 37 3 31 2 2 2" xfId="46623"/>
    <cellStyle name="Normal 37 3 31 2 3" xfId="35560"/>
    <cellStyle name="Normal 37 3 31 3" xfId="12913"/>
    <cellStyle name="Normal 37 3 31 3 2" xfId="23977"/>
    <cellStyle name="Normal 37 3 31 3 2 2" xfId="50226"/>
    <cellStyle name="Normal 37 3 31 3 3" xfId="39163"/>
    <cellStyle name="Normal 37 3 31 4" xfId="16649"/>
    <cellStyle name="Normal 37 3 31 4 2" xfId="42899"/>
    <cellStyle name="Normal 37 3 31 5" xfId="5505"/>
    <cellStyle name="Normal 37 3 31 5 2" xfId="31836"/>
    <cellStyle name="Normal 37 3 31 6" xfId="30351"/>
    <cellStyle name="Normal 37 3 32" xfId="2918"/>
    <cellStyle name="Normal 37 3 32 2" xfId="20254"/>
    <cellStyle name="Normal 37 3 32 2 2" xfId="46503"/>
    <cellStyle name="Normal 37 3 32 3" xfId="9190"/>
    <cellStyle name="Normal 37 3 32 3 2" xfId="35440"/>
    <cellStyle name="Normal 37 3 32 4" xfId="30352"/>
    <cellStyle name="Normal 37 3 33" xfId="2919"/>
    <cellStyle name="Normal 37 3 33 2" xfId="23857"/>
    <cellStyle name="Normal 37 3 33 2 2" xfId="50106"/>
    <cellStyle name="Normal 37 3 33 3" xfId="12793"/>
    <cellStyle name="Normal 37 3 33 3 2" xfId="39043"/>
    <cellStyle name="Normal 37 3 33 4" xfId="30353"/>
    <cellStyle name="Normal 37 3 34" xfId="2920"/>
    <cellStyle name="Normal 37 3 34 2" xfId="16529"/>
    <cellStyle name="Normal 37 3 34 2 2" xfId="42779"/>
    <cellStyle name="Normal 37 3 34 3" xfId="30354"/>
    <cellStyle name="Normal 37 3 35" xfId="2921"/>
    <cellStyle name="Normal 37 3 35 2" xfId="30355"/>
    <cellStyle name="Normal 37 3 36" xfId="2922"/>
    <cellStyle name="Normal 37 3 36 2" xfId="30356"/>
    <cellStyle name="Normal 37 3 37" xfId="2923"/>
    <cellStyle name="Normal 37 3 37 2" xfId="30357"/>
    <cellStyle name="Normal 37 3 38" xfId="2924"/>
    <cellStyle name="Normal 37 3 38 2" xfId="30358"/>
    <cellStyle name="Normal 37 3 39" xfId="2925"/>
    <cellStyle name="Normal 37 3 39 2" xfId="30359"/>
    <cellStyle name="Normal 37 3 4" xfId="2926"/>
    <cellStyle name="Normal 37 3 4 2" xfId="9582"/>
    <cellStyle name="Normal 37 3 4 2 2" xfId="20646"/>
    <cellStyle name="Normal 37 3 4 2 2 2" xfId="46895"/>
    <cellStyle name="Normal 37 3 4 2 3" xfId="35832"/>
    <cellStyle name="Normal 37 3 4 3" xfId="13185"/>
    <cellStyle name="Normal 37 3 4 3 2" xfId="24249"/>
    <cellStyle name="Normal 37 3 4 3 2 2" xfId="50498"/>
    <cellStyle name="Normal 37 3 4 3 3" xfId="39435"/>
    <cellStyle name="Normal 37 3 4 4" xfId="16921"/>
    <cellStyle name="Normal 37 3 4 4 2" xfId="43171"/>
    <cellStyle name="Normal 37 3 4 5" xfId="5780"/>
    <cellStyle name="Normal 37 3 4 5 2" xfId="32108"/>
    <cellStyle name="Normal 37 3 4 6" xfId="30360"/>
    <cellStyle name="Normal 37 3 40" xfId="2927"/>
    <cellStyle name="Normal 37 3 40 2" xfId="30361"/>
    <cellStyle name="Normal 37 3 41" xfId="2928"/>
    <cellStyle name="Normal 37 3 41 2" xfId="30362"/>
    <cellStyle name="Normal 37 3 42" xfId="2852"/>
    <cellStyle name="Normal 37 3 42 2" xfId="30286"/>
    <cellStyle name="Normal 37 3 43" xfId="5384"/>
    <cellStyle name="Normal 37 3 43 2" xfId="31716"/>
    <cellStyle name="Normal 37 3 44" xfId="27684"/>
    <cellStyle name="Normal 37 3 5" xfId="2929"/>
    <cellStyle name="Normal 37 3 5 2" xfId="9698"/>
    <cellStyle name="Normal 37 3 5 2 2" xfId="20762"/>
    <cellStyle name="Normal 37 3 5 2 2 2" xfId="47011"/>
    <cellStyle name="Normal 37 3 5 2 3" xfId="35948"/>
    <cellStyle name="Normal 37 3 5 3" xfId="13301"/>
    <cellStyle name="Normal 37 3 5 3 2" xfId="24365"/>
    <cellStyle name="Normal 37 3 5 3 2 2" xfId="50614"/>
    <cellStyle name="Normal 37 3 5 3 3" xfId="39551"/>
    <cellStyle name="Normal 37 3 5 4" xfId="17037"/>
    <cellStyle name="Normal 37 3 5 4 2" xfId="43287"/>
    <cellStyle name="Normal 37 3 5 5" xfId="5897"/>
    <cellStyle name="Normal 37 3 5 5 2" xfId="32224"/>
    <cellStyle name="Normal 37 3 5 6" xfId="30363"/>
    <cellStyle name="Normal 37 3 6" xfId="2930"/>
    <cellStyle name="Normal 37 3 6 2" xfId="9813"/>
    <cellStyle name="Normal 37 3 6 2 2" xfId="20877"/>
    <cellStyle name="Normal 37 3 6 2 2 2" xfId="47126"/>
    <cellStyle name="Normal 37 3 6 2 3" xfId="36063"/>
    <cellStyle name="Normal 37 3 6 3" xfId="13416"/>
    <cellStyle name="Normal 37 3 6 3 2" xfId="24480"/>
    <cellStyle name="Normal 37 3 6 3 2 2" xfId="50729"/>
    <cellStyle name="Normal 37 3 6 3 3" xfId="39666"/>
    <cellStyle name="Normal 37 3 6 4" xfId="17152"/>
    <cellStyle name="Normal 37 3 6 4 2" xfId="43402"/>
    <cellStyle name="Normal 37 3 6 5" xfId="6013"/>
    <cellStyle name="Normal 37 3 6 5 2" xfId="32339"/>
    <cellStyle name="Normal 37 3 6 6" xfId="30364"/>
    <cellStyle name="Normal 37 3 7" xfId="2931"/>
    <cellStyle name="Normal 37 3 7 2" xfId="9928"/>
    <cellStyle name="Normal 37 3 7 2 2" xfId="20992"/>
    <cellStyle name="Normal 37 3 7 2 2 2" xfId="47241"/>
    <cellStyle name="Normal 37 3 7 2 3" xfId="36178"/>
    <cellStyle name="Normal 37 3 7 3" xfId="13531"/>
    <cellStyle name="Normal 37 3 7 3 2" xfId="24595"/>
    <cellStyle name="Normal 37 3 7 3 2 2" xfId="50844"/>
    <cellStyle name="Normal 37 3 7 3 3" xfId="39781"/>
    <cellStyle name="Normal 37 3 7 4" xfId="17267"/>
    <cellStyle name="Normal 37 3 7 4 2" xfId="43517"/>
    <cellStyle name="Normal 37 3 7 5" xfId="6129"/>
    <cellStyle name="Normal 37 3 7 5 2" xfId="32454"/>
    <cellStyle name="Normal 37 3 7 6" xfId="30365"/>
    <cellStyle name="Normal 37 3 8" xfId="2932"/>
    <cellStyle name="Normal 37 3 8 2" xfId="10042"/>
    <cellStyle name="Normal 37 3 8 2 2" xfId="21106"/>
    <cellStyle name="Normal 37 3 8 2 2 2" xfId="47355"/>
    <cellStyle name="Normal 37 3 8 2 3" xfId="36292"/>
    <cellStyle name="Normal 37 3 8 3" xfId="13645"/>
    <cellStyle name="Normal 37 3 8 3 2" xfId="24709"/>
    <cellStyle name="Normal 37 3 8 3 2 2" xfId="50958"/>
    <cellStyle name="Normal 37 3 8 3 3" xfId="39895"/>
    <cellStyle name="Normal 37 3 8 4" xfId="17381"/>
    <cellStyle name="Normal 37 3 8 4 2" xfId="43631"/>
    <cellStyle name="Normal 37 3 8 5" xfId="6244"/>
    <cellStyle name="Normal 37 3 8 5 2" xfId="32568"/>
    <cellStyle name="Normal 37 3 8 6" xfId="30366"/>
    <cellStyle name="Normal 37 3 9" xfId="2933"/>
    <cellStyle name="Normal 37 3 9 2" xfId="10156"/>
    <cellStyle name="Normal 37 3 9 2 2" xfId="21220"/>
    <cellStyle name="Normal 37 3 9 2 2 2" xfId="47469"/>
    <cellStyle name="Normal 37 3 9 2 3" xfId="36406"/>
    <cellStyle name="Normal 37 3 9 3" xfId="13759"/>
    <cellStyle name="Normal 37 3 9 3 2" xfId="24823"/>
    <cellStyle name="Normal 37 3 9 3 2 2" xfId="51072"/>
    <cellStyle name="Normal 37 3 9 3 3" xfId="40009"/>
    <cellStyle name="Normal 37 3 9 4" xfId="17495"/>
    <cellStyle name="Normal 37 3 9 4 2" xfId="43745"/>
    <cellStyle name="Normal 37 3 9 5" xfId="6359"/>
    <cellStyle name="Normal 37 3 9 5 2" xfId="32682"/>
    <cellStyle name="Normal 37 3 9 6" xfId="30367"/>
    <cellStyle name="Normal 37 30" xfId="2934"/>
    <cellStyle name="Normal 37 30 2" xfId="10666"/>
    <cellStyle name="Normal 37 30 2 2" xfId="21730"/>
    <cellStyle name="Normal 37 30 2 2 2" xfId="47979"/>
    <cellStyle name="Normal 37 30 2 3" xfId="36916"/>
    <cellStyle name="Normal 37 30 3" xfId="14269"/>
    <cellStyle name="Normal 37 30 3 2" xfId="25333"/>
    <cellStyle name="Normal 37 30 3 2 2" xfId="51582"/>
    <cellStyle name="Normal 37 30 3 3" xfId="40519"/>
    <cellStyle name="Normal 37 30 4" xfId="18005"/>
    <cellStyle name="Normal 37 30 4 2" xfId="44255"/>
    <cellStyle name="Normal 37 30 5" xfId="6872"/>
    <cellStyle name="Normal 37 30 5 2" xfId="33192"/>
    <cellStyle name="Normal 37 30 6" xfId="30368"/>
    <cellStyle name="Normal 37 31" xfId="2935"/>
    <cellStyle name="Normal 37 31 2" xfId="10642"/>
    <cellStyle name="Normal 37 31 2 2" xfId="21706"/>
    <cellStyle name="Normal 37 31 2 2 2" xfId="47955"/>
    <cellStyle name="Normal 37 31 2 3" xfId="36892"/>
    <cellStyle name="Normal 37 31 3" xfId="14245"/>
    <cellStyle name="Normal 37 31 3 2" xfId="25309"/>
    <cellStyle name="Normal 37 31 3 2 2" xfId="51558"/>
    <cellStyle name="Normal 37 31 3 3" xfId="40495"/>
    <cellStyle name="Normal 37 31 4" xfId="17981"/>
    <cellStyle name="Normal 37 31 4 2" xfId="44231"/>
    <cellStyle name="Normal 37 31 5" xfId="6848"/>
    <cellStyle name="Normal 37 31 5 2" xfId="33168"/>
    <cellStyle name="Normal 37 31 6" xfId="30369"/>
    <cellStyle name="Normal 37 32" xfId="2936"/>
    <cellStyle name="Normal 37 32 2" xfId="10674"/>
    <cellStyle name="Normal 37 32 2 2" xfId="21738"/>
    <cellStyle name="Normal 37 32 2 2 2" xfId="47987"/>
    <cellStyle name="Normal 37 32 2 3" xfId="36924"/>
    <cellStyle name="Normal 37 32 3" xfId="14277"/>
    <cellStyle name="Normal 37 32 3 2" xfId="25341"/>
    <cellStyle name="Normal 37 32 3 2 2" xfId="51590"/>
    <cellStyle name="Normal 37 32 3 3" xfId="40527"/>
    <cellStyle name="Normal 37 32 4" xfId="18013"/>
    <cellStyle name="Normal 37 32 4 2" xfId="44263"/>
    <cellStyle name="Normal 37 32 5" xfId="6880"/>
    <cellStyle name="Normal 37 32 5 2" xfId="33200"/>
    <cellStyle name="Normal 37 32 6" xfId="30370"/>
    <cellStyle name="Normal 37 33" xfId="2937"/>
    <cellStyle name="Normal 37 33 2" xfId="12294"/>
    <cellStyle name="Normal 37 33 2 2" xfId="23358"/>
    <cellStyle name="Normal 37 33 2 2 2" xfId="49607"/>
    <cellStyle name="Normal 37 33 2 3" xfId="38544"/>
    <cellStyle name="Normal 37 33 3" xfId="15897"/>
    <cellStyle name="Normal 37 33 3 2" xfId="26961"/>
    <cellStyle name="Normal 37 33 3 2 2" xfId="53210"/>
    <cellStyle name="Normal 37 33 3 3" xfId="42147"/>
    <cellStyle name="Normal 37 33 4" xfId="19633"/>
    <cellStyle name="Normal 37 33 4 2" xfId="45883"/>
    <cellStyle name="Normal 37 33 5" xfId="8514"/>
    <cellStyle name="Normal 37 33 5 2" xfId="34820"/>
    <cellStyle name="Normal 37 33 6" xfId="30371"/>
    <cellStyle name="Normal 37 34" xfId="2938"/>
    <cellStyle name="Normal 37 34 2" xfId="12425"/>
    <cellStyle name="Normal 37 34 2 2" xfId="23489"/>
    <cellStyle name="Normal 37 34 2 2 2" xfId="49738"/>
    <cellStyle name="Normal 37 34 2 3" xfId="38675"/>
    <cellStyle name="Normal 37 34 3" xfId="16028"/>
    <cellStyle name="Normal 37 34 3 2" xfId="27092"/>
    <cellStyle name="Normal 37 34 3 2 2" xfId="53341"/>
    <cellStyle name="Normal 37 34 3 3" xfId="42278"/>
    <cellStyle name="Normal 37 34 4" xfId="19764"/>
    <cellStyle name="Normal 37 34 4 2" xfId="46014"/>
    <cellStyle name="Normal 37 34 5" xfId="8646"/>
    <cellStyle name="Normal 37 34 5 2" xfId="34951"/>
    <cellStyle name="Normal 37 34 6" xfId="30372"/>
    <cellStyle name="Normal 37 35" xfId="2939"/>
    <cellStyle name="Normal 37 35 2" xfId="12415"/>
    <cellStyle name="Normal 37 35 2 2" xfId="23479"/>
    <cellStyle name="Normal 37 35 2 2 2" xfId="49728"/>
    <cellStyle name="Normal 37 35 2 3" xfId="38665"/>
    <cellStyle name="Normal 37 35 3" xfId="16018"/>
    <cellStyle name="Normal 37 35 3 2" xfId="27082"/>
    <cellStyle name="Normal 37 35 3 2 2" xfId="53331"/>
    <cellStyle name="Normal 37 35 3 3" xfId="42268"/>
    <cellStyle name="Normal 37 35 4" xfId="19754"/>
    <cellStyle name="Normal 37 35 4 2" xfId="46004"/>
    <cellStyle name="Normal 37 35 5" xfId="8636"/>
    <cellStyle name="Normal 37 35 5 2" xfId="34941"/>
    <cellStyle name="Normal 37 35 6" xfId="30373"/>
    <cellStyle name="Normal 37 36" xfId="2940"/>
    <cellStyle name="Normal 37 36 2" xfId="12419"/>
    <cellStyle name="Normal 37 36 2 2" xfId="23483"/>
    <cellStyle name="Normal 37 36 2 2 2" xfId="49732"/>
    <cellStyle name="Normal 37 36 2 3" xfId="38669"/>
    <cellStyle name="Normal 37 36 3" xfId="16022"/>
    <cellStyle name="Normal 37 36 3 2" xfId="27086"/>
    <cellStyle name="Normal 37 36 3 2 2" xfId="53335"/>
    <cellStyle name="Normal 37 36 3 3" xfId="42272"/>
    <cellStyle name="Normal 37 36 4" xfId="19758"/>
    <cellStyle name="Normal 37 36 4 2" xfId="46008"/>
    <cellStyle name="Normal 37 36 5" xfId="8640"/>
    <cellStyle name="Normal 37 36 5 2" xfId="34945"/>
    <cellStyle name="Normal 37 36 6" xfId="30374"/>
    <cellStyle name="Normal 37 37" xfId="2941"/>
    <cellStyle name="Normal 37 37 2" xfId="9292"/>
    <cellStyle name="Normal 37 37 2 2" xfId="20356"/>
    <cellStyle name="Normal 37 37 2 2 2" xfId="46605"/>
    <cellStyle name="Normal 37 37 2 3" xfId="35542"/>
    <cellStyle name="Normal 37 37 3" xfId="12895"/>
    <cellStyle name="Normal 37 37 3 2" xfId="23959"/>
    <cellStyle name="Normal 37 37 3 2 2" xfId="50208"/>
    <cellStyle name="Normal 37 37 3 3" xfId="39145"/>
    <cellStyle name="Normal 37 37 4" xfId="16631"/>
    <cellStyle name="Normal 37 37 4 2" xfId="42881"/>
    <cellStyle name="Normal 37 37 5" xfId="5487"/>
    <cellStyle name="Normal 37 37 5 2" xfId="31818"/>
    <cellStyle name="Normal 37 37 6" xfId="30375"/>
    <cellStyle name="Normal 37 38" xfId="2942"/>
    <cellStyle name="Normal 37 38 2" xfId="20236"/>
    <cellStyle name="Normal 37 38 2 2" xfId="46485"/>
    <cellStyle name="Normal 37 38 3" xfId="9172"/>
    <cellStyle name="Normal 37 38 3 2" xfId="35422"/>
    <cellStyle name="Normal 37 38 4" xfId="30376"/>
    <cellStyle name="Normal 37 39" xfId="2943"/>
    <cellStyle name="Normal 37 39 2" xfId="23839"/>
    <cellStyle name="Normal 37 39 2 2" xfId="50088"/>
    <cellStyle name="Normal 37 39 3" xfId="12775"/>
    <cellStyle name="Normal 37 39 3 2" xfId="39025"/>
    <cellStyle name="Normal 37 39 4" xfId="30377"/>
    <cellStyle name="Normal 37 4" xfId="208"/>
    <cellStyle name="Normal 37 4 10" xfId="2945"/>
    <cellStyle name="Normal 37 4 10 2" xfId="10260"/>
    <cellStyle name="Normal 37 4 10 2 2" xfId="21324"/>
    <cellStyle name="Normal 37 4 10 2 2 2" xfId="47573"/>
    <cellStyle name="Normal 37 4 10 2 3" xfId="36510"/>
    <cellStyle name="Normal 37 4 10 3" xfId="13863"/>
    <cellStyle name="Normal 37 4 10 3 2" xfId="24927"/>
    <cellStyle name="Normal 37 4 10 3 2 2" xfId="51176"/>
    <cellStyle name="Normal 37 4 10 3 3" xfId="40113"/>
    <cellStyle name="Normal 37 4 10 4" xfId="17599"/>
    <cellStyle name="Normal 37 4 10 4 2" xfId="43849"/>
    <cellStyle name="Normal 37 4 10 5" xfId="6464"/>
    <cellStyle name="Normal 37 4 10 5 2" xfId="32786"/>
    <cellStyle name="Normal 37 4 10 6" xfId="30379"/>
    <cellStyle name="Normal 37 4 11" xfId="2946"/>
    <cellStyle name="Normal 37 4 11 2" xfId="10387"/>
    <cellStyle name="Normal 37 4 11 2 2" xfId="21451"/>
    <cellStyle name="Normal 37 4 11 2 2 2" xfId="47700"/>
    <cellStyle name="Normal 37 4 11 2 3" xfId="36637"/>
    <cellStyle name="Normal 37 4 11 3" xfId="13990"/>
    <cellStyle name="Normal 37 4 11 3 2" xfId="25054"/>
    <cellStyle name="Normal 37 4 11 3 2 2" xfId="51303"/>
    <cellStyle name="Normal 37 4 11 3 3" xfId="40240"/>
    <cellStyle name="Normal 37 4 11 4" xfId="17726"/>
    <cellStyle name="Normal 37 4 11 4 2" xfId="43976"/>
    <cellStyle name="Normal 37 4 11 5" xfId="6592"/>
    <cellStyle name="Normal 37 4 11 5 2" xfId="32913"/>
    <cellStyle name="Normal 37 4 11 6" xfId="30380"/>
    <cellStyle name="Normal 37 4 12" xfId="2947"/>
    <cellStyle name="Normal 37 4 12 2" xfId="10502"/>
    <cellStyle name="Normal 37 4 12 2 2" xfId="21566"/>
    <cellStyle name="Normal 37 4 12 2 2 2" xfId="47815"/>
    <cellStyle name="Normal 37 4 12 2 3" xfId="36752"/>
    <cellStyle name="Normal 37 4 12 3" xfId="14105"/>
    <cellStyle name="Normal 37 4 12 3 2" xfId="25169"/>
    <cellStyle name="Normal 37 4 12 3 2 2" xfId="51418"/>
    <cellStyle name="Normal 37 4 12 3 3" xfId="40355"/>
    <cellStyle name="Normal 37 4 12 4" xfId="17841"/>
    <cellStyle name="Normal 37 4 12 4 2" xfId="44091"/>
    <cellStyle name="Normal 37 4 12 5" xfId="6708"/>
    <cellStyle name="Normal 37 4 12 5 2" xfId="33028"/>
    <cellStyle name="Normal 37 4 12 6" xfId="30381"/>
    <cellStyle name="Normal 37 4 13" xfId="2948"/>
    <cellStyle name="Normal 37 4 13 2" xfId="10675"/>
    <cellStyle name="Normal 37 4 13 2 2" xfId="21739"/>
    <cellStyle name="Normal 37 4 13 2 2 2" xfId="47988"/>
    <cellStyle name="Normal 37 4 13 2 3" xfId="36925"/>
    <cellStyle name="Normal 37 4 13 3" xfId="14278"/>
    <cellStyle name="Normal 37 4 13 3 2" xfId="25342"/>
    <cellStyle name="Normal 37 4 13 3 2 2" xfId="51591"/>
    <cellStyle name="Normal 37 4 13 3 3" xfId="40528"/>
    <cellStyle name="Normal 37 4 13 4" xfId="18014"/>
    <cellStyle name="Normal 37 4 13 4 2" xfId="44264"/>
    <cellStyle name="Normal 37 4 13 5" xfId="6882"/>
    <cellStyle name="Normal 37 4 13 5 2" xfId="33201"/>
    <cellStyle name="Normal 37 4 13 6" xfId="30382"/>
    <cellStyle name="Normal 37 4 14" xfId="2949"/>
    <cellStyle name="Normal 37 4 14 2" xfId="10792"/>
    <cellStyle name="Normal 37 4 14 2 2" xfId="21856"/>
    <cellStyle name="Normal 37 4 14 2 2 2" xfId="48105"/>
    <cellStyle name="Normal 37 4 14 2 3" xfId="37042"/>
    <cellStyle name="Normal 37 4 14 3" xfId="14395"/>
    <cellStyle name="Normal 37 4 14 3 2" xfId="25459"/>
    <cellStyle name="Normal 37 4 14 3 2 2" xfId="51708"/>
    <cellStyle name="Normal 37 4 14 3 3" xfId="40645"/>
    <cellStyle name="Normal 37 4 14 4" xfId="18131"/>
    <cellStyle name="Normal 37 4 14 4 2" xfId="44381"/>
    <cellStyle name="Normal 37 4 14 5" xfId="7000"/>
    <cellStyle name="Normal 37 4 14 5 2" xfId="33318"/>
    <cellStyle name="Normal 37 4 14 6" xfId="30383"/>
    <cellStyle name="Normal 37 4 15" xfId="2950"/>
    <cellStyle name="Normal 37 4 15 2" xfId="10908"/>
    <cellStyle name="Normal 37 4 15 2 2" xfId="21972"/>
    <cellStyle name="Normal 37 4 15 2 2 2" xfId="48221"/>
    <cellStyle name="Normal 37 4 15 2 3" xfId="37158"/>
    <cellStyle name="Normal 37 4 15 3" xfId="14511"/>
    <cellStyle name="Normal 37 4 15 3 2" xfId="25575"/>
    <cellStyle name="Normal 37 4 15 3 2 2" xfId="51824"/>
    <cellStyle name="Normal 37 4 15 3 3" xfId="40761"/>
    <cellStyle name="Normal 37 4 15 4" xfId="18247"/>
    <cellStyle name="Normal 37 4 15 4 2" xfId="44497"/>
    <cellStyle name="Normal 37 4 15 5" xfId="7117"/>
    <cellStyle name="Normal 37 4 15 5 2" xfId="33434"/>
    <cellStyle name="Normal 37 4 15 6" xfId="30384"/>
    <cellStyle name="Normal 37 4 16" xfId="2951"/>
    <cellStyle name="Normal 37 4 16 2" xfId="11026"/>
    <cellStyle name="Normal 37 4 16 2 2" xfId="22090"/>
    <cellStyle name="Normal 37 4 16 2 2 2" xfId="48339"/>
    <cellStyle name="Normal 37 4 16 2 3" xfId="37276"/>
    <cellStyle name="Normal 37 4 16 3" xfId="14629"/>
    <cellStyle name="Normal 37 4 16 3 2" xfId="25693"/>
    <cellStyle name="Normal 37 4 16 3 2 2" xfId="51942"/>
    <cellStyle name="Normal 37 4 16 3 3" xfId="40879"/>
    <cellStyle name="Normal 37 4 16 4" xfId="18365"/>
    <cellStyle name="Normal 37 4 16 4 2" xfId="44615"/>
    <cellStyle name="Normal 37 4 16 5" xfId="7236"/>
    <cellStyle name="Normal 37 4 16 5 2" xfId="33552"/>
    <cellStyle name="Normal 37 4 16 6" xfId="30385"/>
    <cellStyle name="Normal 37 4 17" xfId="2952"/>
    <cellStyle name="Normal 37 4 17 2" xfId="11144"/>
    <cellStyle name="Normal 37 4 17 2 2" xfId="22208"/>
    <cellStyle name="Normal 37 4 17 2 2 2" xfId="48457"/>
    <cellStyle name="Normal 37 4 17 2 3" xfId="37394"/>
    <cellStyle name="Normal 37 4 17 3" xfId="14747"/>
    <cellStyle name="Normal 37 4 17 3 2" xfId="25811"/>
    <cellStyle name="Normal 37 4 17 3 2 2" xfId="52060"/>
    <cellStyle name="Normal 37 4 17 3 3" xfId="40997"/>
    <cellStyle name="Normal 37 4 17 4" xfId="18483"/>
    <cellStyle name="Normal 37 4 17 4 2" xfId="44733"/>
    <cellStyle name="Normal 37 4 17 5" xfId="7355"/>
    <cellStyle name="Normal 37 4 17 5 2" xfId="33670"/>
    <cellStyle name="Normal 37 4 17 6" xfId="30386"/>
    <cellStyle name="Normal 37 4 18" xfId="2953"/>
    <cellStyle name="Normal 37 4 18 2" xfId="11260"/>
    <cellStyle name="Normal 37 4 18 2 2" xfId="22324"/>
    <cellStyle name="Normal 37 4 18 2 2 2" xfId="48573"/>
    <cellStyle name="Normal 37 4 18 2 3" xfId="37510"/>
    <cellStyle name="Normal 37 4 18 3" xfId="14863"/>
    <cellStyle name="Normal 37 4 18 3 2" xfId="25927"/>
    <cellStyle name="Normal 37 4 18 3 2 2" xfId="52176"/>
    <cellStyle name="Normal 37 4 18 3 3" xfId="41113"/>
    <cellStyle name="Normal 37 4 18 4" xfId="18599"/>
    <cellStyle name="Normal 37 4 18 4 2" xfId="44849"/>
    <cellStyle name="Normal 37 4 18 5" xfId="7472"/>
    <cellStyle name="Normal 37 4 18 5 2" xfId="33786"/>
    <cellStyle name="Normal 37 4 18 6" xfId="30387"/>
    <cellStyle name="Normal 37 4 19" xfId="2954"/>
    <cellStyle name="Normal 37 4 19 2" xfId="11377"/>
    <cellStyle name="Normal 37 4 19 2 2" xfId="22441"/>
    <cellStyle name="Normal 37 4 19 2 2 2" xfId="48690"/>
    <cellStyle name="Normal 37 4 19 2 3" xfId="37627"/>
    <cellStyle name="Normal 37 4 19 3" xfId="14980"/>
    <cellStyle name="Normal 37 4 19 3 2" xfId="26044"/>
    <cellStyle name="Normal 37 4 19 3 2 2" xfId="52293"/>
    <cellStyle name="Normal 37 4 19 3 3" xfId="41230"/>
    <cellStyle name="Normal 37 4 19 4" xfId="18716"/>
    <cellStyle name="Normal 37 4 19 4 2" xfId="44966"/>
    <cellStyle name="Normal 37 4 19 5" xfId="7590"/>
    <cellStyle name="Normal 37 4 19 5 2" xfId="33903"/>
    <cellStyle name="Normal 37 4 19 6" xfId="30388"/>
    <cellStyle name="Normal 37 4 2" xfId="209"/>
    <cellStyle name="Normal 37 4 2 10" xfId="2956"/>
    <cellStyle name="Normal 37 4 2 10 2" xfId="10469"/>
    <cellStyle name="Normal 37 4 2 10 2 2" xfId="21533"/>
    <cellStyle name="Normal 37 4 2 10 2 2 2" xfId="47782"/>
    <cellStyle name="Normal 37 4 2 10 2 3" xfId="36719"/>
    <cellStyle name="Normal 37 4 2 10 3" xfId="14072"/>
    <cellStyle name="Normal 37 4 2 10 3 2" xfId="25136"/>
    <cellStyle name="Normal 37 4 2 10 3 2 2" xfId="51385"/>
    <cellStyle name="Normal 37 4 2 10 3 3" xfId="40322"/>
    <cellStyle name="Normal 37 4 2 10 4" xfId="17808"/>
    <cellStyle name="Normal 37 4 2 10 4 2" xfId="44058"/>
    <cellStyle name="Normal 37 4 2 10 5" xfId="6674"/>
    <cellStyle name="Normal 37 4 2 10 5 2" xfId="32995"/>
    <cellStyle name="Normal 37 4 2 10 6" xfId="30390"/>
    <cellStyle name="Normal 37 4 2 11" xfId="2957"/>
    <cellStyle name="Normal 37 4 2 11 2" xfId="10584"/>
    <cellStyle name="Normal 37 4 2 11 2 2" xfId="21648"/>
    <cellStyle name="Normal 37 4 2 11 2 2 2" xfId="47897"/>
    <cellStyle name="Normal 37 4 2 11 2 3" xfId="36834"/>
    <cellStyle name="Normal 37 4 2 11 3" xfId="14187"/>
    <cellStyle name="Normal 37 4 2 11 3 2" xfId="25251"/>
    <cellStyle name="Normal 37 4 2 11 3 2 2" xfId="51500"/>
    <cellStyle name="Normal 37 4 2 11 3 3" xfId="40437"/>
    <cellStyle name="Normal 37 4 2 11 4" xfId="17923"/>
    <cellStyle name="Normal 37 4 2 11 4 2" xfId="44173"/>
    <cellStyle name="Normal 37 4 2 11 5" xfId="6790"/>
    <cellStyle name="Normal 37 4 2 11 5 2" xfId="33110"/>
    <cellStyle name="Normal 37 4 2 11 6" xfId="30391"/>
    <cellStyle name="Normal 37 4 2 12" xfId="2958"/>
    <cellStyle name="Normal 37 4 2 12 2" xfId="10757"/>
    <cellStyle name="Normal 37 4 2 12 2 2" xfId="21821"/>
    <cellStyle name="Normal 37 4 2 12 2 2 2" xfId="48070"/>
    <cellStyle name="Normal 37 4 2 12 2 3" xfId="37007"/>
    <cellStyle name="Normal 37 4 2 12 3" xfId="14360"/>
    <cellStyle name="Normal 37 4 2 12 3 2" xfId="25424"/>
    <cellStyle name="Normal 37 4 2 12 3 2 2" xfId="51673"/>
    <cellStyle name="Normal 37 4 2 12 3 3" xfId="40610"/>
    <cellStyle name="Normal 37 4 2 12 4" xfId="18096"/>
    <cellStyle name="Normal 37 4 2 12 4 2" xfId="44346"/>
    <cellStyle name="Normal 37 4 2 12 5" xfId="6964"/>
    <cellStyle name="Normal 37 4 2 12 5 2" xfId="33283"/>
    <cellStyle name="Normal 37 4 2 12 6" xfId="30392"/>
    <cellStyle name="Normal 37 4 2 13" xfId="2959"/>
    <cellStyle name="Normal 37 4 2 13 2" xfId="10874"/>
    <cellStyle name="Normal 37 4 2 13 2 2" xfId="21938"/>
    <cellStyle name="Normal 37 4 2 13 2 2 2" xfId="48187"/>
    <cellStyle name="Normal 37 4 2 13 2 3" xfId="37124"/>
    <cellStyle name="Normal 37 4 2 13 3" xfId="14477"/>
    <cellStyle name="Normal 37 4 2 13 3 2" xfId="25541"/>
    <cellStyle name="Normal 37 4 2 13 3 2 2" xfId="51790"/>
    <cellStyle name="Normal 37 4 2 13 3 3" xfId="40727"/>
    <cellStyle name="Normal 37 4 2 13 4" xfId="18213"/>
    <cellStyle name="Normal 37 4 2 13 4 2" xfId="44463"/>
    <cellStyle name="Normal 37 4 2 13 5" xfId="7082"/>
    <cellStyle name="Normal 37 4 2 13 5 2" xfId="33400"/>
    <cellStyle name="Normal 37 4 2 13 6" xfId="30393"/>
    <cellStyle name="Normal 37 4 2 14" xfId="2960"/>
    <cellStyle name="Normal 37 4 2 14 2" xfId="10990"/>
    <cellStyle name="Normal 37 4 2 14 2 2" xfId="22054"/>
    <cellStyle name="Normal 37 4 2 14 2 2 2" xfId="48303"/>
    <cellStyle name="Normal 37 4 2 14 2 3" xfId="37240"/>
    <cellStyle name="Normal 37 4 2 14 3" xfId="14593"/>
    <cellStyle name="Normal 37 4 2 14 3 2" xfId="25657"/>
    <cellStyle name="Normal 37 4 2 14 3 2 2" xfId="51906"/>
    <cellStyle name="Normal 37 4 2 14 3 3" xfId="40843"/>
    <cellStyle name="Normal 37 4 2 14 4" xfId="18329"/>
    <cellStyle name="Normal 37 4 2 14 4 2" xfId="44579"/>
    <cellStyle name="Normal 37 4 2 14 5" xfId="7199"/>
    <cellStyle name="Normal 37 4 2 14 5 2" xfId="33516"/>
    <cellStyle name="Normal 37 4 2 14 6" xfId="30394"/>
    <cellStyle name="Normal 37 4 2 15" xfId="2961"/>
    <cellStyle name="Normal 37 4 2 15 2" xfId="11108"/>
    <cellStyle name="Normal 37 4 2 15 2 2" xfId="22172"/>
    <cellStyle name="Normal 37 4 2 15 2 2 2" xfId="48421"/>
    <cellStyle name="Normal 37 4 2 15 2 3" xfId="37358"/>
    <cellStyle name="Normal 37 4 2 15 3" xfId="14711"/>
    <cellStyle name="Normal 37 4 2 15 3 2" xfId="25775"/>
    <cellStyle name="Normal 37 4 2 15 3 2 2" xfId="52024"/>
    <cellStyle name="Normal 37 4 2 15 3 3" xfId="40961"/>
    <cellStyle name="Normal 37 4 2 15 4" xfId="18447"/>
    <cellStyle name="Normal 37 4 2 15 4 2" xfId="44697"/>
    <cellStyle name="Normal 37 4 2 15 5" xfId="7318"/>
    <cellStyle name="Normal 37 4 2 15 5 2" xfId="33634"/>
    <cellStyle name="Normal 37 4 2 15 6" xfId="30395"/>
    <cellStyle name="Normal 37 4 2 16" xfId="2962"/>
    <cellStyle name="Normal 37 4 2 16 2" xfId="11226"/>
    <cellStyle name="Normal 37 4 2 16 2 2" xfId="22290"/>
    <cellStyle name="Normal 37 4 2 16 2 2 2" xfId="48539"/>
    <cellStyle name="Normal 37 4 2 16 2 3" xfId="37476"/>
    <cellStyle name="Normal 37 4 2 16 3" xfId="14829"/>
    <cellStyle name="Normal 37 4 2 16 3 2" xfId="25893"/>
    <cellStyle name="Normal 37 4 2 16 3 2 2" xfId="52142"/>
    <cellStyle name="Normal 37 4 2 16 3 3" xfId="41079"/>
    <cellStyle name="Normal 37 4 2 16 4" xfId="18565"/>
    <cellStyle name="Normal 37 4 2 16 4 2" xfId="44815"/>
    <cellStyle name="Normal 37 4 2 16 5" xfId="7437"/>
    <cellStyle name="Normal 37 4 2 16 5 2" xfId="33752"/>
    <cellStyle name="Normal 37 4 2 16 6" xfId="30396"/>
    <cellStyle name="Normal 37 4 2 17" xfId="2963"/>
    <cellStyle name="Normal 37 4 2 17 2" xfId="11342"/>
    <cellStyle name="Normal 37 4 2 17 2 2" xfId="22406"/>
    <cellStyle name="Normal 37 4 2 17 2 2 2" xfId="48655"/>
    <cellStyle name="Normal 37 4 2 17 2 3" xfId="37592"/>
    <cellStyle name="Normal 37 4 2 17 3" xfId="14945"/>
    <cellStyle name="Normal 37 4 2 17 3 2" xfId="26009"/>
    <cellStyle name="Normal 37 4 2 17 3 2 2" xfId="52258"/>
    <cellStyle name="Normal 37 4 2 17 3 3" xfId="41195"/>
    <cellStyle name="Normal 37 4 2 17 4" xfId="18681"/>
    <cellStyle name="Normal 37 4 2 17 4 2" xfId="44931"/>
    <cellStyle name="Normal 37 4 2 17 5" xfId="7554"/>
    <cellStyle name="Normal 37 4 2 17 5 2" xfId="33868"/>
    <cellStyle name="Normal 37 4 2 17 6" xfId="30397"/>
    <cellStyle name="Normal 37 4 2 18" xfId="2964"/>
    <cellStyle name="Normal 37 4 2 18 2" xfId="11459"/>
    <cellStyle name="Normal 37 4 2 18 2 2" xfId="22523"/>
    <cellStyle name="Normal 37 4 2 18 2 2 2" xfId="48772"/>
    <cellStyle name="Normal 37 4 2 18 2 3" xfId="37709"/>
    <cellStyle name="Normal 37 4 2 18 3" xfId="15062"/>
    <cellStyle name="Normal 37 4 2 18 3 2" xfId="26126"/>
    <cellStyle name="Normal 37 4 2 18 3 2 2" xfId="52375"/>
    <cellStyle name="Normal 37 4 2 18 3 3" xfId="41312"/>
    <cellStyle name="Normal 37 4 2 18 4" xfId="18798"/>
    <cellStyle name="Normal 37 4 2 18 4 2" xfId="45048"/>
    <cellStyle name="Normal 37 4 2 18 5" xfId="7672"/>
    <cellStyle name="Normal 37 4 2 18 5 2" xfId="33985"/>
    <cellStyle name="Normal 37 4 2 18 6" xfId="30398"/>
    <cellStyle name="Normal 37 4 2 19" xfId="2965"/>
    <cellStyle name="Normal 37 4 2 19 2" xfId="11578"/>
    <cellStyle name="Normal 37 4 2 19 2 2" xfId="22642"/>
    <cellStyle name="Normal 37 4 2 19 2 2 2" xfId="48891"/>
    <cellStyle name="Normal 37 4 2 19 2 3" xfId="37828"/>
    <cellStyle name="Normal 37 4 2 19 3" xfId="15181"/>
    <cellStyle name="Normal 37 4 2 19 3 2" xfId="26245"/>
    <cellStyle name="Normal 37 4 2 19 3 2 2" xfId="52494"/>
    <cellStyle name="Normal 37 4 2 19 3 3" xfId="41431"/>
    <cellStyle name="Normal 37 4 2 19 4" xfId="18917"/>
    <cellStyle name="Normal 37 4 2 19 4 2" xfId="45167"/>
    <cellStyle name="Normal 37 4 2 19 5" xfId="7792"/>
    <cellStyle name="Normal 37 4 2 19 5 2" xfId="34104"/>
    <cellStyle name="Normal 37 4 2 19 6" xfId="30399"/>
    <cellStyle name="Normal 37 4 2 2" xfId="210"/>
    <cellStyle name="Normal 37 4 2 2 2" xfId="2967"/>
    <cellStyle name="Normal 37 4 2 2 2 2" xfId="16437"/>
    <cellStyle name="Normal 37 4 2 2 2 2 2" xfId="27501"/>
    <cellStyle name="Normal 37 4 2 2 2 2 2 2" xfId="53750"/>
    <cellStyle name="Normal 37 4 2 2 2 2 3" xfId="42687"/>
    <cellStyle name="Normal 37 4 2 2 2 3" xfId="20173"/>
    <cellStyle name="Normal 37 4 2 2 2 3 2" xfId="46423"/>
    <cellStyle name="Normal 37 4 2 2 2 4" xfId="9101"/>
    <cellStyle name="Normal 37 4 2 2 2 4 2" xfId="35360"/>
    <cellStyle name="Normal 37 4 2 2 2 5" xfId="30401"/>
    <cellStyle name="Normal 37 4 2 2 3" xfId="2966"/>
    <cellStyle name="Normal 37 4 2 2 3 2" xfId="20544"/>
    <cellStyle name="Normal 37 4 2 2 3 2 2" xfId="46793"/>
    <cellStyle name="Normal 37 4 2 2 3 3" xfId="9480"/>
    <cellStyle name="Normal 37 4 2 2 3 3 2" xfId="35730"/>
    <cellStyle name="Normal 37 4 2 2 3 4" xfId="30400"/>
    <cellStyle name="Normal 37 4 2 2 4" xfId="13083"/>
    <cellStyle name="Normal 37 4 2 2 4 2" xfId="24147"/>
    <cellStyle name="Normal 37 4 2 2 4 2 2" xfId="50396"/>
    <cellStyle name="Normal 37 4 2 2 4 3" xfId="39333"/>
    <cellStyle name="Normal 37 4 2 2 5" xfId="16819"/>
    <cellStyle name="Normal 37 4 2 2 5 2" xfId="43069"/>
    <cellStyle name="Normal 37 4 2 2 6" xfId="5677"/>
    <cellStyle name="Normal 37 4 2 2 6 2" xfId="32006"/>
    <cellStyle name="Normal 37 4 2 2 7" xfId="27690"/>
    <cellStyle name="Normal 37 4 2 20" xfId="2968"/>
    <cellStyle name="Normal 37 4 2 20 2" xfId="11692"/>
    <cellStyle name="Normal 37 4 2 20 2 2" xfId="22756"/>
    <cellStyle name="Normal 37 4 2 20 2 2 2" xfId="49005"/>
    <cellStyle name="Normal 37 4 2 20 2 3" xfId="37942"/>
    <cellStyle name="Normal 37 4 2 20 3" xfId="15295"/>
    <cellStyle name="Normal 37 4 2 20 3 2" xfId="26359"/>
    <cellStyle name="Normal 37 4 2 20 3 2 2" xfId="52608"/>
    <cellStyle name="Normal 37 4 2 20 3 3" xfId="41545"/>
    <cellStyle name="Normal 37 4 2 20 4" xfId="19031"/>
    <cellStyle name="Normal 37 4 2 20 4 2" xfId="45281"/>
    <cellStyle name="Normal 37 4 2 20 5" xfId="7907"/>
    <cellStyle name="Normal 37 4 2 20 5 2" xfId="34218"/>
    <cellStyle name="Normal 37 4 2 20 6" xfId="30402"/>
    <cellStyle name="Normal 37 4 2 21" xfId="2969"/>
    <cellStyle name="Normal 37 4 2 21 2" xfId="11806"/>
    <cellStyle name="Normal 37 4 2 21 2 2" xfId="22870"/>
    <cellStyle name="Normal 37 4 2 21 2 2 2" xfId="49119"/>
    <cellStyle name="Normal 37 4 2 21 2 3" xfId="38056"/>
    <cellStyle name="Normal 37 4 2 21 3" xfId="15409"/>
    <cellStyle name="Normal 37 4 2 21 3 2" xfId="26473"/>
    <cellStyle name="Normal 37 4 2 21 3 2 2" xfId="52722"/>
    <cellStyle name="Normal 37 4 2 21 3 3" xfId="41659"/>
    <cellStyle name="Normal 37 4 2 21 4" xfId="19145"/>
    <cellStyle name="Normal 37 4 2 21 4 2" xfId="45395"/>
    <cellStyle name="Normal 37 4 2 21 5" xfId="8022"/>
    <cellStyle name="Normal 37 4 2 21 5 2" xfId="34332"/>
    <cellStyle name="Normal 37 4 2 21 6" xfId="30403"/>
    <cellStyle name="Normal 37 4 2 22" xfId="2970"/>
    <cellStyle name="Normal 37 4 2 22 2" xfId="11920"/>
    <cellStyle name="Normal 37 4 2 22 2 2" xfId="22984"/>
    <cellStyle name="Normal 37 4 2 22 2 2 2" xfId="49233"/>
    <cellStyle name="Normal 37 4 2 22 2 3" xfId="38170"/>
    <cellStyle name="Normal 37 4 2 22 3" xfId="15523"/>
    <cellStyle name="Normal 37 4 2 22 3 2" xfId="26587"/>
    <cellStyle name="Normal 37 4 2 22 3 2 2" xfId="52836"/>
    <cellStyle name="Normal 37 4 2 22 3 3" xfId="41773"/>
    <cellStyle name="Normal 37 4 2 22 4" xfId="19259"/>
    <cellStyle name="Normal 37 4 2 22 4 2" xfId="45509"/>
    <cellStyle name="Normal 37 4 2 22 5" xfId="8137"/>
    <cellStyle name="Normal 37 4 2 22 5 2" xfId="34446"/>
    <cellStyle name="Normal 37 4 2 22 6" xfId="30404"/>
    <cellStyle name="Normal 37 4 2 23" xfId="2971"/>
    <cellStyle name="Normal 37 4 2 23 2" xfId="12034"/>
    <cellStyle name="Normal 37 4 2 23 2 2" xfId="23098"/>
    <cellStyle name="Normal 37 4 2 23 2 2 2" xfId="49347"/>
    <cellStyle name="Normal 37 4 2 23 2 3" xfId="38284"/>
    <cellStyle name="Normal 37 4 2 23 3" xfId="15637"/>
    <cellStyle name="Normal 37 4 2 23 3 2" xfId="26701"/>
    <cellStyle name="Normal 37 4 2 23 3 2 2" xfId="52950"/>
    <cellStyle name="Normal 37 4 2 23 3 3" xfId="41887"/>
    <cellStyle name="Normal 37 4 2 23 4" xfId="19373"/>
    <cellStyle name="Normal 37 4 2 23 4 2" xfId="45623"/>
    <cellStyle name="Normal 37 4 2 23 5" xfId="8252"/>
    <cellStyle name="Normal 37 4 2 23 5 2" xfId="34560"/>
    <cellStyle name="Normal 37 4 2 23 6" xfId="30405"/>
    <cellStyle name="Normal 37 4 2 24" xfId="2972"/>
    <cellStyle name="Normal 37 4 2 24 2" xfId="12148"/>
    <cellStyle name="Normal 37 4 2 24 2 2" xfId="23212"/>
    <cellStyle name="Normal 37 4 2 24 2 2 2" xfId="49461"/>
    <cellStyle name="Normal 37 4 2 24 2 3" xfId="38398"/>
    <cellStyle name="Normal 37 4 2 24 3" xfId="15751"/>
    <cellStyle name="Normal 37 4 2 24 3 2" xfId="26815"/>
    <cellStyle name="Normal 37 4 2 24 3 2 2" xfId="53064"/>
    <cellStyle name="Normal 37 4 2 24 3 3" xfId="42001"/>
    <cellStyle name="Normal 37 4 2 24 4" xfId="19487"/>
    <cellStyle name="Normal 37 4 2 24 4 2" xfId="45737"/>
    <cellStyle name="Normal 37 4 2 24 5" xfId="8367"/>
    <cellStyle name="Normal 37 4 2 24 5 2" xfId="34674"/>
    <cellStyle name="Normal 37 4 2 24 6" xfId="30406"/>
    <cellStyle name="Normal 37 4 2 25" xfId="2973"/>
    <cellStyle name="Normal 37 4 2 25 2" xfId="12265"/>
    <cellStyle name="Normal 37 4 2 25 2 2" xfId="23329"/>
    <cellStyle name="Normal 37 4 2 25 2 2 2" xfId="49578"/>
    <cellStyle name="Normal 37 4 2 25 2 3" xfId="38515"/>
    <cellStyle name="Normal 37 4 2 25 3" xfId="15868"/>
    <cellStyle name="Normal 37 4 2 25 3 2" xfId="26932"/>
    <cellStyle name="Normal 37 4 2 25 3 2 2" xfId="53181"/>
    <cellStyle name="Normal 37 4 2 25 3 3" xfId="42118"/>
    <cellStyle name="Normal 37 4 2 25 4" xfId="19604"/>
    <cellStyle name="Normal 37 4 2 25 4 2" xfId="45854"/>
    <cellStyle name="Normal 37 4 2 25 5" xfId="8485"/>
    <cellStyle name="Normal 37 4 2 25 5 2" xfId="34791"/>
    <cellStyle name="Normal 37 4 2 25 6" xfId="30407"/>
    <cellStyle name="Normal 37 4 2 26" xfId="2974"/>
    <cellStyle name="Normal 37 4 2 26 2" xfId="12384"/>
    <cellStyle name="Normal 37 4 2 26 2 2" xfId="23448"/>
    <cellStyle name="Normal 37 4 2 26 2 2 2" xfId="49697"/>
    <cellStyle name="Normal 37 4 2 26 2 3" xfId="38634"/>
    <cellStyle name="Normal 37 4 2 26 3" xfId="15987"/>
    <cellStyle name="Normal 37 4 2 26 3 2" xfId="27051"/>
    <cellStyle name="Normal 37 4 2 26 3 2 2" xfId="53300"/>
    <cellStyle name="Normal 37 4 2 26 3 3" xfId="42237"/>
    <cellStyle name="Normal 37 4 2 26 4" xfId="19723"/>
    <cellStyle name="Normal 37 4 2 26 4 2" xfId="45973"/>
    <cellStyle name="Normal 37 4 2 26 5" xfId="8605"/>
    <cellStyle name="Normal 37 4 2 26 5 2" xfId="34910"/>
    <cellStyle name="Normal 37 4 2 26 6" xfId="30408"/>
    <cellStyle name="Normal 37 4 2 27" xfId="2975"/>
    <cellStyle name="Normal 37 4 2 27 2" xfId="12515"/>
    <cellStyle name="Normal 37 4 2 27 2 2" xfId="23579"/>
    <cellStyle name="Normal 37 4 2 27 2 2 2" xfId="49828"/>
    <cellStyle name="Normal 37 4 2 27 2 3" xfId="38765"/>
    <cellStyle name="Normal 37 4 2 27 3" xfId="16118"/>
    <cellStyle name="Normal 37 4 2 27 3 2" xfId="27182"/>
    <cellStyle name="Normal 37 4 2 27 3 2 2" xfId="53431"/>
    <cellStyle name="Normal 37 4 2 27 3 3" xfId="42368"/>
    <cellStyle name="Normal 37 4 2 27 4" xfId="19854"/>
    <cellStyle name="Normal 37 4 2 27 4 2" xfId="46104"/>
    <cellStyle name="Normal 37 4 2 27 5" xfId="8737"/>
    <cellStyle name="Normal 37 4 2 27 5 2" xfId="35041"/>
    <cellStyle name="Normal 37 4 2 27 6" xfId="30409"/>
    <cellStyle name="Normal 37 4 2 28" xfId="2976"/>
    <cellStyle name="Normal 37 4 2 28 2" xfId="12630"/>
    <cellStyle name="Normal 37 4 2 28 2 2" xfId="23694"/>
    <cellStyle name="Normal 37 4 2 28 2 2 2" xfId="49943"/>
    <cellStyle name="Normal 37 4 2 28 2 3" xfId="38880"/>
    <cellStyle name="Normal 37 4 2 28 3" xfId="16233"/>
    <cellStyle name="Normal 37 4 2 28 3 2" xfId="27297"/>
    <cellStyle name="Normal 37 4 2 28 3 2 2" xfId="53546"/>
    <cellStyle name="Normal 37 4 2 28 3 3" xfId="42483"/>
    <cellStyle name="Normal 37 4 2 28 4" xfId="19969"/>
    <cellStyle name="Normal 37 4 2 28 4 2" xfId="46219"/>
    <cellStyle name="Normal 37 4 2 28 5" xfId="8853"/>
    <cellStyle name="Normal 37 4 2 28 5 2" xfId="35156"/>
    <cellStyle name="Normal 37 4 2 28 6" xfId="30410"/>
    <cellStyle name="Normal 37 4 2 29" xfId="2977"/>
    <cellStyle name="Normal 37 4 2 29 2" xfId="12744"/>
    <cellStyle name="Normal 37 4 2 29 2 2" xfId="23808"/>
    <cellStyle name="Normal 37 4 2 29 2 2 2" xfId="50057"/>
    <cellStyle name="Normal 37 4 2 29 2 3" xfId="38994"/>
    <cellStyle name="Normal 37 4 2 29 3" xfId="16347"/>
    <cellStyle name="Normal 37 4 2 29 3 2" xfId="27411"/>
    <cellStyle name="Normal 37 4 2 29 3 2 2" xfId="53660"/>
    <cellStyle name="Normal 37 4 2 29 3 3" xfId="42597"/>
    <cellStyle name="Normal 37 4 2 29 4" xfId="20083"/>
    <cellStyle name="Normal 37 4 2 29 4 2" xfId="46333"/>
    <cellStyle name="Normal 37 4 2 29 5" xfId="8968"/>
    <cellStyle name="Normal 37 4 2 29 5 2" xfId="35270"/>
    <cellStyle name="Normal 37 4 2 29 6" xfId="30411"/>
    <cellStyle name="Normal 37 4 2 3" xfId="2978"/>
    <cellStyle name="Normal 37 4 2 3 2" xfId="9654"/>
    <cellStyle name="Normal 37 4 2 3 2 2" xfId="20718"/>
    <cellStyle name="Normal 37 4 2 3 2 2 2" xfId="46967"/>
    <cellStyle name="Normal 37 4 2 3 2 3" xfId="35904"/>
    <cellStyle name="Normal 37 4 2 3 3" xfId="13257"/>
    <cellStyle name="Normal 37 4 2 3 3 2" xfId="24321"/>
    <cellStyle name="Normal 37 4 2 3 3 2 2" xfId="50570"/>
    <cellStyle name="Normal 37 4 2 3 3 3" xfId="39507"/>
    <cellStyle name="Normal 37 4 2 3 4" xfId="16993"/>
    <cellStyle name="Normal 37 4 2 3 4 2" xfId="43243"/>
    <cellStyle name="Normal 37 4 2 3 5" xfId="5852"/>
    <cellStyle name="Normal 37 4 2 3 5 2" xfId="32180"/>
    <cellStyle name="Normal 37 4 2 3 6" xfId="30412"/>
    <cellStyle name="Normal 37 4 2 30" xfId="2979"/>
    <cellStyle name="Normal 37 4 2 30 2" xfId="9382"/>
    <cellStyle name="Normal 37 4 2 30 2 2" xfId="20446"/>
    <cellStyle name="Normal 37 4 2 30 2 2 2" xfId="46695"/>
    <cellStyle name="Normal 37 4 2 30 2 3" xfId="35632"/>
    <cellStyle name="Normal 37 4 2 30 3" xfId="12985"/>
    <cellStyle name="Normal 37 4 2 30 3 2" xfId="24049"/>
    <cellStyle name="Normal 37 4 2 30 3 2 2" xfId="50298"/>
    <cellStyle name="Normal 37 4 2 30 3 3" xfId="39235"/>
    <cellStyle name="Normal 37 4 2 30 4" xfId="16721"/>
    <cellStyle name="Normal 37 4 2 30 4 2" xfId="42971"/>
    <cellStyle name="Normal 37 4 2 30 5" xfId="5577"/>
    <cellStyle name="Normal 37 4 2 30 5 2" xfId="31908"/>
    <cellStyle name="Normal 37 4 2 30 6" xfId="30413"/>
    <cellStyle name="Normal 37 4 2 31" xfId="2980"/>
    <cellStyle name="Normal 37 4 2 31 2" xfId="20326"/>
    <cellStyle name="Normal 37 4 2 31 2 2" xfId="46575"/>
    <cellStyle name="Normal 37 4 2 31 3" xfId="9262"/>
    <cellStyle name="Normal 37 4 2 31 3 2" xfId="35512"/>
    <cellStyle name="Normal 37 4 2 31 4" xfId="30414"/>
    <cellStyle name="Normal 37 4 2 32" xfId="2981"/>
    <cellStyle name="Normal 37 4 2 32 2" xfId="23929"/>
    <cellStyle name="Normal 37 4 2 32 2 2" xfId="50178"/>
    <cellStyle name="Normal 37 4 2 32 3" xfId="12865"/>
    <cellStyle name="Normal 37 4 2 32 3 2" xfId="39115"/>
    <cellStyle name="Normal 37 4 2 32 4" xfId="30415"/>
    <cellStyle name="Normal 37 4 2 33" xfId="2982"/>
    <cellStyle name="Normal 37 4 2 33 2" xfId="16601"/>
    <cellStyle name="Normal 37 4 2 33 2 2" xfId="42851"/>
    <cellStyle name="Normal 37 4 2 33 3" xfId="30416"/>
    <cellStyle name="Normal 37 4 2 34" xfId="2983"/>
    <cellStyle name="Normal 37 4 2 34 2" xfId="30417"/>
    <cellStyle name="Normal 37 4 2 35" xfId="2984"/>
    <cellStyle name="Normal 37 4 2 35 2" xfId="30418"/>
    <cellStyle name="Normal 37 4 2 36" xfId="2985"/>
    <cellStyle name="Normal 37 4 2 36 2" xfId="30419"/>
    <cellStyle name="Normal 37 4 2 37" xfId="2986"/>
    <cellStyle name="Normal 37 4 2 37 2" xfId="30420"/>
    <cellStyle name="Normal 37 4 2 38" xfId="2987"/>
    <cellStyle name="Normal 37 4 2 38 2" xfId="30421"/>
    <cellStyle name="Normal 37 4 2 39" xfId="2988"/>
    <cellStyle name="Normal 37 4 2 39 2" xfId="30422"/>
    <cellStyle name="Normal 37 4 2 4" xfId="2989"/>
    <cellStyle name="Normal 37 4 2 4 2" xfId="9770"/>
    <cellStyle name="Normal 37 4 2 4 2 2" xfId="20834"/>
    <cellStyle name="Normal 37 4 2 4 2 2 2" xfId="47083"/>
    <cellStyle name="Normal 37 4 2 4 2 3" xfId="36020"/>
    <cellStyle name="Normal 37 4 2 4 3" xfId="13373"/>
    <cellStyle name="Normal 37 4 2 4 3 2" xfId="24437"/>
    <cellStyle name="Normal 37 4 2 4 3 2 2" xfId="50686"/>
    <cellStyle name="Normal 37 4 2 4 3 3" xfId="39623"/>
    <cellStyle name="Normal 37 4 2 4 4" xfId="17109"/>
    <cellStyle name="Normal 37 4 2 4 4 2" xfId="43359"/>
    <cellStyle name="Normal 37 4 2 4 5" xfId="5969"/>
    <cellStyle name="Normal 37 4 2 4 5 2" xfId="32296"/>
    <cellStyle name="Normal 37 4 2 4 6" xfId="30423"/>
    <cellStyle name="Normal 37 4 2 40" xfId="2990"/>
    <cellStyle name="Normal 37 4 2 40 2" xfId="30424"/>
    <cellStyle name="Normal 37 4 2 41" xfId="2955"/>
    <cellStyle name="Normal 37 4 2 41 2" xfId="30389"/>
    <cellStyle name="Normal 37 4 2 42" xfId="5456"/>
    <cellStyle name="Normal 37 4 2 42 2" xfId="31788"/>
    <cellStyle name="Normal 37 4 2 43" xfId="27689"/>
    <cellStyle name="Normal 37 4 2 5" xfId="2991"/>
    <cellStyle name="Normal 37 4 2 5 2" xfId="9885"/>
    <cellStyle name="Normal 37 4 2 5 2 2" xfId="20949"/>
    <cellStyle name="Normal 37 4 2 5 2 2 2" xfId="47198"/>
    <cellStyle name="Normal 37 4 2 5 2 3" xfId="36135"/>
    <cellStyle name="Normal 37 4 2 5 3" xfId="13488"/>
    <cellStyle name="Normal 37 4 2 5 3 2" xfId="24552"/>
    <cellStyle name="Normal 37 4 2 5 3 2 2" xfId="50801"/>
    <cellStyle name="Normal 37 4 2 5 3 3" xfId="39738"/>
    <cellStyle name="Normal 37 4 2 5 4" xfId="17224"/>
    <cellStyle name="Normal 37 4 2 5 4 2" xfId="43474"/>
    <cellStyle name="Normal 37 4 2 5 5" xfId="6085"/>
    <cellStyle name="Normal 37 4 2 5 5 2" xfId="32411"/>
    <cellStyle name="Normal 37 4 2 5 6" xfId="30425"/>
    <cellStyle name="Normal 37 4 2 6" xfId="2992"/>
    <cellStyle name="Normal 37 4 2 6 2" xfId="10000"/>
    <cellStyle name="Normal 37 4 2 6 2 2" xfId="21064"/>
    <cellStyle name="Normal 37 4 2 6 2 2 2" xfId="47313"/>
    <cellStyle name="Normal 37 4 2 6 2 3" xfId="36250"/>
    <cellStyle name="Normal 37 4 2 6 3" xfId="13603"/>
    <cellStyle name="Normal 37 4 2 6 3 2" xfId="24667"/>
    <cellStyle name="Normal 37 4 2 6 3 2 2" xfId="50916"/>
    <cellStyle name="Normal 37 4 2 6 3 3" xfId="39853"/>
    <cellStyle name="Normal 37 4 2 6 4" xfId="17339"/>
    <cellStyle name="Normal 37 4 2 6 4 2" xfId="43589"/>
    <cellStyle name="Normal 37 4 2 6 5" xfId="6201"/>
    <cellStyle name="Normal 37 4 2 6 5 2" xfId="32526"/>
    <cellStyle name="Normal 37 4 2 6 6" xfId="30426"/>
    <cellStyle name="Normal 37 4 2 7" xfId="2993"/>
    <cellStyle name="Normal 37 4 2 7 2" xfId="10114"/>
    <cellStyle name="Normal 37 4 2 7 2 2" xfId="21178"/>
    <cellStyle name="Normal 37 4 2 7 2 2 2" xfId="47427"/>
    <cellStyle name="Normal 37 4 2 7 2 3" xfId="36364"/>
    <cellStyle name="Normal 37 4 2 7 3" xfId="13717"/>
    <cellStyle name="Normal 37 4 2 7 3 2" xfId="24781"/>
    <cellStyle name="Normal 37 4 2 7 3 2 2" xfId="51030"/>
    <cellStyle name="Normal 37 4 2 7 3 3" xfId="39967"/>
    <cellStyle name="Normal 37 4 2 7 4" xfId="17453"/>
    <cellStyle name="Normal 37 4 2 7 4 2" xfId="43703"/>
    <cellStyle name="Normal 37 4 2 7 5" xfId="6316"/>
    <cellStyle name="Normal 37 4 2 7 5 2" xfId="32640"/>
    <cellStyle name="Normal 37 4 2 7 6" xfId="30427"/>
    <cellStyle name="Normal 37 4 2 8" xfId="2994"/>
    <cellStyle name="Normal 37 4 2 8 2" xfId="10228"/>
    <cellStyle name="Normal 37 4 2 8 2 2" xfId="21292"/>
    <cellStyle name="Normal 37 4 2 8 2 2 2" xfId="47541"/>
    <cellStyle name="Normal 37 4 2 8 2 3" xfId="36478"/>
    <cellStyle name="Normal 37 4 2 8 3" xfId="13831"/>
    <cellStyle name="Normal 37 4 2 8 3 2" xfId="24895"/>
    <cellStyle name="Normal 37 4 2 8 3 2 2" xfId="51144"/>
    <cellStyle name="Normal 37 4 2 8 3 3" xfId="40081"/>
    <cellStyle name="Normal 37 4 2 8 4" xfId="17567"/>
    <cellStyle name="Normal 37 4 2 8 4 2" xfId="43817"/>
    <cellStyle name="Normal 37 4 2 8 5" xfId="6431"/>
    <cellStyle name="Normal 37 4 2 8 5 2" xfId="32754"/>
    <cellStyle name="Normal 37 4 2 8 6" xfId="30428"/>
    <cellStyle name="Normal 37 4 2 9" xfId="2995"/>
    <cellStyle name="Normal 37 4 2 9 2" xfId="10342"/>
    <cellStyle name="Normal 37 4 2 9 2 2" xfId="21406"/>
    <cellStyle name="Normal 37 4 2 9 2 2 2" xfId="47655"/>
    <cellStyle name="Normal 37 4 2 9 2 3" xfId="36592"/>
    <cellStyle name="Normal 37 4 2 9 3" xfId="13945"/>
    <cellStyle name="Normal 37 4 2 9 3 2" xfId="25009"/>
    <cellStyle name="Normal 37 4 2 9 3 2 2" xfId="51258"/>
    <cellStyle name="Normal 37 4 2 9 3 3" xfId="40195"/>
    <cellStyle name="Normal 37 4 2 9 4" xfId="17681"/>
    <cellStyle name="Normal 37 4 2 9 4 2" xfId="43931"/>
    <cellStyle name="Normal 37 4 2 9 5" xfId="6546"/>
    <cellStyle name="Normal 37 4 2 9 5 2" xfId="32868"/>
    <cellStyle name="Normal 37 4 2 9 6" xfId="30429"/>
    <cellStyle name="Normal 37 4 20" xfId="2996"/>
    <cellStyle name="Normal 37 4 20 2" xfId="11496"/>
    <cellStyle name="Normal 37 4 20 2 2" xfId="22560"/>
    <cellStyle name="Normal 37 4 20 2 2 2" xfId="48809"/>
    <cellStyle name="Normal 37 4 20 2 3" xfId="37746"/>
    <cellStyle name="Normal 37 4 20 3" xfId="15099"/>
    <cellStyle name="Normal 37 4 20 3 2" xfId="26163"/>
    <cellStyle name="Normal 37 4 20 3 2 2" xfId="52412"/>
    <cellStyle name="Normal 37 4 20 3 3" xfId="41349"/>
    <cellStyle name="Normal 37 4 20 4" xfId="18835"/>
    <cellStyle name="Normal 37 4 20 4 2" xfId="45085"/>
    <cellStyle name="Normal 37 4 20 5" xfId="7710"/>
    <cellStyle name="Normal 37 4 20 5 2" xfId="34022"/>
    <cellStyle name="Normal 37 4 20 6" xfId="30430"/>
    <cellStyle name="Normal 37 4 21" xfId="2997"/>
    <cellStyle name="Normal 37 4 21 2" xfId="11610"/>
    <cellStyle name="Normal 37 4 21 2 2" xfId="22674"/>
    <cellStyle name="Normal 37 4 21 2 2 2" xfId="48923"/>
    <cellStyle name="Normal 37 4 21 2 3" xfId="37860"/>
    <cellStyle name="Normal 37 4 21 3" xfId="15213"/>
    <cellStyle name="Normal 37 4 21 3 2" xfId="26277"/>
    <cellStyle name="Normal 37 4 21 3 2 2" xfId="52526"/>
    <cellStyle name="Normal 37 4 21 3 3" xfId="41463"/>
    <cellStyle name="Normal 37 4 21 4" xfId="18949"/>
    <cellStyle name="Normal 37 4 21 4 2" xfId="45199"/>
    <cellStyle name="Normal 37 4 21 5" xfId="7825"/>
    <cellStyle name="Normal 37 4 21 5 2" xfId="34136"/>
    <cellStyle name="Normal 37 4 21 6" xfId="30431"/>
    <cellStyle name="Normal 37 4 22" xfId="2998"/>
    <cellStyle name="Normal 37 4 22 2" xfId="11724"/>
    <cellStyle name="Normal 37 4 22 2 2" xfId="22788"/>
    <cellStyle name="Normal 37 4 22 2 2 2" xfId="49037"/>
    <cellStyle name="Normal 37 4 22 2 3" xfId="37974"/>
    <cellStyle name="Normal 37 4 22 3" xfId="15327"/>
    <cellStyle name="Normal 37 4 22 3 2" xfId="26391"/>
    <cellStyle name="Normal 37 4 22 3 2 2" xfId="52640"/>
    <cellStyle name="Normal 37 4 22 3 3" xfId="41577"/>
    <cellStyle name="Normal 37 4 22 4" xfId="19063"/>
    <cellStyle name="Normal 37 4 22 4 2" xfId="45313"/>
    <cellStyle name="Normal 37 4 22 5" xfId="7940"/>
    <cellStyle name="Normal 37 4 22 5 2" xfId="34250"/>
    <cellStyle name="Normal 37 4 22 6" xfId="30432"/>
    <cellStyle name="Normal 37 4 23" xfId="2999"/>
    <cellStyle name="Normal 37 4 23 2" xfId="11838"/>
    <cellStyle name="Normal 37 4 23 2 2" xfId="22902"/>
    <cellStyle name="Normal 37 4 23 2 2 2" xfId="49151"/>
    <cellStyle name="Normal 37 4 23 2 3" xfId="38088"/>
    <cellStyle name="Normal 37 4 23 3" xfId="15441"/>
    <cellStyle name="Normal 37 4 23 3 2" xfId="26505"/>
    <cellStyle name="Normal 37 4 23 3 2 2" xfId="52754"/>
    <cellStyle name="Normal 37 4 23 3 3" xfId="41691"/>
    <cellStyle name="Normal 37 4 23 4" xfId="19177"/>
    <cellStyle name="Normal 37 4 23 4 2" xfId="45427"/>
    <cellStyle name="Normal 37 4 23 5" xfId="8055"/>
    <cellStyle name="Normal 37 4 23 5 2" xfId="34364"/>
    <cellStyle name="Normal 37 4 23 6" xfId="30433"/>
    <cellStyle name="Normal 37 4 24" xfId="3000"/>
    <cellStyle name="Normal 37 4 24 2" xfId="11952"/>
    <cellStyle name="Normal 37 4 24 2 2" xfId="23016"/>
    <cellStyle name="Normal 37 4 24 2 2 2" xfId="49265"/>
    <cellStyle name="Normal 37 4 24 2 3" xfId="38202"/>
    <cellStyle name="Normal 37 4 24 3" xfId="15555"/>
    <cellStyle name="Normal 37 4 24 3 2" xfId="26619"/>
    <cellStyle name="Normal 37 4 24 3 2 2" xfId="52868"/>
    <cellStyle name="Normal 37 4 24 3 3" xfId="41805"/>
    <cellStyle name="Normal 37 4 24 4" xfId="19291"/>
    <cellStyle name="Normal 37 4 24 4 2" xfId="45541"/>
    <cellStyle name="Normal 37 4 24 5" xfId="8170"/>
    <cellStyle name="Normal 37 4 24 5 2" xfId="34478"/>
    <cellStyle name="Normal 37 4 24 6" xfId="30434"/>
    <cellStyle name="Normal 37 4 25" xfId="3001"/>
    <cellStyle name="Normal 37 4 25 2" xfId="12066"/>
    <cellStyle name="Normal 37 4 25 2 2" xfId="23130"/>
    <cellStyle name="Normal 37 4 25 2 2 2" xfId="49379"/>
    <cellStyle name="Normal 37 4 25 2 3" xfId="38316"/>
    <cellStyle name="Normal 37 4 25 3" xfId="15669"/>
    <cellStyle name="Normal 37 4 25 3 2" xfId="26733"/>
    <cellStyle name="Normal 37 4 25 3 2 2" xfId="52982"/>
    <cellStyle name="Normal 37 4 25 3 3" xfId="41919"/>
    <cellStyle name="Normal 37 4 25 4" xfId="19405"/>
    <cellStyle name="Normal 37 4 25 4 2" xfId="45655"/>
    <cellStyle name="Normal 37 4 25 5" xfId="8285"/>
    <cellStyle name="Normal 37 4 25 5 2" xfId="34592"/>
    <cellStyle name="Normal 37 4 25 6" xfId="30435"/>
    <cellStyle name="Normal 37 4 26" xfId="3002"/>
    <cellStyle name="Normal 37 4 26 2" xfId="12183"/>
    <cellStyle name="Normal 37 4 26 2 2" xfId="23247"/>
    <cellStyle name="Normal 37 4 26 2 2 2" xfId="49496"/>
    <cellStyle name="Normal 37 4 26 2 3" xfId="38433"/>
    <cellStyle name="Normal 37 4 26 3" xfId="15786"/>
    <cellStyle name="Normal 37 4 26 3 2" xfId="26850"/>
    <cellStyle name="Normal 37 4 26 3 2 2" xfId="53099"/>
    <cellStyle name="Normal 37 4 26 3 3" xfId="42036"/>
    <cellStyle name="Normal 37 4 26 4" xfId="19522"/>
    <cellStyle name="Normal 37 4 26 4 2" xfId="45772"/>
    <cellStyle name="Normal 37 4 26 5" xfId="8403"/>
    <cellStyle name="Normal 37 4 26 5 2" xfId="34709"/>
    <cellStyle name="Normal 37 4 26 6" xfId="30436"/>
    <cellStyle name="Normal 37 4 27" xfId="3003"/>
    <cellStyle name="Normal 37 4 27 2" xfId="12302"/>
    <cellStyle name="Normal 37 4 27 2 2" xfId="23366"/>
    <cellStyle name="Normal 37 4 27 2 2 2" xfId="49615"/>
    <cellStyle name="Normal 37 4 27 2 3" xfId="38552"/>
    <cellStyle name="Normal 37 4 27 3" xfId="15905"/>
    <cellStyle name="Normal 37 4 27 3 2" xfId="26969"/>
    <cellStyle name="Normal 37 4 27 3 2 2" xfId="53218"/>
    <cellStyle name="Normal 37 4 27 3 3" xfId="42155"/>
    <cellStyle name="Normal 37 4 27 4" xfId="19641"/>
    <cellStyle name="Normal 37 4 27 4 2" xfId="45891"/>
    <cellStyle name="Normal 37 4 27 5" xfId="8523"/>
    <cellStyle name="Normal 37 4 27 5 2" xfId="34828"/>
    <cellStyle name="Normal 37 4 27 6" xfId="30437"/>
    <cellStyle name="Normal 37 4 28" xfId="3004"/>
    <cellStyle name="Normal 37 4 28 2" xfId="12433"/>
    <cellStyle name="Normal 37 4 28 2 2" xfId="23497"/>
    <cellStyle name="Normal 37 4 28 2 2 2" xfId="49746"/>
    <cellStyle name="Normal 37 4 28 2 3" xfId="38683"/>
    <cellStyle name="Normal 37 4 28 3" xfId="16036"/>
    <cellStyle name="Normal 37 4 28 3 2" xfId="27100"/>
    <cellStyle name="Normal 37 4 28 3 2 2" xfId="53349"/>
    <cellStyle name="Normal 37 4 28 3 3" xfId="42286"/>
    <cellStyle name="Normal 37 4 28 4" xfId="19772"/>
    <cellStyle name="Normal 37 4 28 4 2" xfId="46022"/>
    <cellStyle name="Normal 37 4 28 5" xfId="8655"/>
    <cellStyle name="Normal 37 4 28 5 2" xfId="34959"/>
    <cellStyle name="Normal 37 4 28 6" xfId="30438"/>
    <cellStyle name="Normal 37 4 29" xfId="3005"/>
    <cellStyle name="Normal 37 4 29 2" xfId="12548"/>
    <cellStyle name="Normal 37 4 29 2 2" xfId="23612"/>
    <cellStyle name="Normal 37 4 29 2 2 2" xfId="49861"/>
    <cellStyle name="Normal 37 4 29 2 3" xfId="38798"/>
    <cellStyle name="Normal 37 4 29 3" xfId="16151"/>
    <cellStyle name="Normal 37 4 29 3 2" xfId="27215"/>
    <cellStyle name="Normal 37 4 29 3 2 2" xfId="53464"/>
    <cellStyle name="Normal 37 4 29 3 3" xfId="42401"/>
    <cellStyle name="Normal 37 4 29 4" xfId="19887"/>
    <cellStyle name="Normal 37 4 29 4 2" xfId="46137"/>
    <cellStyle name="Normal 37 4 29 5" xfId="8771"/>
    <cellStyle name="Normal 37 4 29 5 2" xfId="35074"/>
    <cellStyle name="Normal 37 4 29 6" xfId="30439"/>
    <cellStyle name="Normal 37 4 3" xfId="211"/>
    <cellStyle name="Normal 37 4 3 2" xfId="3007"/>
    <cellStyle name="Normal 37 4 3 2 2" xfId="16438"/>
    <cellStyle name="Normal 37 4 3 2 2 2" xfId="27502"/>
    <cellStyle name="Normal 37 4 3 2 2 2 2" xfId="53751"/>
    <cellStyle name="Normal 37 4 3 2 2 3" xfId="42688"/>
    <cellStyle name="Normal 37 4 3 2 3" xfId="20174"/>
    <cellStyle name="Normal 37 4 3 2 3 2" xfId="46424"/>
    <cellStyle name="Normal 37 4 3 2 4" xfId="9102"/>
    <cellStyle name="Normal 37 4 3 2 4 2" xfId="35361"/>
    <cellStyle name="Normal 37 4 3 2 5" xfId="30441"/>
    <cellStyle name="Normal 37 4 3 3" xfId="3006"/>
    <cellStyle name="Normal 37 4 3 3 2" xfId="20494"/>
    <cellStyle name="Normal 37 4 3 3 2 2" xfId="46743"/>
    <cellStyle name="Normal 37 4 3 3 3" xfId="9430"/>
    <cellStyle name="Normal 37 4 3 3 3 2" xfId="35680"/>
    <cellStyle name="Normal 37 4 3 3 4" xfId="30440"/>
    <cellStyle name="Normal 37 4 3 4" xfId="13033"/>
    <cellStyle name="Normal 37 4 3 4 2" xfId="24097"/>
    <cellStyle name="Normal 37 4 3 4 2 2" xfId="50346"/>
    <cellStyle name="Normal 37 4 3 4 3" xfId="39283"/>
    <cellStyle name="Normal 37 4 3 5" xfId="16769"/>
    <cellStyle name="Normal 37 4 3 5 2" xfId="43019"/>
    <cellStyle name="Normal 37 4 3 6" xfId="5626"/>
    <cellStyle name="Normal 37 4 3 6 2" xfId="31956"/>
    <cellStyle name="Normal 37 4 3 7" xfId="27691"/>
    <cellStyle name="Normal 37 4 30" xfId="3008"/>
    <cellStyle name="Normal 37 4 30 2" xfId="12662"/>
    <cellStyle name="Normal 37 4 30 2 2" xfId="23726"/>
    <cellStyle name="Normal 37 4 30 2 2 2" xfId="49975"/>
    <cellStyle name="Normal 37 4 30 2 3" xfId="38912"/>
    <cellStyle name="Normal 37 4 30 3" xfId="16265"/>
    <cellStyle name="Normal 37 4 30 3 2" xfId="27329"/>
    <cellStyle name="Normal 37 4 30 3 2 2" xfId="53578"/>
    <cellStyle name="Normal 37 4 30 3 3" xfId="42515"/>
    <cellStyle name="Normal 37 4 30 4" xfId="20001"/>
    <cellStyle name="Normal 37 4 30 4 2" xfId="46251"/>
    <cellStyle name="Normal 37 4 30 5" xfId="8886"/>
    <cellStyle name="Normal 37 4 30 5 2" xfId="35188"/>
    <cellStyle name="Normal 37 4 30 6" xfId="30442"/>
    <cellStyle name="Normal 37 4 31" xfId="3009"/>
    <cellStyle name="Normal 37 4 31 2" xfId="9300"/>
    <cellStyle name="Normal 37 4 31 2 2" xfId="20364"/>
    <cellStyle name="Normal 37 4 31 2 2 2" xfId="46613"/>
    <cellStyle name="Normal 37 4 31 2 3" xfId="35550"/>
    <cellStyle name="Normal 37 4 31 3" xfId="12903"/>
    <cellStyle name="Normal 37 4 31 3 2" xfId="23967"/>
    <cellStyle name="Normal 37 4 31 3 2 2" xfId="50216"/>
    <cellStyle name="Normal 37 4 31 3 3" xfId="39153"/>
    <cellStyle name="Normal 37 4 31 4" xfId="16639"/>
    <cellStyle name="Normal 37 4 31 4 2" xfId="42889"/>
    <cellStyle name="Normal 37 4 31 5" xfId="5495"/>
    <cellStyle name="Normal 37 4 31 5 2" xfId="31826"/>
    <cellStyle name="Normal 37 4 31 6" xfId="30443"/>
    <cellStyle name="Normal 37 4 32" xfId="3010"/>
    <cellStyle name="Normal 37 4 32 2" xfId="20244"/>
    <cellStyle name="Normal 37 4 32 2 2" xfId="46493"/>
    <cellStyle name="Normal 37 4 32 3" xfId="9180"/>
    <cellStyle name="Normal 37 4 32 3 2" xfId="35430"/>
    <cellStyle name="Normal 37 4 32 4" xfId="30444"/>
    <cellStyle name="Normal 37 4 33" xfId="3011"/>
    <cellStyle name="Normal 37 4 33 2" xfId="23847"/>
    <cellStyle name="Normal 37 4 33 2 2" xfId="50096"/>
    <cellStyle name="Normal 37 4 33 3" xfId="12783"/>
    <cellStyle name="Normal 37 4 33 3 2" xfId="39033"/>
    <cellStyle name="Normal 37 4 33 4" xfId="30445"/>
    <cellStyle name="Normal 37 4 34" xfId="3012"/>
    <cellStyle name="Normal 37 4 34 2" xfId="16519"/>
    <cellStyle name="Normal 37 4 34 2 2" xfId="42769"/>
    <cellStyle name="Normal 37 4 34 3" xfId="30446"/>
    <cellStyle name="Normal 37 4 35" xfId="3013"/>
    <cellStyle name="Normal 37 4 35 2" xfId="30447"/>
    <cellStyle name="Normal 37 4 36" xfId="3014"/>
    <cellStyle name="Normal 37 4 36 2" xfId="30448"/>
    <cellStyle name="Normal 37 4 37" xfId="3015"/>
    <cellStyle name="Normal 37 4 37 2" xfId="30449"/>
    <cellStyle name="Normal 37 4 38" xfId="3016"/>
    <cellStyle name="Normal 37 4 38 2" xfId="30450"/>
    <cellStyle name="Normal 37 4 39" xfId="3017"/>
    <cellStyle name="Normal 37 4 39 2" xfId="30451"/>
    <cellStyle name="Normal 37 4 4" xfId="3018"/>
    <cellStyle name="Normal 37 4 4 2" xfId="9572"/>
    <cellStyle name="Normal 37 4 4 2 2" xfId="20636"/>
    <cellStyle name="Normal 37 4 4 2 2 2" xfId="46885"/>
    <cellStyle name="Normal 37 4 4 2 3" xfId="35822"/>
    <cellStyle name="Normal 37 4 4 3" xfId="13175"/>
    <cellStyle name="Normal 37 4 4 3 2" xfId="24239"/>
    <cellStyle name="Normal 37 4 4 3 2 2" xfId="50488"/>
    <cellStyle name="Normal 37 4 4 3 3" xfId="39425"/>
    <cellStyle name="Normal 37 4 4 4" xfId="16911"/>
    <cellStyle name="Normal 37 4 4 4 2" xfId="43161"/>
    <cellStyle name="Normal 37 4 4 5" xfId="5770"/>
    <cellStyle name="Normal 37 4 4 5 2" xfId="32098"/>
    <cellStyle name="Normal 37 4 4 6" xfId="30452"/>
    <cellStyle name="Normal 37 4 40" xfId="3019"/>
    <cellStyle name="Normal 37 4 40 2" xfId="30453"/>
    <cellStyle name="Normal 37 4 41" xfId="3020"/>
    <cellStyle name="Normal 37 4 41 2" xfId="30454"/>
    <cellStyle name="Normal 37 4 42" xfId="2944"/>
    <cellStyle name="Normal 37 4 42 2" xfId="30378"/>
    <cellStyle name="Normal 37 4 43" xfId="5374"/>
    <cellStyle name="Normal 37 4 43 2" xfId="31706"/>
    <cellStyle name="Normal 37 4 44" xfId="27688"/>
    <cellStyle name="Normal 37 4 5" xfId="3021"/>
    <cellStyle name="Normal 37 4 5 2" xfId="9688"/>
    <cellStyle name="Normal 37 4 5 2 2" xfId="20752"/>
    <cellStyle name="Normal 37 4 5 2 2 2" xfId="47001"/>
    <cellStyle name="Normal 37 4 5 2 3" xfId="35938"/>
    <cellStyle name="Normal 37 4 5 3" xfId="13291"/>
    <cellStyle name="Normal 37 4 5 3 2" xfId="24355"/>
    <cellStyle name="Normal 37 4 5 3 2 2" xfId="50604"/>
    <cellStyle name="Normal 37 4 5 3 3" xfId="39541"/>
    <cellStyle name="Normal 37 4 5 4" xfId="17027"/>
    <cellStyle name="Normal 37 4 5 4 2" xfId="43277"/>
    <cellStyle name="Normal 37 4 5 5" xfId="5887"/>
    <cellStyle name="Normal 37 4 5 5 2" xfId="32214"/>
    <cellStyle name="Normal 37 4 5 6" xfId="30455"/>
    <cellStyle name="Normal 37 4 6" xfId="3022"/>
    <cellStyle name="Normal 37 4 6 2" xfId="9803"/>
    <cellStyle name="Normal 37 4 6 2 2" xfId="20867"/>
    <cellStyle name="Normal 37 4 6 2 2 2" xfId="47116"/>
    <cellStyle name="Normal 37 4 6 2 3" xfId="36053"/>
    <cellStyle name="Normal 37 4 6 3" xfId="13406"/>
    <cellStyle name="Normal 37 4 6 3 2" xfId="24470"/>
    <cellStyle name="Normal 37 4 6 3 2 2" xfId="50719"/>
    <cellStyle name="Normal 37 4 6 3 3" xfId="39656"/>
    <cellStyle name="Normal 37 4 6 4" xfId="17142"/>
    <cellStyle name="Normal 37 4 6 4 2" xfId="43392"/>
    <cellStyle name="Normal 37 4 6 5" xfId="6003"/>
    <cellStyle name="Normal 37 4 6 5 2" xfId="32329"/>
    <cellStyle name="Normal 37 4 6 6" xfId="30456"/>
    <cellStyle name="Normal 37 4 7" xfId="3023"/>
    <cellStyle name="Normal 37 4 7 2" xfId="9918"/>
    <cellStyle name="Normal 37 4 7 2 2" xfId="20982"/>
    <cellStyle name="Normal 37 4 7 2 2 2" xfId="47231"/>
    <cellStyle name="Normal 37 4 7 2 3" xfId="36168"/>
    <cellStyle name="Normal 37 4 7 3" xfId="13521"/>
    <cellStyle name="Normal 37 4 7 3 2" xfId="24585"/>
    <cellStyle name="Normal 37 4 7 3 2 2" xfId="50834"/>
    <cellStyle name="Normal 37 4 7 3 3" xfId="39771"/>
    <cellStyle name="Normal 37 4 7 4" xfId="17257"/>
    <cellStyle name="Normal 37 4 7 4 2" xfId="43507"/>
    <cellStyle name="Normal 37 4 7 5" xfId="6119"/>
    <cellStyle name="Normal 37 4 7 5 2" xfId="32444"/>
    <cellStyle name="Normal 37 4 7 6" xfId="30457"/>
    <cellStyle name="Normal 37 4 8" xfId="3024"/>
    <cellStyle name="Normal 37 4 8 2" xfId="10032"/>
    <cellStyle name="Normal 37 4 8 2 2" xfId="21096"/>
    <cellStyle name="Normal 37 4 8 2 2 2" xfId="47345"/>
    <cellStyle name="Normal 37 4 8 2 3" xfId="36282"/>
    <cellStyle name="Normal 37 4 8 3" xfId="13635"/>
    <cellStyle name="Normal 37 4 8 3 2" xfId="24699"/>
    <cellStyle name="Normal 37 4 8 3 2 2" xfId="50948"/>
    <cellStyle name="Normal 37 4 8 3 3" xfId="39885"/>
    <cellStyle name="Normal 37 4 8 4" xfId="17371"/>
    <cellStyle name="Normal 37 4 8 4 2" xfId="43621"/>
    <cellStyle name="Normal 37 4 8 5" xfId="6234"/>
    <cellStyle name="Normal 37 4 8 5 2" xfId="32558"/>
    <cellStyle name="Normal 37 4 8 6" xfId="30458"/>
    <cellStyle name="Normal 37 4 9" xfId="3025"/>
    <cellStyle name="Normal 37 4 9 2" xfId="10146"/>
    <cellStyle name="Normal 37 4 9 2 2" xfId="21210"/>
    <cellStyle name="Normal 37 4 9 2 2 2" xfId="47459"/>
    <cellStyle name="Normal 37 4 9 2 3" xfId="36396"/>
    <cellStyle name="Normal 37 4 9 3" xfId="13749"/>
    <cellStyle name="Normal 37 4 9 3 2" xfId="24813"/>
    <cellStyle name="Normal 37 4 9 3 2 2" xfId="51062"/>
    <cellStyle name="Normal 37 4 9 3 3" xfId="39999"/>
    <cellStyle name="Normal 37 4 9 4" xfId="17485"/>
    <cellStyle name="Normal 37 4 9 4 2" xfId="43735"/>
    <cellStyle name="Normal 37 4 9 5" xfId="6349"/>
    <cellStyle name="Normal 37 4 9 5 2" xfId="32672"/>
    <cellStyle name="Normal 37 4 9 6" xfId="30459"/>
    <cellStyle name="Normal 37 40" xfId="3026"/>
    <cellStyle name="Normal 37 40 2" xfId="16502"/>
    <cellStyle name="Normal 37 40 2 2" xfId="42752"/>
    <cellStyle name="Normal 37 40 3" xfId="30460"/>
    <cellStyle name="Normal 37 41" xfId="3027"/>
    <cellStyle name="Normal 37 41 2" xfId="16511"/>
    <cellStyle name="Normal 37 41 2 2" xfId="42761"/>
    <cellStyle name="Normal 37 41 3" xfId="30461"/>
    <cellStyle name="Normal 37 42" xfId="3028"/>
    <cellStyle name="Normal 37 42 2" xfId="30462"/>
    <cellStyle name="Normal 37 43" xfId="3029"/>
    <cellStyle name="Normal 37 43 2" xfId="30463"/>
    <cellStyle name="Normal 37 44" xfId="3030"/>
    <cellStyle name="Normal 37 44 2" xfId="30464"/>
    <cellStyle name="Normal 37 45" xfId="3031"/>
    <cellStyle name="Normal 37 45 2" xfId="30465"/>
    <cellStyle name="Normal 37 46" xfId="3032"/>
    <cellStyle name="Normal 37 46 2" xfId="30466"/>
    <cellStyle name="Normal 37 47" xfId="3033"/>
    <cellStyle name="Normal 37 47 2" xfId="30467"/>
    <cellStyle name="Normal 37 48" xfId="2339"/>
    <cellStyle name="Normal 37 48 2" xfId="29773"/>
    <cellStyle name="Normal 37 49" xfId="5365"/>
    <cellStyle name="Normal 37 49 2" xfId="31698"/>
    <cellStyle name="Normal 37 5" xfId="212"/>
    <cellStyle name="Normal 37 5 10" xfId="3035"/>
    <cellStyle name="Normal 37 5 10 2" xfId="10267"/>
    <cellStyle name="Normal 37 5 10 2 2" xfId="21331"/>
    <cellStyle name="Normal 37 5 10 2 2 2" xfId="47580"/>
    <cellStyle name="Normal 37 5 10 2 3" xfId="36517"/>
    <cellStyle name="Normal 37 5 10 3" xfId="13870"/>
    <cellStyle name="Normal 37 5 10 3 2" xfId="24934"/>
    <cellStyle name="Normal 37 5 10 3 2 2" xfId="51183"/>
    <cellStyle name="Normal 37 5 10 3 3" xfId="40120"/>
    <cellStyle name="Normal 37 5 10 4" xfId="17606"/>
    <cellStyle name="Normal 37 5 10 4 2" xfId="43856"/>
    <cellStyle name="Normal 37 5 10 5" xfId="6471"/>
    <cellStyle name="Normal 37 5 10 5 2" xfId="32793"/>
    <cellStyle name="Normal 37 5 10 6" xfId="30469"/>
    <cellStyle name="Normal 37 5 11" xfId="3036"/>
    <cellStyle name="Normal 37 5 11 2" xfId="10394"/>
    <cellStyle name="Normal 37 5 11 2 2" xfId="21458"/>
    <cellStyle name="Normal 37 5 11 2 2 2" xfId="47707"/>
    <cellStyle name="Normal 37 5 11 2 3" xfId="36644"/>
    <cellStyle name="Normal 37 5 11 3" xfId="13997"/>
    <cellStyle name="Normal 37 5 11 3 2" xfId="25061"/>
    <cellStyle name="Normal 37 5 11 3 2 2" xfId="51310"/>
    <cellStyle name="Normal 37 5 11 3 3" xfId="40247"/>
    <cellStyle name="Normal 37 5 11 4" xfId="17733"/>
    <cellStyle name="Normal 37 5 11 4 2" xfId="43983"/>
    <cellStyle name="Normal 37 5 11 5" xfId="6599"/>
    <cellStyle name="Normal 37 5 11 5 2" xfId="32920"/>
    <cellStyle name="Normal 37 5 11 6" xfId="30470"/>
    <cellStyle name="Normal 37 5 12" xfId="3037"/>
    <cellStyle name="Normal 37 5 12 2" xfId="10509"/>
    <cellStyle name="Normal 37 5 12 2 2" xfId="21573"/>
    <cellStyle name="Normal 37 5 12 2 2 2" xfId="47822"/>
    <cellStyle name="Normal 37 5 12 2 3" xfId="36759"/>
    <cellStyle name="Normal 37 5 12 3" xfId="14112"/>
    <cellStyle name="Normal 37 5 12 3 2" xfId="25176"/>
    <cellStyle name="Normal 37 5 12 3 2 2" xfId="51425"/>
    <cellStyle name="Normal 37 5 12 3 3" xfId="40362"/>
    <cellStyle name="Normal 37 5 12 4" xfId="17848"/>
    <cellStyle name="Normal 37 5 12 4 2" xfId="44098"/>
    <cellStyle name="Normal 37 5 12 5" xfId="6715"/>
    <cellStyle name="Normal 37 5 12 5 2" xfId="33035"/>
    <cellStyle name="Normal 37 5 12 6" xfId="30471"/>
    <cellStyle name="Normal 37 5 13" xfId="3038"/>
    <cellStyle name="Normal 37 5 13 2" xfId="10682"/>
    <cellStyle name="Normal 37 5 13 2 2" xfId="21746"/>
    <cellStyle name="Normal 37 5 13 2 2 2" xfId="47995"/>
    <cellStyle name="Normal 37 5 13 2 3" xfId="36932"/>
    <cellStyle name="Normal 37 5 13 3" xfId="14285"/>
    <cellStyle name="Normal 37 5 13 3 2" xfId="25349"/>
    <cellStyle name="Normal 37 5 13 3 2 2" xfId="51598"/>
    <cellStyle name="Normal 37 5 13 3 3" xfId="40535"/>
    <cellStyle name="Normal 37 5 13 4" xfId="18021"/>
    <cellStyle name="Normal 37 5 13 4 2" xfId="44271"/>
    <cellStyle name="Normal 37 5 13 5" xfId="6889"/>
    <cellStyle name="Normal 37 5 13 5 2" xfId="33208"/>
    <cellStyle name="Normal 37 5 13 6" xfId="30472"/>
    <cellStyle name="Normal 37 5 14" xfId="3039"/>
    <cellStyle name="Normal 37 5 14 2" xfId="10799"/>
    <cellStyle name="Normal 37 5 14 2 2" xfId="21863"/>
    <cellStyle name="Normal 37 5 14 2 2 2" xfId="48112"/>
    <cellStyle name="Normal 37 5 14 2 3" xfId="37049"/>
    <cellStyle name="Normal 37 5 14 3" xfId="14402"/>
    <cellStyle name="Normal 37 5 14 3 2" xfId="25466"/>
    <cellStyle name="Normal 37 5 14 3 2 2" xfId="51715"/>
    <cellStyle name="Normal 37 5 14 3 3" xfId="40652"/>
    <cellStyle name="Normal 37 5 14 4" xfId="18138"/>
    <cellStyle name="Normal 37 5 14 4 2" xfId="44388"/>
    <cellStyle name="Normal 37 5 14 5" xfId="7007"/>
    <cellStyle name="Normal 37 5 14 5 2" xfId="33325"/>
    <cellStyle name="Normal 37 5 14 6" xfId="30473"/>
    <cellStyle name="Normal 37 5 15" xfId="3040"/>
    <cellStyle name="Normal 37 5 15 2" xfId="10915"/>
    <cellStyle name="Normal 37 5 15 2 2" xfId="21979"/>
    <cellStyle name="Normal 37 5 15 2 2 2" xfId="48228"/>
    <cellStyle name="Normal 37 5 15 2 3" xfId="37165"/>
    <cellStyle name="Normal 37 5 15 3" xfId="14518"/>
    <cellStyle name="Normal 37 5 15 3 2" xfId="25582"/>
    <cellStyle name="Normal 37 5 15 3 2 2" xfId="51831"/>
    <cellStyle name="Normal 37 5 15 3 3" xfId="40768"/>
    <cellStyle name="Normal 37 5 15 4" xfId="18254"/>
    <cellStyle name="Normal 37 5 15 4 2" xfId="44504"/>
    <cellStyle name="Normal 37 5 15 5" xfId="7124"/>
    <cellStyle name="Normal 37 5 15 5 2" xfId="33441"/>
    <cellStyle name="Normal 37 5 15 6" xfId="30474"/>
    <cellStyle name="Normal 37 5 16" xfId="3041"/>
    <cellStyle name="Normal 37 5 16 2" xfId="11033"/>
    <cellStyle name="Normal 37 5 16 2 2" xfId="22097"/>
    <cellStyle name="Normal 37 5 16 2 2 2" xfId="48346"/>
    <cellStyle name="Normal 37 5 16 2 3" xfId="37283"/>
    <cellStyle name="Normal 37 5 16 3" xfId="14636"/>
    <cellStyle name="Normal 37 5 16 3 2" xfId="25700"/>
    <cellStyle name="Normal 37 5 16 3 2 2" xfId="51949"/>
    <cellStyle name="Normal 37 5 16 3 3" xfId="40886"/>
    <cellStyle name="Normal 37 5 16 4" xfId="18372"/>
    <cellStyle name="Normal 37 5 16 4 2" xfId="44622"/>
    <cellStyle name="Normal 37 5 16 5" xfId="7243"/>
    <cellStyle name="Normal 37 5 16 5 2" xfId="33559"/>
    <cellStyle name="Normal 37 5 16 6" xfId="30475"/>
    <cellStyle name="Normal 37 5 17" xfId="3042"/>
    <cellStyle name="Normal 37 5 17 2" xfId="11151"/>
    <cellStyle name="Normal 37 5 17 2 2" xfId="22215"/>
    <cellStyle name="Normal 37 5 17 2 2 2" xfId="48464"/>
    <cellStyle name="Normal 37 5 17 2 3" xfId="37401"/>
    <cellStyle name="Normal 37 5 17 3" xfId="14754"/>
    <cellStyle name="Normal 37 5 17 3 2" xfId="25818"/>
    <cellStyle name="Normal 37 5 17 3 2 2" xfId="52067"/>
    <cellStyle name="Normal 37 5 17 3 3" xfId="41004"/>
    <cellStyle name="Normal 37 5 17 4" xfId="18490"/>
    <cellStyle name="Normal 37 5 17 4 2" xfId="44740"/>
    <cellStyle name="Normal 37 5 17 5" xfId="7362"/>
    <cellStyle name="Normal 37 5 17 5 2" xfId="33677"/>
    <cellStyle name="Normal 37 5 17 6" xfId="30476"/>
    <cellStyle name="Normal 37 5 18" xfId="3043"/>
    <cellStyle name="Normal 37 5 18 2" xfId="11267"/>
    <cellStyle name="Normal 37 5 18 2 2" xfId="22331"/>
    <cellStyle name="Normal 37 5 18 2 2 2" xfId="48580"/>
    <cellStyle name="Normal 37 5 18 2 3" xfId="37517"/>
    <cellStyle name="Normal 37 5 18 3" xfId="14870"/>
    <cellStyle name="Normal 37 5 18 3 2" xfId="25934"/>
    <cellStyle name="Normal 37 5 18 3 2 2" xfId="52183"/>
    <cellStyle name="Normal 37 5 18 3 3" xfId="41120"/>
    <cellStyle name="Normal 37 5 18 4" xfId="18606"/>
    <cellStyle name="Normal 37 5 18 4 2" xfId="44856"/>
    <cellStyle name="Normal 37 5 18 5" xfId="7479"/>
    <cellStyle name="Normal 37 5 18 5 2" xfId="33793"/>
    <cellStyle name="Normal 37 5 18 6" xfId="30477"/>
    <cellStyle name="Normal 37 5 19" xfId="3044"/>
    <cellStyle name="Normal 37 5 19 2" xfId="11384"/>
    <cellStyle name="Normal 37 5 19 2 2" xfId="22448"/>
    <cellStyle name="Normal 37 5 19 2 2 2" xfId="48697"/>
    <cellStyle name="Normal 37 5 19 2 3" xfId="37634"/>
    <cellStyle name="Normal 37 5 19 3" xfId="14987"/>
    <cellStyle name="Normal 37 5 19 3 2" xfId="26051"/>
    <cellStyle name="Normal 37 5 19 3 2 2" xfId="52300"/>
    <cellStyle name="Normal 37 5 19 3 3" xfId="41237"/>
    <cellStyle name="Normal 37 5 19 4" xfId="18723"/>
    <cellStyle name="Normal 37 5 19 4 2" xfId="44973"/>
    <cellStyle name="Normal 37 5 19 5" xfId="7597"/>
    <cellStyle name="Normal 37 5 19 5 2" xfId="33910"/>
    <cellStyle name="Normal 37 5 19 6" xfId="30478"/>
    <cellStyle name="Normal 37 5 2" xfId="213"/>
    <cellStyle name="Normal 37 5 2 10" xfId="3046"/>
    <cellStyle name="Normal 37 5 2 10 2" xfId="10470"/>
    <cellStyle name="Normal 37 5 2 10 2 2" xfId="21534"/>
    <cellStyle name="Normal 37 5 2 10 2 2 2" xfId="47783"/>
    <cellStyle name="Normal 37 5 2 10 2 3" xfId="36720"/>
    <cellStyle name="Normal 37 5 2 10 3" xfId="14073"/>
    <cellStyle name="Normal 37 5 2 10 3 2" xfId="25137"/>
    <cellStyle name="Normal 37 5 2 10 3 2 2" xfId="51386"/>
    <cellStyle name="Normal 37 5 2 10 3 3" xfId="40323"/>
    <cellStyle name="Normal 37 5 2 10 4" xfId="17809"/>
    <cellStyle name="Normal 37 5 2 10 4 2" xfId="44059"/>
    <cellStyle name="Normal 37 5 2 10 5" xfId="6675"/>
    <cellStyle name="Normal 37 5 2 10 5 2" xfId="32996"/>
    <cellStyle name="Normal 37 5 2 10 6" xfId="30480"/>
    <cellStyle name="Normal 37 5 2 11" xfId="3047"/>
    <cellStyle name="Normal 37 5 2 11 2" xfId="10585"/>
    <cellStyle name="Normal 37 5 2 11 2 2" xfId="21649"/>
    <cellStyle name="Normal 37 5 2 11 2 2 2" xfId="47898"/>
    <cellStyle name="Normal 37 5 2 11 2 3" xfId="36835"/>
    <cellStyle name="Normal 37 5 2 11 3" xfId="14188"/>
    <cellStyle name="Normal 37 5 2 11 3 2" xfId="25252"/>
    <cellStyle name="Normal 37 5 2 11 3 2 2" xfId="51501"/>
    <cellStyle name="Normal 37 5 2 11 3 3" xfId="40438"/>
    <cellStyle name="Normal 37 5 2 11 4" xfId="17924"/>
    <cellStyle name="Normal 37 5 2 11 4 2" xfId="44174"/>
    <cellStyle name="Normal 37 5 2 11 5" xfId="6791"/>
    <cellStyle name="Normal 37 5 2 11 5 2" xfId="33111"/>
    <cellStyle name="Normal 37 5 2 11 6" xfId="30481"/>
    <cellStyle name="Normal 37 5 2 12" xfId="3048"/>
    <cellStyle name="Normal 37 5 2 12 2" xfId="10758"/>
    <cellStyle name="Normal 37 5 2 12 2 2" xfId="21822"/>
    <cellStyle name="Normal 37 5 2 12 2 2 2" xfId="48071"/>
    <cellStyle name="Normal 37 5 2 12 2 3" xfId="37008"/>
    <cellStyle name="Normal 37 5 2 12 3" xfId="14361"/>
    <cellStyle name="Normal 37 5 2 12 3 2" xfId="25425"/>
    <cellStyle name="Normal 37 5 2 12 3 2 2" xfId="51674"/>
    <cellStyle name="Normal 37 5 2 12 3 3" xfId="40611"/>
    <cellStyle name="Normal 37 5 2 12 4" xfId="18097"/>
    <cellStyle name="Normal 37 5 2 12 4 2" xfId="44347"/>
    <cellStyle name="Normal 37 5 2 12 5" xfId="6965"/>
    <cellStyle name="Normal 37 5 2 12 5 2" xfId="33284"/>
    <cellStyle name="Normal 37 5 2 12 6" xfId="30482"/>
    <cellStyle name="Normal 37 5 2 13" xfId="3049"/>
    <cellStyle name="Normal 37 5 2 13 2" xfId="10875"/>
    <cellStyle name="Normal 37 5 2 13 2 2" xfId="21939"/>
    <cellStyle name="Normal 37 5 2 13 2 2 2" xfId="48188"/>
    <cellStyle name="Normal 37 5 2 13 2 3" xfId="37125"/>
    <cellStyle name="Normal 37 5 2 13 3" xfId="14478"/>
    <cellStyle name="Normal 37 5 2 13 3 2" xfId="25542"/>
    <cellStyle name="Normal 37 5 2 13 3 2 2" xfId="51791"/>
    <cellStyle name="Normal 37 5 2 13 3 3" xfId="40728"/>
    <cellStyle name="Normal 37 5 2 13 4" xfId="18214"/>
    <cellStyle name="Normal 37 5 2 13 4 2" xfId="44464"/>
    <cellStyle name="Normal 37 5 2 13 5" xfId="7083"/>
    <cellStyle name="Normal 37 5 2 13 5 2" xfId="33401"/>
    <cellStyle name="Normal 37 5 2 13 6" xfId="30483"/>
    <cellStyle name="Normal 37 5 2 14" xfId="3050"/>
    <cellStyle name="Normal 37 5 2 14 2" xfId="10991"/>
    <cellStyle name="Normal 37 5 2 14 2 2" xfId="22055"/>
    <cellStyle name="Normal 37 5 2 14 2 2 2" xfId="48304"/>
    <cellStyle name="Normal 37 5 2 14 2 3" xfId="37241"/>
    <cellStyle name="Normal 37 5 2 14 3" xfId="14594"/>
    <cellStyle name="Normal 37 5 2 14 3 2" xfId="25658"/>
    <cellStyle name="Normal 37 5 2 14 3 2 2" xfId="51907"/>
    <cellStyle name="Normal 37 5 2 14 3 3" xfId="40844"/>
    <cellStyle name="Normal 37 5 2 14 4" xfId="18330"/>
    <cellStyle name="Normal 37 5 2 14 4 2" xfId="44580"/>
    <cellStyle name="Normal 37 5 2 14 5" xfId="7200"/>
    <cellStyle name="Normal 37 5 2 14 5 2" xfId="33517"/>
    <cellStyle name="Normal 37 5 2 14 6" xfId="30484"/>
    <cellStyle name="Normal 37 5 2 15" xfId="3051"/>
    <cellStyle name="Normal 37 5 2 15 2" xfId="11109"/>
    <cellStyle name="Normal 37 5 2 15 2 2" xfId="22173"/>
    <cellStyle name="Normal 37 5 2 15 2 2 2" xfId="48422"/>
    <cellStyle name="Normal 37 5 2 15 2 3" xfId="37359"/>
    <cellStyle name="Normal 37 5 2 15 3" xfId="14712"/>
    <cellStyle name="Normal 37 5 2 15 3 2" xfId="25776"/>
    <cellStyle name="Normal 37 5 2 15 3 2 2" xfId="52025"/>
    <cellStyle name="Normal 37 5 2 15 3 3" xfId="40962"/>
    <cellStyle name="Normal 37 5 2 15 4" xfId="18448"/>
    <cellStyle name="Normal 37 5 2 15 4 2" xfId="44698"/>
    <cellStyle name="Normal 37 5 2 15 5" xfId="7319"/>
    <cellStyle name="Normal 37 5 2 15 5 2" xfId="33635"/>
    <cellStyle name="Normal 37 5 2 15 6" xfId="30485"/>
    <cellStyle name="Normal 37 5 2 16" xfId="3052"/>
    <cellStyle name="Normal 37 5 2 16 2" xfId="11227"/>
    <cellStyle name="Normal 37 5 2 16 2 2" xfId="22291"/>
    <cellStyle name="Normal 37 5 2 16 2 2 2" xfId="48540"/>
    <cellStyle name="Normal 37 5 2 16 2 3" xfId="37477"/>
    <cellStyle name="Normal 37 5 2 16 3" xfId="14830"/>
    <cellStyle name="Normal 37 5 2 16 3 2" xfId="25894"/>
    <cellStyle name="Normal 37 5 2 16 3 2 2" xfId="52143"/>
    <cellStyle name="Normal 37 5 2 16 3 3" xfId="41080"/>
    <cellStyle name="Normal 37 5 2 16 4" xfId="18566"/>
    <cellStyle name="Normal 37 5 2 16 4 2" xfId="44816"/>
    <cellStyle name="Normal 37 5 2 16 5" xfId="7438"/>
    <cellStyle name="Normal 37 5 2 16 5 2" xfId="33753"/>
    <cellStyle name="Normal 37 5 2 16 6" xfId="30486"/>
    <cellStyle name="Normal 37 5 2 17" xfId="3053"/>
    <cellStyle name="Normal 37 5 2 17 2" xfId="11343"/>
    <cellStyle name="Normal 37 5 2 17 2 2" xfId="22407"/>
    <cellStyle name="Normal 37 5 2 17 2 2 2" xfId="48656"/>
    <cellStyle name="Normal 37 5 2 17 2 3" xfId="37593"/>
    <cellStyle name="Normal 37 5 2 17 3" xfId="14946"/>
    <cellStyle name="Normal 37 5 2 17 3 2" xfId="26010"/>
    <cellStyle name="Normal 37 5 2 17 3 2 2" xfId="52259"/>
    <cellStyle name="Normal 37 5 2 17 3 3" xfId="41196"/>
    <cellStyle name="Normal 37 5 2 17 4" xfId="18682"/>
    <cellStyle name="Normal 37 5 2 17 4 2" xfId="44932"/>
    <cellStyle name="Normal 37 5 2 17 5" xfId="7555"/>
    <cellStyle name="Normal 37 5 2 17 5 2" xfId="33869"/>
    <cellStyle name="Normal 37 5 2 17 6" xfId="30487"/>
    <cellStyle name="Normal 37 5 2 18" xfId="3054"/>
    <cellStyle name="Normal 37 5 2 18 2" xfId="11460"/>
    <cellStyle name="Normal 37 5 2 18 2 2" xfId="22524"/>
    <cellStyle name="Normal 37 5 2 18 2 2 2" xfId="48773"/>
    <cellStyle name="Normal 37 5 2 18 2 3" xfId="37710"/>
    <cellStyle name="Normal 37 5 2 18 3" xfId="15063"/>
    <cellStyle name="Normal 37 5 2 18 3 2" xfId="26127"/>
    <cellStyle name="Normal 37 5 2 18 3 2 2" xfId="52376"/>
    <cellStyle name="Normal 37 5 2 18 3 3" xfId="41313"/>
    <cellStyle name="Normal 37 5 2 18 4" xfId="18799"/>
    <cellStyle name="Normal 37 5 2 18 4 2" xfId="45049"/>
    <cellStyle name="Normal 37 5 2 18 5" xfId="7673"/>
    <cellStyle name="Normal 37 5 2 18 5 2" xfId="33986"/>
    <cellStyle name="Normal 37 5 2 18 6" xfId="30488"/>
    <cellStyle name="Normal 37 5 2 19" xfId="3055"/>
    <cellStyle name="Normal 37 5 2 19 2" xfId="11579"/>
    <cellStyle name="Normal 37 5 2 19 2 2" xfId="22643"/>
    <cellStyle name="Normal 37 5 2 19 2 2 2" xfId="48892"/>
    <cellStyle name="Normal 37 5 2 19 2 3" xfId="37829"/>
    <cellStyle name="Normal 37 5 2 19 3" xfId="15182"/>
    <cellStyle name="Normal 37 5 2 19 3 2" xfId="26246"/>
    <cellStyle name="Normal 37 5 2 19 3 2 2" xfId="52495"/>
    <cellStyle name="Normal 37 5 2 19 3 3" xfId="41432"/>
    <cellStyle name="Normal 37 5 2 19 4" xfId="18918"/>
    <cellStyle name="Normal 37 5 2 19 4 2" xfId="45168"/>
    <cellStyle name="Normal 37 5 2 19 5" xfId="7793"/>
    <cellStyle name="Normal 37 5 2 19 5 2" xfId="34105"/>
    <cellStyle name="Normal 37 5 2 19 6" xfId="30489"/>
    <cellStyle name="Normal 37 5 2 2" xfId="214"/>
    <cellStyle name="Normal 37 5 2 2 2" xfId="3057"/>
    <cellStyle name="Normal 37 5 2 2 2 2" xfId="16439"/>
    <cellStyle name="Normal 37 5 2 2 2 2 2" xfId="27503"/>
    <cellStyle name="Normal 37 5 2 2 2 2 2 2" xfId="53752"/>
    <cellStyle name="Normal 37 5 2 2 2 2 3" xfId="42689"/>
    <cellStyle name="Normal 37 5 2 2 2 3" xfId="20175"/>
    <cellStyle name="Normal 37 5 2 2 2 3 2" xfId="46425"/>
    <cellStyle name="Normal 37 5 2 2 2 4" xfId="9103"/>
    <cellStyle name="Normal 37 5 2 2 2 4 2" xfId="35362"/>
    <cellStyle name="Normal 37 5 2 2 2 5" xfId="30491"/>
    <cellStyle name="Normal 37 5 2 2 3" xfId="3056"/>
    <cellStyle name="Normal 37 5 2 2 3 2" xfId="20551"/>
    <cellStyle name="Normal 37 5 2 2 3 2 2" xfId="46800"/>
    <cellStyle name="Normal 37 5 2 2 3 3" xfId="9487"/>
    <cellStyle name="Normal 37 5 2 2 3 3 2" xfId="35737"/>
    <cellStyle name="Normal 37 5 2 2 3 4" xfId="30490"/>
    <cellStyle name="Normal 37 5 2 2 4" xfId="13090"/>
    <cellStyle name="Normal 37 5 2 2 4 2" xfId="24154"/>
    <cellStyle name="Normal 37 5 2 2 4 2 2" xfId="50403"/>
    <cellStyle name="Normal 37 5 2 2 4 3" xfId="39340"/>
    <cellStyle name="Normal 37 5 2 2 5" xfId="16826"/>
    <cellStyle name="Normal 37 5 2 2 5 2" xfId="43076"/>
    <cellStyle name="Normal 37 5 2 2 6" xfId="5684"/>
    <cellStyle name="Normal 37 5 2 2 6 2" xfId="32013"/>
    <cellStyle name="Normal 37 5 2 2 7" xfId="27694"/>
    <cellStyle name="Normal 37 5 2 20" xfId="3058"/>
    <cellStyle name="Normal 37 5 2 20 2" xfId="11693"/>
    <cellStyle name="Normal 37 5 2 20 2 2" xfId="22757"/>
    <cellStyle name="Normal 37 5 2 20 2 2 2" xfId="49006"/>
    <cellStyle name="Normal 37 5 2 20 2 3" xfId="37943"/>
    <cellStyle name="Normal 37 5 2 20 3" xfId="15296"/>
    <cellStyle name="Normal 37 5 2 20 3 2" xfId="26360"/>
    <cellStyle name="Normal 37 5 2 20 3 2 2" xfId="52609"/>
    <cellStyle name="Normal 37 5 2 20 3 3" xfId="41546"/>
    <cellStyle name="Normal 37 5 2 20 4" xfId="19032"/>
    <cellStyle name="Normal 37 5 2 20 4 2" xfId="45282"/>
    <cellStyle name="Normal 37 5 2 20 5" xfId="7908"/>
    <cellStyle name="Normal 37 5 2 20 5 2" xfId="34219"/>
    <cellStyle name="Normal 37 5 2 20 6" xfId="30492"/>
    <cellStyle name="Normal 37 5 2 21" xfId="3059"/>
    <cellStyle name="Normal 37 5 2 21 2" xfId="11807"/>
    <cellStyle name="Normal 37 5 2 21 2 2" xfId="22871"/>
    <cellStyle name="Normal 37 5 2 21 2 2 2" xfId="49120"/>
    <cellStyle name="Normal 37 5 2 21 2 3" xfId="38057"/>
    <cellStyle name="Normal 37 5 2 21 3" xfId="15410"/>
    <cellStyle name="Normal 37 5 2 21 3 2" xfId="26474"/>
    <cellStyle name="Normal 37 5 2 21 3 2 2" xfId="52723"/>
    <cellStyle name="Normal 37 5 2 21 3 3" xfId="41660"/>
    <cellStyle name="Normal 37 5 2 21 4" xfId="19146"/>
    <cellStyle name="Normal 37 5 2 21 4 2" xfId="45396"/>
    <cellStyle name="Normal 37 5 2 21 5" xfId="8023"/>
    <cellStyle name="Normal 37 5 2 21 5 2" xfId="34333"/>
    <cellStyle name="Normal 37 5 2 21 6" xfId="30493"/>
    <cellStyle name="Normal 37 5 2 22" xfId="3060"/>
    <cellStyle name="Normal 37 5 2 22 2" xfId="11921"/>
    <cellStyle name="Normal 37 5 2 22 2 2" xfId="22985"/>
    <cellStyle name="Normal 37 5 2 22 2 2 2" xfId="49234"/>
    <cellStyle name="Normal 37 5 2 22 2 3" xfId="38171"/>
    <cellStyle name="Normal 37 5 2 22 3" xfId="15524"/>
    <cellStyle name="Normal 37 5 2 22 3 2" xfId="26588"/>
    <cellStyle name="Normal 37 5 2 22 3 2 2" xfId="52837"/>
    <cellStyle name="Normal 37 5 2 22 3 3" xfId="41774"/>
    <cellStyle name="Normal 37 5 2 22 4" xfId="19260"/>
    <cellStyle name="Normal 37 5 2 22 4 2" xfId="45510"/>
    <cellStyle name="Normal 37 5 2 22 5" xfId="8138"/>
    <cellStyle name="Normal 37 5 2 22 5 2" xfId="34447"/>
    <cellStyle name="Normal 37 5 2 22 6" xfId="30494"/>
    <cellStyle name="Normal 37 5 2 23" xfId="3061"/>
    <cellStyle name="Normal 37 5 2 23 2" xfId="12035"/>
    <cellStyle name="Normal 37 5 2 23 2 2" xfId="23099"/>
    <cellStyle name="Normal 37 5 2 23 2 2 2" xfId="49348"/>
    <cellStyle name="Normal 37 5 2 23 2 3" xfId="38285"/>
    <cellStyle name="Normal 37 5 2 23 3" xfId="15638"/>
    <cellStyle name="Normal 37 5 2 23 3 2" xfId="26702"/>
    <cellStyle name="Normal 37 5 2 23 3 2 2" xfId="52951"/>
    <cellStyle name="Normal 37 5 2 23 3 3" xfId="41888"/>
    <cellStyle name="Normal 37 5 2 23 4" xfId="19374"/>
    <cellStyle name="Normal 37 5 2 23 4 2" xfId="45624"/>
    <cellStyle name="Normal 37 5 2 23 5" xfId="8253"/>
    <cellStyle name="Normal 37 5 2 23 5 2" xfId="34561"/>
    <cellStyle name="Normal 37 5 2 23 6" xfId="30495"/>
    <cellStyle name="Normal 37 5 2 24" xfId="3062"/>
    <cellStyle name="Normal 37 5 2 24 2" xfId="12149"/>
    <cellStyle name="Normal 37 5 2 24 2 2" xfId="23213"/>
    <cellStyle name="Normal 37 5 2 24 2 2 2" xfId="49462"/>
    <cellStyle name="Normal 37 5 2 24 2 3" xfId="38399"/>
    <cellStyle name="Normal 37 5 2 24 3" xfId="15752"/>
    <cellStyle name="Normal 37 5 2 24 3 2" xfId="26816"/>
    <cellStyle name="Normal 37 5 2 24 3 2 2" xfId="53065"/>
    <cellStyle name="Normal 37 5 2 24 3 3" xfId="42002"/>
    <cellStyle name="Normal 37 5 2 24 4" xfId="19488"/>
    <cellStyle name="Normal 37 5 2 24 4 2" xfId="45738"/>
    <cellStyle name="Normal 37 5 2 24 5" xfId="8368"/>
    <cellStyle name="Normal 37 5 2 24 5 2" xfId="34675"/>
    <cellStyle name="Normal 37 5 2 24 6" xfId="30496"/>
    <cellStyle name="Normal 37 5 2 25" xfId="3063"/>
    <cellStyle name="Normal 37 5 2 25 2" xfId="12266"/>
    <cellStyle name="Normal 37 5 2 25 2 2" xfId="23330"/>
    <cellStyle name="Normal 37 5 2 25 2 2 2" xfId="49579"/>
    <cellStyle name="Normal 37 5 2 25 2 3" xfId="38516"/>
    <cellStyle name="Normal 37 5 2 25 3" xfId="15869"/>
    <cellStyle name="Normal 37 5 2 25 3 2" xfId="26933"/>
    <cellStyle name="Normal 37 5 2 25 3 2 2" xfId="53182"/>
    <cellStyle name="Normal 37 5 2 25 3 3" xfId="42119"/>
    <cellStyle name="Normal 37 5 2 25 4" xfId="19605"/>
    <cellStyle name="Normal 37 5 2 25 4 2" xfId="45855"/>
    <cellStyle name="Normal 37 5 2 25 5" xfId="8486"/>
    <cellStyle name="Normal 37 5 2 25 5 2" xfId="34792"/>
    <cellStyle name="Normal 37 5 2 25 6" xfId="30497"/>
    <cellStyle name="Normal 37 5 2 26" xfId="3064"/>
    <cellStyle name="Normal 37 5 2 26 2" xfId="12385"/>
    <cellStyle name="Normal 37 5 2 26 2 2" xfId="23449"/>
    <cellStyle name="Normal 37 5 2 26 2 2 2" xfId="49698"/>
    <cellStyle name="Normal 37 5 2 26 2 3" xfId="38635"/>
    <cellStyle name="Normal 37 5 2 26 3" xfId="15988"/>
    <cellStyle name="Normal 37 5 2 26 3 2" xfId="27052"/>
    <cellStyle name="Normal 37 5 2 26 3 2 2" xfId="53301"/>
    <cellStyle name="Normal 37 5 2 26 3 3" xfId="42238"/>
    <cellStyle name="Normal 37 5 2 26 4" xfId="19724"/>
    <cellStyle name="Normal 37 5 2 26 4 2" xfId="45974"/>
    <cellStyle name="Normal 37 5 2 26 5" xfId="8606"/>
    <cellStyle name="Normal 37 5 2 26 5 2" xfId="34911"/>
    <cellStyle name="Normal 37 5 2 26 6" xfId="30498"/>
    <cellStyle name="Normal 37 5 2 27" xfId="3065"/>
    <cellStyle name="Normal 37 5 2 27 2" xfId="12516"/>
    <cellStyle name="Normal 37 5 2 27 2 2" xfId="23580"/>
    <cellStyle name="Normal 37 5 2 27 2 2 2" xfId="49829"/>
    <cellStyle name="Normal 37 5 2 27 2 3" xfId="38766"/>
    <cellStyle name="Normal 37 5 2 27 3" xfId="16119"/>
    <cellStyle name="Normal 37 5 2 27 3 2" xfId="27183"/>
    <cellStyle name="Normal 37 5 2 27 3 2 2" xfId="53432"/>
    <cellStyle name="Normal 37 5 2 27 3 3" xfId="42369"/>
    <cellStyle name="Normal 37 5 2 27 4" xfId="19855"/>
    <cellStyle name="Normal 37 5 2 27 4 2" xfId="46105"/>
    <cellStyle name="Normal 37 5 2 27 5" xfId="8738"/>
    <cellStyle name="Normal 37 5 2 27 5 2" xfId="35042"/>
    <cellStyle name="Normal 37 5 2 27 6" xfId="30499"/>
    <cellStyle name="Normal 37 5 2 28" xfId="3066"/>
    <cellStyle name="Normal 37 5 2 28 2" xfId="12631"/>
    <cellStyle name="Normal 37 5 2 28 2 2" xfId="23695"/>
    <cellStyle name="Normal 37 5 2 28 2 2 2" xfId="49944"/>
    <cellStyle name="Normal 37 5 2 28 2 3" xfId="38881"/>
    <cellStyle name="Normal 37 5 2 28 3" xfId="16234"/>
    <cellStyle name="Normal 37 5 2 28 3 2" xfId="27298"/>
    <cellStyle name="Normal 37 5 2 28 3 2 2" xfId="53547"/>
    <cellStyle name="Normal 37 5 2 28 3 3" xfId="42484"/>
    <cellStyle name="Normal 37 5 2 28 4" xfId="19970"/>
    <cellStyle name="Normal 37 5 2 28 4 2" xfId="46220"/>
    <cellStyle name="Normal 37 5 2 28 5" xfId="8854"/>
    <cellStyle name="Normal 37 5 2 28 5 2" xfId="35157"/>
    <cellStyle name="Normal 37 5 2 28 6" xfId="30500"/>
    <cellStyle name="Normal 37 5 2 29" xfId="3067"/>
    <cellStyle name="Normal 37 5 2 29 2" xfId="12745"/>
    <cellStyle name="Normal 37 5 2 29 2 2" xfId="23809"/>
    <cellStyle name="Normal 37 5 2 29 2 2 2" xfId="50058"/>
    <cellStyle name="Normal 37 5 2 29 2 3" xfId="38995"/>
    <cellStyle name="Normal 37 5 2 29 3" xfId="16348"/>
    <cellStyle name="Normal 37 5 2 29 3 2" xfId="27412"/>
    <cellStyle name="Normal 37 5 2 29 3 2 2" xfId="53661"/>
    <cellStyle name="Normal 37 5 2 29 3 3" xfId="42598"/>
    <cellStyle name="Normal 37 5 2 29 4" xfId="20084"/>
    <cellStyle name="Normal 37 5 2 29 4 2" xfId="46334"/>
    <cellStyle name="Normal 37 5 2 29 5" xfId="8969"/>
    <cellStyle name="Normal 37 5 2 29 5 2" xfId="35271"/>
    <cellStyle name="Normal 37 5 2 29 6" xfId="30501"/>
    <cellStyle name="Normal 37 5 2 3" xfId="3068"/>
    <cellStyle name="Normal 37 5 2 3 2" xfId="9655"/>
    <cellStyle name="Normal 37 5 2 3 2 2" xfId="20719"/>
    <cellStyle name="Normal 37 5 2 3 2 2 2" xfId="46968"/>
    <cellStyle name="Normal 37 5 2 3 2 3" xfId="35905"/>
    <cellStyle name="Normal 37 5 2 3 3" xfId="13258"/>
    <cellStyle name="Normal 37 5 2 3 3 2" xfId="24322"/>
    <cellStyle name="Normal 37 5 2 3 3 2 2" xfId="50571"/>
    <cellStyle name="Normal 37 5 2 3 3 3" xfId="39508"/>
    <cellStyle name="Normal 37 5 2 3 4" xfId="16994"/>
    <cellStyle name="Normal 37 5 2 3 4 2" xfId="43244"/>
    <cellStyle name="Normal 37 5 2 3 5" xfId="5853"/>
    <cellStyle name="Normal 37 5 2 3 5 2" xfId="32181"/>
    <cellStyle name="Normal 37 5 2 3 6" xfId="30502"/>
    <cellStyle name="Normal 37 5 2 30" xfId="3069"/>
    <cellStyle name="Normal 37 5 2 30 2" xfId="9383"/>
    <cellStyle name="Normal 37 5 2 30 2 2" xfId="20447"/>
    <cellStyle name="Normal 37 5 2 30 2 2 2" xfId="46696"/>
    <cellStyle name="Normal 37 5 2 30 2 3" xfId="35633"/>
    <cellStyle name="Normal 37 5 2 30 3" xfId="12986"/>
    <cellStyle name="Normal 37 5 2 30 3 2" xfId="24050"/>
    <cellStyle name="Normal 37 5 2 30 3 2 2" xfId="50299"/>
    <cellStyle name="Normal 37 5 2 30 3 3" xfId="39236"/>
    <cellStyle name="Normal 37 5 2 30 4" xfId="16722"/>
    <cellStyle name="Normal 37 5 2 30 4 2" xfId="42972"/>
    <cellStyle name="Normal 37 5 2 30 5" xfId="5578"/>
    <cellStyle name="Normal 37 5 2 30 5 2" xfId="31909"/>
    <cellStyle name="Normal 37 5 2 30 6" xfId="30503"/>
    <cellStyle name="Normal 37 5 2 31" xfId="3070"/>
    <cellStyle name="Normal 37 5 2 31 2" xfId="20327"/>
    <cellStyle name="Normal 37 5 2 31 2 2" xfId="46576"/>
    <cellStyle name="Normal 37 5 2 31 3" xfId="9263"/>
    <cellStyle name="Normal 37 5 2 31 3 2" xfId="35513"/>
    <cellStyle name="Normal 37 5 2 31 4" xfId="30504"/>
    <cellStyle name="Normal 37 5 2 32" xfId="3071"/>
    <cellStyle name="Normal 37 5 2 32 2" xfId="23930"/>
    <cellStyle name="Normal 37 5 2 32 2 2" xfId="50179"/>
    <cellStyle name="Normal 37 5 2 32 3" xfId="12866"/>
    <cellStyle name="Normal 37 5 2 32 3 2" xfId="39116"/>
    <cellStyle name="Normal 37 5 2 32 4" xfId="30505"/>
    <cellStyle name="Normal 37 5 2 33" xfId="3072"/>
    <cellStyle name="Normal 37 5 2 33 2" xfId="16602"/>
    <cellStyle name="Normal 37 5 2 33 2 2" xfId="42852"/>
    <cellStyle name="Normal 37 5 2 33 3" xfId="30506"/>
    <cellStyle name="Normal 37 5 2 34" xfId="3073"/>
    <cellStyle name="Normal 37 5 2 34 2" xfId="30507"/>
    <cellStyle name="Normal 37 5 2 35" xfId="3074"/>
    <cellStyle name="Normal 37 5 2 35 2" xfId="30508"/>
    <cellStyle name="Normal 37 5 2 36" xfId="3075"/>
    <cellStyle name="Normal 37 5 2 36 2" xfId="30509"/>
    <cellStyle name="Normal 37 5 2 37" xfId="3076"/>
    <cellStyle name="Normal 37 5 2 37 2" xfId="30510"/>
    <cellStyle name="Normal 37 5 2 38" xfId="3077"/>
    <cellStyle name="Normal 37 5 2 38 2" xfId="30511"/>
    <cellStyle name="Normal 37 5 2 39" xfId="3078"/>
    <cellStyle name="Normal 37 5 2 39 2" xfId="30512"/>
    <cellStyle name="Normal 37 5 2 4" xfId="3079"/>
    <cellStyle name="Normal 37 5 2 4 2" xfId="9771"/>
    <cellStyle name="Normal 37 5 2 4 2 2" xfId="20835"/>
    <cellStyle name="Normal 37 5 2 4 2 2 2" xfId="47084"/>
    <cellStyle name="Normal 37 5 2 4 2 3" xfId="36021"/>
    <cellStyle name="Normal 37 5 2 4 3" xfId="13374"/>
    <cellStyle name="Normal 37 5 2 4 3 2" xfId="24438"/>
    <cellStyle name="Normal 37 5 2 4 3 2 2" xfId="50687"/>
    <cellStyle name="Normal 37 5 2 4 3 3" xfId="39624"/>
    <cellStyle name="Normal 37 5 2 4 4" xfId="17110"/>
    <cellStyle name="Normal 37 5 2 4 4 2" xfId="43360"/>
    <cellStyle name="Normal 37 5 2 4 5" xfId="5970"/>
    <cellStyle name="Normal 37 5 2 4 5 2" xfId="32297"/>
    <cellStyle name="Normal 37 5 2 4 6" xfId="30513"/>
    <cellStyle name="Normal 37 5 2 40" xfId="3080"/>
    <cellStyle name="Normal 37 5 2 40 2" xfId="30514"/>
    <cellStyle name="Normal 37 5 2 41" xfId="3045"/>
    <cellStyle name="Normal 37 5 2 41 2" xfId="30479"/>
    <cellStyle name="Normal 37 5 2 42" xfId="5457"/>
    <cellStyle name="Normal 37 5 2 42 2" xfId="31789"/>
    <cellStyle name="Normal 37 5 2 43" xfId="27693"/>
    <cellStyle name="Normal 37 5 2 5" xfId="3081"/>
    <cellStyle name="Normal 37 5 2 5 2" xfId="9886"/>
    <cellStyle name="Normal 37 5 2 5 2 2" xfId="20950"/>
    <cellStyle name="Normal 37 5 2 5 2 2 2" xfId="47199"/>
    <cellStyle name="Normal 37 5 2 5 2 3" xfId="36136"/>
    <cellStyle name="Normal 37 5 2 5 3" xfId="13489"/>
    <cellStyle name="Normal 37 5 2 5 3 2" xfId="24553"/>
    <cellStyle name="Normal 37 5 2 5 3 2 2" xfId="50802"/>
    <cellStyle name="Normal 37 5 2 5 3 3" xfId="39739"/>
    <cellStyle name="Normal 37 5 2 5 4" xfId="17225"/>
    <cellStyle name="Normal 37 5 2 5 4 2" xfId="43475"/>
    <cellStyle name="Normal 37 5 2 5 5" xfId="6086"/>
    <cellStyle name="Normal 37 5 2 5 5 2" xfId="32412"/>
    <cellStyle name="Normal 37 5 2 5 6" xfId="30515"/>
    <cellStyle name="Normal 37 5 2 6" xfId="3082"/>
    <cellStyle name="Normal 37 5 2 6 2" xfId="10001"/>
    <cellStyle name="Normal 37 5 2 6 2 2" xfId="21065"/>
    <cellStyle name="Normal 37 5 2 6 2 2 2" xfId="47314"/>
    <cellStyle name="Normal 37 5 2 6 2 3" xfId="36251"/>
    <cellStyle name="Normal 37 5 2 6 3" xfId="13604"/>
    <cellStyle name="Normal 37 5 2 6 3 2" xfId="24668"/>
    <cellStyle name="Normal 37 5 2 6 3 2 2" xfId="50917"/>
    <cellStyle name="Normal 37 5 2 6 3 3" xfId="39854"/>
    <cellStyle name="Normal 37 5 2 6 4" xfId="17340"/>
    <cellStyle name="Normal 37 5 2 6 4 2" xfId="43590"/>
    <cellStyle name="Normal 37 5 2 6 5" xfId="6202"/>
    <cellStyle name="Normal 37 5 2 6 5 2" xfId="32527"/>
    <cellStyle name="Normal 37 5 2 6 6" xfId="30516"/>
    <cellStyle name="Normal 37 5 2 7" xfId="3083"/>
    <cellStyle name="Normal 37 5 2 7 2" xfId="10115"/>
    <cellStyle name="Normal 37 5 2 7 2 2" xfId="21179"/>
    <cellStyle name="Normal 37 5 2 7 2 2 2" xfId="47428"/>
    <cellStyle name="Normal 37 5 2 7 2 3" xfId="36365"/>
    <cellStyle name="Normal 37 5 2 7 3" xfId="13718"/>
    <cellStyle name="Normal 37 5 2 7 3 2" xfId="24782"/>
    <cellStyle name="Normal 37 5 2 7 3 2 2" xfId="51031"/>
    <cellStyle name="Normal 37 5 2 7 3 3" xfId="39968"/>
    <cellStyle name="Normal 37 5 2 7 4" xfId="17454"/>
    <cellStyle name="Normal 37 5 2 7 4 2" xfId="43704"/>
    <cellStyle name="Normal 37 5 2 7 5" xfId="6317"/>
    <cellStyle name="Normal 37 5 2 7 5 2" xfId="32641"/>
    <cellStyle name="Normal 37 5 2 7 6" xfId="30517"/>
    <cellStyle name="Normal 37 5 2 8" xfId="3084"/>
    <cellStyle name="Normal 37 5 2 8 2" xfId="10229"/>
    <cellStyle name="Normal 37 5 2 8 2 2" xfId="21293"/>
    <cellStyle name="Normal 37 5 2 8 2 2 2" xfId="47542"/>
    <cellStyle name="Normal 37 5 2 8 2 3" xfId="36479"/>
    <cellStyle name="Normal 37 5 2 8 3" xfId="13832"/>
    <cellStyle name="Normal 37 5 2 8 3 2" xfId="24896"/>
    <cellStyle name="Normal 37 5 2 8 3 2 2" xfId="51145"/>
    <cellStyle name="Normal 37 5 2 8 3 3" xfId="40082"/>
    <cellStyle name="Normal 37 5 2 8 4" xfId="17568"/>
    <cellStyle name="Normal 37 5 2 8 4 2" xfId="43818"/>
    <cellStyle name="Normal 37 5 2 8 5" xfId="6432"/>
    <cellStyle name="Normal 37 5 2 8 5 2" xfId="32755"/>
    <cellStyle name="Normal 37 5 2 8 6" xfId="30518"/>
    <cellStyle name="Normal 37 5 2 9" xfId="3085"/>
    <cellStyle name="Normal 37 5 2 9 2" xfId="10343"/>
    <cellStyle name="Normal 37 5 2 9 2 2" xfId="21407"/>
    <cellStyle name="Normal 37 5 2 9 2 2 2" xfId="47656"/>
    <cellStyle name="Normal 37 5 2 9 2 3" xfId="36593"/>
    <cellStyle name="Normal 37 5 2 9 3" xfId="13946"/>
    <cellStyle name="Normal 37 5 2 9 3 2" xfId="25010"/>
    <cellStyle name="Normal 37 5 2 9 3 2 2" xfId="51259"/>
    <cellStyle name="Normal 37 5 2 9 3 3" xfId="40196"/>
    <cellStyle name="Normal 37 5 2 9 4" xfId="17682"/>
    <cellStyle name="Normal 37 5 2 9 4 2" xfId="43932"/>
    <cellStyle name="Normal 37 5 2 9 5" xfId="6547"/>
    <cellStyle name="Normal 37 5 2 9 5 2" xfId="32869"/>
    <cellStyle name="Normal 37 5 2 9 6" xfId="30519"/>
    <cellStyle name="Normal 37 5 20" xfId="3086"/>
    <cellStyle name="Normal 37 5 20 2" xfId="11503"/>
    <cellStyle name="Normal 37 5 20 2 2" xfId="22567"/>
    <cellStyle name="Normal 37 5 20 2 2 2" xfId="48816"/>
    <cellStyle name="Normal 37 5 20 2 3" xfId="37753"/>
    <cellStyle name="Normal 37 5 20 3" xfId="15106"/>
    <cellStyle name="Normal 37 5 20 3 2" xfId="26170"/>
    <cellStyle name="Normal 37 5 20 3 2 2" xfId="52419"/>
    <cellStyle name="Normal 37 5 20 3 3" xfId="41356"/>
    <cellStyle name="Normal 37 5 20 4" xfId="18842"/>
    <cellStyle name="Normal 37 5 20 4 2" xfId="45092"/>
    <cellStyle name="Normal 37 5 20 5" xfId="7717"/>
    <cellStyle name="Normal 37 5 20 5 2" xfId="34029"/>
    <cellStyle name="Normal 37 5 20 6" xfId="30520"/>
    <cellStyle name="Normal 37 5 21" xfId="3087"/>
    <cellStyle name="Normal 37 5 21 2" xfId="11617"/>
    <cellStyle name="Normal 37 5 21 2 2" xfId="22681"/>
    <cellStyle name="Normal 37 5 21 2 2 2" xfId="48930"/>
    <cellStyle name="Normal 37 5 21 2 3" xfId="37867"/>
    <cellStyle name="Normal 37 5 21 3" xfId="15220"/>
    <cellStyle name="Normal 37 5 21 3 2" xfId="26284"/>
    <cellStyle name="Normal 37 5 21 3 2 2" xfId="52533"/>
    <cellStyle name="Normal 37 5 21 3 3" xfId="41470"/>
    <cellStyle name="Normal 37 5 21 4" xfId="18956"/>
    <cellStyle name="Normal 37 5 21 4 2" xfId="45206"/>
    <cellStyle name="Normal 37 5 21 5" xfId="7832"/>
    <cellStyle name="Normal 37 5 21 5 2" xfId="34143"/>
    <cellStyle name="Normal 37 5 21 6" xfId="30521"/>
    <cellStyle name="Normal 37 5 22" xfId="3088"/>
    <cellStyle name="Normal 37 5 22 2" xfId="11731"/>
    <cellStyle name="Normal 37 5 22 2 2" xfId="22795"/>
    <cellStyle name="Normal 37 5 22 2 2 2" xfId="49044"/>
    <cellStyle name="Normal 37 5 22 2 3" xfId="37981"/>
    <cellStyle name="Normal 37 5 22 3" xfId="15334"/>
    <cellStyle name="Normal 37 5 22 3 2" xfId="26398"/>
    <cellStyle name="Normal 37 5 22 3 2 2" xfId="52647"/>
    <cellStyle name="Normal 37 5 22 3 3" xfId="41584"/>
    <cellStyle name="Normal 37 5 22 4" xfId="19070"/>
    <cellStyle name="Normal 37 5 22 4 2" xfId="45320"/>
    <cellStyle name="Normal 37 5 22 5" xfId="7947"/>
    <cellStyle name="Normal 37 5 22 5 2" xfId="34257"/>
    <cellStyle name="Normal 37 5 22 6" xfId="30522"/>
    <cellStyle name="Normal 37 5 23" xfId="3089"/>
    <cellStyle name="Normal 37 5 23 2" xfId="11845"/>
    <cellStyle name="Normal 37 5 23 2 2" xfId="22909"/>
    <cellStyle name="Normal 37 5 23 2 2 2" xfId="49158"/>
    <cellStyle name="Normal 37 5 23 2 3" xfId="38095"/>
    <cellStyle name="Normal 37 5 23 3" xfId="15448"/>
    <cellStyle name="Normal 37 5 23 3 2" xfId="26512"/>
    <cellStyle name="Normal 37 5 23 3 2 2" xfId="52761"/>
    <cellStyle name="Normal 37 5 23 3 3" xfId="41698"/>
    <cellStyle name="Normal 37 5 23 4" xfId="19184"/>
    <cellStyle name="Normal 37 5 23 4 2" xfId="45434"/>
    <cellStyle name="Normal 37 5 23 5" xfId="8062"/>
    <cellStyle name="Normal 37 5 23 5 2" xfId="34371"/>
    <cellStyle name="Normal 37 5 23 6" xfId="30523"/>
    <cellStyle name="Normal 37 5 24" xfId="3090"/>
    <cellStyle name="Normal 37 5 24 2" xfId="11959"/>
    <cellStyle name="Normal 37 5 24 2 2" xfId="23023"/>
    <cellStyle name="Normal 37 5 24 2 2 2" xfId="49272"/>
    <cellStyle name="Normal 37 5 24 2 3" xfId="38209"/>
    <cellStyle name="Normal 37 5 24 3" xfId="15562"/>
    <cellStyle name="Normal 37 5 24 3 2" xfId="26626"/>
    <cellStyle name="Normal 37 5 24 3 2 2" xfId="52875"/>
    <cellStyle name="Normal 37 5 24 3 3" xfId="41812"/>
    <cellStyle name="Normal 37 5 24 4" xfId="19298"/>
    <cellStyle name="Normal 37 5 24 4 2" xfId="45548"/>
    <cellStyle name="Normal 37 5 24 5" xfId="8177"/>
    <cellStyle name="Normal 37 5 24 5 2" xfId="34485"/>
    <cellStyle name="Normal 37 5 24 6" xfId="30524"/>
    <cellStyle name="Normal 37 5 25" xfId="3091"/>
    <cellStyle name="Normal 37 5 25 2" xfId="12073"/>
    <cellStyle name="Normal 37 5 25 2 2" xfId="23137"/>
    <cellStyle name="Normal 37 5 25 2 2 2" xfId="49386"/>
    <cellStyle name="Normal 37 5 25 2 3" xfId="38323"/>
    <cellStyle name="Normal 37 5 25 3" xfId="15676"/>
    <cellStyle name="Normal 37 5 25 3 2" xfId="26740"/>
    <cellStyle name="Normal 37 5 25 3 2 2" xfId="52989"/>
    <cellStyle name="Normal 37 5 25 3 3" xfId="41926"/>
    <cellStyle name="Normal 37 5 25 4" xfId="19412"/>
    <cellStyle name="Normal 37 5 25 4 2" xfId="45662"/>
    <cellStyle name="Normal 37 5 25 5" xfId="8292"/>
    <cellStyle name="Normal 37 5 25 5 2" xfId="34599"/>
    <cellStyle name="Normal 37 5 25 6" xfId="30525"/>
    <cellStyle name="Normal 37 5 26" xfId="3092"/>
    <cellStyle name="Normal 37 5 26 2" xfId="12190"/>
    <cellStyle name="Normal 37 5 26 2 2" xfId="23254"/>
    <cellStyle name="Normal 37 5 26 2 2 2" xfId="49503"/>
    <cellStyle name="Normal 37 5 26 2 3" xfId="38440"/>
    <cellStyle name="Normal 37 5 26 3" xfId="15793"/>
    <cellStyle name="Normal 37 5 26 3 2" xfId="26857"/>
    <cellStyle name="Normal 37 5 26 3 2 2" xfId="53106"/>
    <cellStyle name="Normal 37 5 26 3 3" xfId="42043"/>
    <cellStyle name="Normal 37 5 26 4" xfId="19529"/>
    <cellStyle name="Normal 37 5 26 4 2" xfId="45779"/>
    <cellStyle name="Normal 37 5 26 5" xfId="8410"/>
    <cellStyle name="Normal 37 5 26 5 2" xfId="34716"/>
    <cellStyle name="Normal 37 5 26 6" xfId="30526"/>
    <cellStyle name="Normal 37 5 27" xfId="3093"/>
    <cellStyle name="Normal 37 5 27 2" xfId="12309"/>
    <cellStyle name="Normal 37 5 27 2 2" xfId="23373"/>
    <cellStyle name="Normal 37 5 27 2 2 2" xfId="49622"/>
    <cellStyle name="Normal 37 5 27 2 3" xfId="38559"/>
    <cellStyle name="Normal 37 5 27 3" xfId="15912"/>
    <cellStyle name="Normal 37 5 27 3 2" xfId="26976"/>
    <cellStyle name="Normal 37 5 27 3 2 2" xfId="53225"/>
    <cellStyle name="Normal 37 5 27 3 3" xfId="42162"/>
    <cellStyle name="Normal 37 5 27 4" xfId="19648"/>
    <cellStyle name="Normal 37 5 27 4 2" xfId="45898"/>
    <cellStyle name="Normal 37 5 27 5" xfId="8530"/>
    <cellStyle name="Normal 37 5 27 5 2" xfId="34835"/>
    <cellStyle name="Normal 37 5 27 6" xfId="30527"/>
    <cellStyle name="Normal 37 5 28" xfId="3094"/>
    <cellStyle name="Normal 37 5 28 2" xfId="12440"/>
    <cellStyle name="Normal 37 5 28 2 2" xfId="23504"/>
    <cellStyle name="Normal 37 5 28 2 2 2" xfId="49753"/>
    <cellStyle name="Normal 37 5 28 2 3" xfId="38690"/>
    <cellStyle name="Normal 37 5 28 3" xfId="16043"/>
    <cellStyle name="Normal 37 5 28 3 2" xfId="27107"/>
    <cellStyle name="Normal 37 5 28 3 2 2" xfId="53356"/>
    <cellStyle name="Normal 37 5 28 3 3" xfId="42293"/>
    <cellStyle name="Normal 37 5 28 4" xfId="19779"/>
    <cellStyle name="Normal 37 5 28 4 2" xfId="46029"/>
    <cellStyle name="Normal 37 5 28 5" xfId="8662"/>
    <cellStyle name="Normal 37 5 28 5 2" xfId="34966"/>
    <cellStyle name="Normal 37 5 28 6" xfId="30528"/>
    <cellStyle name="Normal 37 5 29" xfId="3095"/>
    <cellStyle name="Normal 37 5 29 2" xfId="12555"/>
    <cellStyle name="Normal 37 5 29 2 2" xfId="23619"/>
    <cellStyle name="Normal 37 5 29 2 2 2" xfId="49868"/>
    <cellStyle name="Normal 37 5 29 2 3" xfId="38805"/>
    <cellStyle name="Normal 37 5 29 3" xfId="16158"/>
    <cellStyle name="Normal 37 5 29 3 2" xfId="27222"/>
    <cellStyle name="Normal 37 5 29 3 2 2" xfId="53471"/>
    <cellStyle name="Normal 37 5 29 3 3" xfId="42408"/>
    <cellStyle name="Normal 37 5 29 4" xfId="19894"/>
    <cellStyle name="Normal 37 5 29 4 2" xfId="46144"/>
    <cellStyle name="Normal 37 5 29 5" xfId="8778"/>
    <cellStyle name="Normal 37 5 29 5 2" xfId="35081"/>
    <cellStyle name="Normal 37 5 29 6" xfId="30529"/>
    <cellStyle name="Normal 37 5 3" xfId="215"/>
    <cellStyle name="Normal 37 5 3 2" xfId="3097"/>
    <cellStyle name="Normal 37 5 3 2 2" xfId="16440"/>
    <cellStyle name="Normal 37 5 3 2 2 2" xfId="27504"/>
    <cellStyle name="Normal 37 5 3 2 2 2 2" xfId="53753"/>
    <cellStyle name="Normal 37 5 3 2 2 3" xfId="42690"/>
    <cellStyle name="Normal 37 5 3 2 3" xfId="20176"/>
    <cellStyle name="Normal 37 5 3 2 3 2" xfId="46426"/>
    <cellStyle name="Normal 37 5 3 2 4" xfId="9104"/>
    <cellStyle name="Normal 37 5 3 2 4 2" xfId="35363"/>
    <cellStyle name="Normal 37 5 3 2 5" xfId="30531"/>
    <cellStyle name="Normal 37 5 3 3" xfId="3096"/>
    <cellStyle name="Normal 37 5 3 3 2" xfId="20501"/>
    <cellStyle name="Normal 37 5 3 3 2 2" xfId="46750"/>
    <cellStyle name="Normal 37 5 3 3 3" xfId="9437"/>
    <cellStyle name="Normal 37 5 3 3 3 2" xfId="35687"/>
    <cellStyle name="Normal 37 5 3 3 4" xfId="30530"/>
    <cellStyle name="Normal 37 5 3 4" xfId="13040"/>
    <cellStyle name="Normal 37 5 3 4 2" xfId="24104"/>
    <cellStyle name="Normal 37 5 3 4 2 2" xfId="50353"/>
    <cellStyle name="Normal 37 5 3 4 3" xfId="39290"/>
    <cellStyle name="Normal 37 5 3 5" xfId="16776"/>
    <cellStyle name="Normal 37 5 3 5 2" xfId="43026"/>
    <cellStyle name="Normal 37 5 3 6" xfId="5633"/>
    <cellStyle name="Normal 37 5 3 6 2" xfId="31963"/>
    <cellStyle name="Normal 37 5 3 7" xfId="27695"/>
    <cellStyle name="Normal 37 5 30" xfId="3098"/>
    <cellStyle name="Normal 37 5 30 2" xfId="12669"/>
    <cellStyle name="Normal 37 5 30 2 2" xfId="23733"/>
    <cellStyle name="Normal 37 5 30 2 2 2" xfId="49982"/>
    <cellStyle name="Normal 37 5 30 2 3" xfId="38919"/>
    <cellStyle name="Normal 37 5 30 3" xfId="16272"/>
    <cellStyle name="Normal 37 5 30 3 2" xfId="27336"/>
    <cellStyle name="Normal 37 5 30 3 2 2" xfId="53585"/>
    <cellStyle name="Normal 37 5 30 3 3" xfId="42522"/>
    <cellStyle name="Normal 37 5 30 4" xfId="20008"/>
    <cellStyle name="Normal 37 5 30 4 2" xfId="46258"/>
    <cellStyle name="Normal 37 5 30 5" xfId="8893"/>
    <cellStyle name="Normal 37 5 30 5 2" xfId="35195"/>
    <cellStyle name="Normal 37 5 30 6" xfId="30532"/>
    <cellStyle name="Normal 37 5 31" xfId="3099"/>
    <cellStyle name="Normal 37 5 31 2" xfId="9307"/>
    <cellStyle name="Normal 37 5 31 2 2" xfId="20371"/>
    <cellStyle name="Normal 37 5 31 2 2 2" xfId="46620"/>
    <cellStyle name="Normal 37 5 31 2 3" xfId="35557"/>
    <cellStyle name="Normal 37 5 31 3" xfId="12910"/>
    <cellStyle name="Normal 37 5 31 3 2" xfId="23974"/>
    <cellStyle name="Normal 37 5 31 3 2 2" xfId="50223"/>
    <cellStyle name="Normal 37 5 31 3 3" xfId="39160"/>
    <cellStyle name="Normal 37 5 31 4" xfId="16646"/>
    <cellStyle name="Normal 37 5 31 4 2" xfId="42896"/>
    <cellStyle name="Normal 37 5 31 5" xfId="5502"/>
    <cellStyle name="Normal 37 5 31 5 2" xfId="31833"/>
    <cellStyle name="Normal 37 5 31 6" xfId="30533"/>
    <cellStyle name="Normal 37 5 32" xfId="3100"/>
    <cellStyle name="Normal 37 5 32 2" xfId="20251"/>
    <cellStyle name="Normal 37 5 32 2 2" xfId="46500"/>
    <cellStyle name="Normal 37 5 32 3" xfId="9187"/>
    <cellStyle name="Normal 37 5 32 3 2" xfId="35437"/>
    <cellStyle name="Normal 37 5 32 4" xfId="30534"/>
    <cellStyle name="Normal 37 5 33" xfId="3101"/>
    <cellStyle name="Normal 37 5 33 2" xfId="23854"/>
    <cellStyle name="Normal 37 5 33 2 2" xfId="50103"/>
    <cellStyle name="Normal 37 5 33 3" xfId="12790"/>
    <cellStyle name="Normal 37 5 33 3 2" xfId="39040"/>
    <cellStyle name="Normal 37 5 33 4" xfId="30535"/>
    <cellStyle name="Normal 37 5 34" xfId="3102"/>
    <cellStyle name="Normal 37 5 34 2" xfId="16526"/>
    <cellStyle name="Normal 37 5 34 2 2" xfId="42776"/>
    <cellStyle name="Normal 37 5 34 3" xfId="30536"/>
    <cellStyle name="Normal 37 5 35" xfId="3103"/>
    <cellStyle name="Normal 37 5 35 2" xfId="30537"/>
    <cellStyle name="Normal 37 5 36" xfId="3104"/>
    <cellStyle name="Normal 37 5 36 2" xfId="30538"/>
    <cellStyle name="Normal 37 5 37" xfId="3105"/>
    <cellStyle name="Normal 37 5 37 2" xfId="30539"/>
    <cellStyle name="Normal 37 5 38" xfId="3106"/>
    <cellStyle name="Normal 37 5 38 2" xfId="30540"/>
    <cellStyle name="Normal 37 5 39" xfId="3107"/>
    <cellStyle name="Normal 37 5 39 2" xfId="30541"/>
    <cellStyle name="Normal 37 5 4" xfId="3108"/>
    <cellStyle name="Normal 37 5 4 2" xfId="9579"/>
    <cellStyle name="Normal 37 5 4 2 2" xfId="20643"/>
    <cellStyle name="Normal 37 5 4 2 2 2" xfId="46892"/>
    <cellStyle name="Normal 37 5 4 2 3" xfId="35829"/>
    <cellStyle name="Normal 37 5 4 3" xfId="13182"/>
    <cellStyle name="Normal 37 5 4 3 2" xfId="24246"/>
    <cellStyle name="Normal 37 5 4 3 2 2" xfId="50495"/>
    <cellStyle name="Normal 37 5 4 3 3" xfId="39432"/>
    <cellStyle name="Normal 37 5 4 4" xfId="16918"/>
    <cellStyle name="Normal 37 5 4 4 2" xfId="43168"/>
    <cellStyle name="Normal 37 5 4 5" xfId="5777"/>
    <cellStyle name="Normal 37 5 4 5 2" xfId="32105"/>
    <cellStyle name="Normal 37 5 4 6" xfId="30542"/>
    <cellStyle name="Normal 37 5 40" xfId="3109"/>
    <cellStyle name="Normal 37 5 40 2" xfId="30543"/>
    <cellStyle name="Normal 37 5 41" xfId="3110"/>
    <cellStyle name="Normal 37 5 41 2" xfId="30544"/>
    <cellStyle name="Normal 37 5 42" xfId="3034"/>
    <cellStyle name="Normal 37 5 42 2" xfId="30468"/>
    <cellStyle name="Normal 37 5 43" xfId="5381"/>
    <cellStyle name="Normal 37 5 43 2" xfId="31713"/>
    <cellStyle name="Normal 37 5 44" xfId="27692"/>
    <cellStyle name="Normal 37 5 5" xfId="3111"/>
    <cellStyle name="Normal 37 5 5 2" xfId="9695"/>
    <cellStyle name="Normal 37 5 5 2 2" xfId="20759"/>
    <cellStyle name="Normal 37 5 5 2 2 2" xfId="47008"/>
    <cellStyle name="Normal 37 5 5 2 3" xfId="35945"/>
    <cellStyle name="Normal 37 5 5 3" xfId="13298"/>
    <cellStyle name="Normal 37 5 5 3 2" xfId="24362"/>
    <cellStyle name="Normal 37 5 5 3 2 2" xfId="50611"/>
    <cellStyle name="Normal 37 5 5 3 3" xfId="39548"/>
    <cellStyle name="Normal 37 5 5 4" xfId="17034"/>
    <cellStyle name="Normal 37 5 5 4 2" xfId="43284"/>
    <cellStyle name="Normal 37 5 5 5" xfId="5894"/>
    <cellStyle name="Normal 37 5 5 5 2" xfId="32221"/>
    <cellStyle name="Normal 37 5 5 6" xfId="30545"/>
    <cellStyle name="Normal 37 5 6" xfId="3112"/>
    <cellStyle name="Normal 37 5 6 2" xfId="9810"/>
    <cellStyle name="Normal 37 5 6 2 2" xfId="20874"/>
    <cellStyle name="Normal 37 5 6 2 2 2" xfId="47123"/>
    <cellStyle name="Normal 37 5 6 2 3" xfId="36060"/>
    <cellStyle name="Normal 37 5 6 3" xfId="13413"/>
    <cellStyle name="Normal 37 5 6 3 2" xfId="24477"/>
    <cellStyle name="Normal 37 5 6 3 2 2" xfId="50726"/>
    <cellStyle name="Normal 37 5 6 3 3" xfId="39663"/>
    <cellStyle name="Normal 37 5 6 4" xfId="17149"/>
    <cellStyle name="Normal 37 5 6 4 2" xfId="43399"/>
    <cellStyle name="Normal 37 5 6 5" xfId="6010"/>
    <cellStyle name="Normal 37 5 6 5 2" xfId="32336"/>
    <cellStyle name="Normal 37 5 6 6" xfId="30546"/>
    <cellStyle name="Normal 37 5 7" xfId="3113"/>
    <cellStyle name="Normal 37 5 7 2" xfId="9925"/>
    <cellStyle name="Normal 37 5 7 2 2" xfId="20989"/>
    <cellStyle name="Normal 37 5 7 2 2 2" xfId="47238"/>
    <cellStyle name="Normal 37 5 7 2 3" xfId="36175"/>
    <cellStyle name="Normal 37 5 7 3" xfId="13528"/>
    <cellStyle name="Normal 37 5 7 3 2" xfId="24592"/>
    <cellStyle name="Normal 37 5 7 3 2 2" xfId="50841"/>
    <cellStyle name="Normal 37 5 7 3 3" xfId="39778"/>
    <cellStyle name="Normal 37 5 7 4" xfId="17264"/>
    <cellStyle name="Normal 37 5 7 4 2" xfId="43514"/>
    <cellStyle name="Normal 37 5 7 5" xfId="6126"/>
    <cellStyle name="Normal 37 5 7 5 2" xfId="32451"/>
    <cellStyle name="Normal 37 5 7 6" xfId="30547"/>
    <cellStyle name="Normal 37 5 8" xfId="3114"/>
    <cellStyle name="Normal 37 5 8 2" xfId="10039"/>
    <cellStyle name="Normal 37 5 8 2 2" xfId="21103"/>
    <cellStyle name="Normal 37 5 8 2 2 2" xfId="47352"/>
    <cellStyle name="Normal 37 5 8 2 3" xfId="36289"/>
    <cellStyle name="Normal 37 5 8 3" xfId="13642"/>
    <cellStyle name="Normal 37 5 8 3 2" xfId="24706"/>
    <cellStyle name="Normal 37 5 8 3 2 2" xfId="50955"/>
    <cellStyle name="Normal 37 5 8 3 3" xfId="39892"/>
    <cellStyle name="Normal 37 5 8 4" xfId="17378"/>
    <cellStyle name="Normal 37 5 8 4 2" xfId="43628"/>
    <cellStyle name="Normal 37 5 8 5" xfId="6241"/>
    <cellStyle name="Normal 37 5 8 5 2" xfId="32565"/>
    <cellStyle name="Normal 37 5 8 6" xfId="30548"/>
    <cellStyle name="Normal 37 5 9" xfId="3115"/>
    <cellStyle name="Normal 37 5 9 2" xfId="10153"/>
    <cellStyle name="Normal 37 5 9 2 2" xfId="21217"/>
    <cellStyle name="Normal 37 5 9 2 2 2" xfId="47466"/>
    <cellStyle name="Normal 37 5 9 2 3" xfId="36403"/>
    <cellStyle name="Normal 37 5 9 3" xfId="13756"/>
    <cellStyle name="Normal 37 5 9 3 2" xfId="24820"/>
    <cellStyle name="Normal 37 5 9 3 2 2" xfId="51069"/>
    <cellStyle name="Normal 37 5 9 3 3" xfId="40006"/>
    <cellStyle name="Normal 37 5 9 4" xfId="17492"/>
    <cellStyle name="Normal 37 5 9 4 2" xfId="43742"/>
    <cellStyle name="Normal 37 5 9 5" xfId="6356"/>
    <cellStyle name="Normal 37 5 9 5 2" xfId="32679"/>
    <cellStyle name="Normal 37 5 9 6" xfId="30549"/>
    <cellStyle name="Normal 37 50" xfId="27659"/>
    <cellStyle name="Normal 37 6" xfId="216"/>
    <cellStyle name="Normal 37 6 10" xfId="3117"/>
    <cellStyle name="Normal 37 6 10 2" xfId="10292"/>
    <cellStyle name="Normal 37 6 10 2 2" xfId="21356"/>
    <cellStyle name="Normal 37 6 10 2 2 2" xfId="47605"/>
    <cellStyle name="Normal 37 6 10 2 3" xfId="36542"/>
    <cellStyle name="Normal 37 6 10 3" xfId="13895"/>
    <cellStyle name="Normal 37 6 10 3 2" xfId="24959"/>
    <cellStyle name="Normal 37 6 10 3 2 2" xfId="51208"/>
    <cellStyle name="Normal 37 6 10 3 3" xfId="40145"/>
    <cellStyle name="Normal 37 6 10 4" xfId="17631"/>
    <cellStyle name="Normal 37 6 10 4 2" xfId="43881"/>
    <cellStyle name="Normal 37 6 10 5" xfId="6496"/>
    <cellStyle name="Normal 37 6 10 5 2" xfId="32818"/>
    <cellStyle name="Normal 37 6 10 6" xfId="30551"/>
    <cellStyle name="Normal 37 6 11" xfId="3118"/>
    <cellStyle name="Normal 37 6 11 2" xfId="10419"/>
    <cellStyle name="Normal 37 6 11 2 2" xfId="21483"/>
    <cellStyle name="Normal 37 6 11 2 2 2" xfId="47732"/>
    <cellStyle name="Normal 37 6 11 2 3" xfId="36669"/>
    <cellStyle name="Normal 37 6 11 3" xfId="14022"/>
    <cellStyle name="Normal 37 6 11 3 2" xfId="25086"/>
    <cellStyle name="Normal 37 6 11 3 2 2" xfId="51335"/>
    <cellStyle name="Normal 37 6 11 3 3" xfId="40272"/>
    <cellStyle name="Normal 37 6 11 4" xfId="17758"/>
    <cellStyle name="Normal 37 6 11 4 2" xfId="44008"/>
    <cellStyle name="Normal 37 6 11 5" xfId="6624"/>
    <cellStyle name="Normal 37 6 11 5 2" xfId="32945"/>
    <cellStyle name="Normal 37 6 11 6" xfId="30552"/>
    <cellStyle name="Normal 37 6 12" xfId="3119"/>
    <cellStyle name="Normal 37 6 12 2" xfId="10534"/>
    <cellStyle name="Normal 37 6 12 2 2" xfId="21598"/>
    <cellStyle name="Normal 37 6 12 2 2 2" xfId="47847"/>
    <cellStyle name="Normal 37 6 12 2 3" xfId="36784"/>
    <cellStyle name="Normal 37 6 12 3" xfId="14137"/>
    <cellStyle name="Normal 37 6 12 3 2" xfId="25201"/>
    <cellStyle name="Normal 37 6 12 3 2 2" xfId="51450"/>
    <cellStyle name="Normal 37 6 12 3 3" xfId="40387"/>
    <cellStyle name="Normal 37 6 12 4" xfId="17873"/>
    <cellStyle name="Normal 37 6 12 4 2" xfId="44123"/>
    <cellStyle name="Normal 37 6 12 5" xfId="6740"/>
    <cellStyle name="Normal 37 6 12 5 2" xfId="33060"/>
    <cellStyle name="Normal 37 6 12 6" xfId="30553"/>
    <cellStyle name="Normal 37 6 13" xfId="3120"/>
    <cellStyle name="Normal 37 6 13 2" xfId="10707"/>
    <cellStyle name="Normal 37 6 13 2 2" xfId="21771"/>
    <cellStyle name="Normal 37 6 13 2 2 2" xfId="48020"/>
    <cellStyle name="Normal 37 6 13 2 3" xfId="36957"/>
    <cellStyle name="Normal 37 6 13 3" xfId="14310"/>
    <cellStyle name="Normal 37 6 13 3 2" xfId="25374"/>
    <cellStyle name="Normal 37 6 13 3 2 2" xfId="51623"/>
    <cellStyle name="Normal 37 6 13 3 3" xfId="40560"/>
    <cellStyle name="Normal 37 6 13 4" xfId="18046"/>
    <cellStyle name="Normal 37 6 13 4 2" xfId="44296"/>
    <cellStyle name="Normal 37 6 13 5" xfId="6914"/>
    <cellStyle name="Normal 37 6 13 5 2" xfId="33233"/>
    <cellStyle name="Normal 37 6 13 6" xfId="30554"/>
    <cellStyle name="Normal 37 6 14" xfId="3121"/>
    <cellStyle name="Normal 37 6 14 2" xfId="10824"/>
    <cellStyle name="Normal 37 6 14 2 2" xfId="21888"/>
    <cellStyle name="Normal 37 6 14 2 2 2" xfId="48137"/>
    <cellStyle name="Normal 37 6 14 2 3" xfId="37074"/>
    <cellStyle name="Normal 37 6 14 3" xfId="14427"/>
    <cellStyle name="Normal 37 6 14 3 2" xfId="25491"/>
    <cellStyle name="Normal 37 6 14 3 2 2" xfId="51740"/>
    <cellStyle name="Normal 37 6 14 3 3" xfId="40677"/>
    <cellStyle name="Normal 37 6 14 4" xfId="18163"/>
    <cellStyle name="Normal 37 6 14 4 2" xfId="44413"/>
    <cellStyle name="Normal 37 6 14 5" xfId="7032"/>
    <cellStyle name="Normal 37 6 14 5 2" xfId="33350"/>
    <cellStyle name="Normal 37 6 14 6" xfId="30555"/>
    <cellStyle name="Normal 37 6 15" xfId="3122"/>
    <cellStyle name="Normal 37 6 15 2" xfId="10940"/>
    <cellStyle name="Normal 37 6 15 2 2" xfId="22004"/>
    <cellStyle name="Normal 37 6 15 2 2 2" xfId="48253"/>
    <cellStyle name="Normal 37 6 15 2 3" xfId="37190"/>
    <cellStyle name="Normal 37 6 15 3" xfId="14543"/>
    <cellStyle name="Normal 37 6 15 3 2" xfId="25607"/>
    <cellStyle name="Normal 37 6 15 3 2 2" xfId="51856"/>
    <cellStyle name="Normal 37 6 15 3 3" xfId="40793"/>
    <cellStyle name="Normal 37 6 15 4" xfId="18279"/>
    <cellStyle name="Normal 37 6 15 4 2" xfId="44529"/>
    <cellStyle name="Normal 37 6 15 5" xfId="7149"/>
    <cellStyle name="Normal 37 6 15 5 2" xfId="33466"/>
    <cellStyle name="Normal 37 6 15 6" xfId="30556"/>
    <cellStyle name="Normal 37 6 16" xfId="3123"/>
    <cellStyle name="Normal 37 6 16 2" xfId="11058"/>
    <cellStyle name="Normal 37 6 16 2 2" xfId="22122"/>
    <cellStyle name="Normal 37 6 16 2 2 2" xfId="48371"/>
    <cellStyle name="Normal 37 6 16 2 3" xfId="37308"/>
    <cellStyle name="Normal 37 6 16 3" xfId="14661"/>
    <cellStyle name="Normal 37 6 16 3 2" xfId="25725"/>
    <cellStyle name="Normal 37 6 16 3 2 2" xfId="51974"/>
    <cellStyle name="Normal 37 6 16 3 3" xfId="40911"/>
    <cellStyle name="Normal 37 6 16 4" xfId="18397"/>
    <cellStyle name="Normal 37 6 16 4 2" xfId="44647"/>
    <cellStyle name="Normal 37 6 16 5" xfId="7268"/>
    <cellStyle name="Normal 37 6 16 5 2" xfId="33584"/>
    <cellStyle name="Normal 37 6 16 6" xfId="30557"/>
    <cellStyle name="Normal 37 6 17" xfId="3124"/>
    <cellStyle name="Normal 37 6 17 2" xfId="11176"/>
    <cellStyle name="Normal 37 6 17 2 2" xfId="22240"/>
    <cellStyle name="Normal 37 6 17 2 2 2" xfId="48489"/>
    <cellStyle name="Normal 37 6 17 2 3" xfId="37426"/>
    <cellStyle name="Normal 37 6 17 3" xfId="14779"/>
    <cellStyle name="Normal 37 6 17 3 2" xfId="25843"/>
    <cellStyle name="Normal 37 6 17 3 2 2" xfId="52092"/>
    <cellStyle name="Normal 37 6 17 3 3" xfId="41029"/>
    <cellStyle name="Normal 37 6 17 4" xfId="18515"/>
    <cellStyle name="Normal 37 6 17 4 2" xfId="44765"/>
    <cellStyle name="Normal 37 6 17 5" xfId="7387"/>
    <cellStyle name="Normal 37 6 17 5 2" xfId="33702"/>
    <cellStyle name="Normal 37 6 17 6" xfId="30558"/>
    <cellStyle name="Normal 37 6 18" xfId="3125"/>
    <cellStyle name="Normal 37 6 18 2" xfId="11292"/>
    <cellStyle name="Normal 37 6 18 2 2" xfId="22356"/>
    <cellStyle name="Normal 37 6 18 2 2 2" xfId="48605"/>
    <cellStyle name="Normal 37 6 18 2 3" xfId="37542"/>
    <cellStyle name="Normal 37 6 18 3" xfId="14895"/>
    <cellStyle name="Normal 37 6 18 3 2" xfId="25959"/>
    <cellStyle name="Normal 37 6 18 3 2 2" xfId="52208"/>
    <cellStyle name="Normal 37 6 18 3 3" xfId="41145"/>
    <cellStyle name="Normal 37 6 18 4" xfId="18631"/>
    <cellStyle name="Normal 37 6 18 4 2" xfId="44881"/>
    <cellStyle name="Normal 37 6 18 5" xfId="7504"/>
    <cellStyle name="Normal 37 6 18 5 2" xfId="33818"/>
    <cellStyle name="Normal 37 6 18 6" xfId="30559"/>
    <cellStyle name="Normal 37 6 19" xfId="3126"/>
    <cellStyle name="Normal 37 6 19 2" xfId="11409"/>
    <cellStyle name="Normal 37 6 19 2 2" xfId="22473"/>
    <cellStyle name="Normal 37 6 19 2 2 2" xfId="48722"/>
    <cellStyle name="Normal 37 6 19 2 3" xfId="37659"/>
    <cellStyle name="Normal 37 6 19 3" xfId="15012"/>
    <cellStyle name="Normal 37 6 19 3 2" xfId="26076"/>
    <cellStyle name="Normal 37 6 19 3 2 2" xfId="52325"/>
    <cellStyle name="Normal 37 6 19 3 3" xfId="41262"/>
    <cellStyle name="Normal 37 6 19 4" xfId="18748"/>
    <cellStyle name="Normal 37 6 19 4 2" xfId="44998"/>
    <cellStyle name="Normal 37 6 19 5" xfId="7622"/>
    <cellStyle name="Normal 37 6 19 5 2" xfId="33935"/>
    <cellStyle name="Normal 37 6 19 6" xfId="30560"/>
    <cellStyle name="Normal 37 6 2" xfId="217"/>
    <cellStyle name="Normal 37 6 2 10" xfId="3128"/>
    <cellStyle name="Normal 37 6 2 10 2" xfId="10471"/>
    <cellStyle name="Normal 37 6 2 10 2 2" xfId="21535"/>
    <cellStyle name="Normal 37 6 2 10 2 2 2" xfId="47784"/>
    <cellStyle name="Normal 37 6 2 10 2 3" xfId="36721"/>
    <cellStyle name="Normal 37 6 2 10 3" xfId="14074"/>
    <cellStyle name="Normal 37 6 2 10 3 2" xfId="25138"/>
    <cellStyle name="Normal 37 6 2 10 3 2 2" xfId="51387"/>
    <cellStyle name="Normal 37 6 2 10 3 3" xfId="40324"/>
    <cellStyle name="Normal 37 6 2 10 4" xfId="17810"/>
    <cellStyle name="Normal 37 6 2 10 4 2" xfId="44060"/>
    <cellStyle name="Normal 37 6 2 10 5" xfId="6676"/>
    <cellStyle name="Normal 37 6 2 10 5 2" xfId="32997"/>
    <cellStyle name="Normal 37 6 2 10 6" xfId="30562"/>
    <cellStyle name="Normal 37 6 2 11" xfId="3129"/>
    <cellStyle name="Normal 37 6 2 11 2" xfId="10586"/>
    <cellStyle name="Normal 37 6 2 11 2 2" xfId="21650"/>
    <cellStyle name="Normal 37 6 2 11 2 2 2" xfId="47899"/>
    <cellStyle name="Normal 37 6 2 11 2 3" xfId="36836"/>
    <cellStyle name="Normal 37 6 2 11 3" xfId="14189"/>
    <cellStyle name="Normal 37 6 2 11 3 2" xfId="25253"/>
    <cellStyle name="Normal 37 6 2 11 3 2 2" xfId="51502"/>
    <cellStyle name="Normal 37 6 2 11 3 3" xfId="40439"/>
    <cellStyle name="Normal 37 6 2 11 4" xfId="17925"/>
    <cellStyle name="Normal 37 6 2 11 4 2" xfId="44175"/>
    <cellStyle name="Normal 37 6 2 11 5" xfId="6792"/>
    <cellStyle name="Normal 37 6 2 11 5 2" xfId="33112"/>
    <cellStyle name="Normal 37 6 2 11 6" xfId="30563"/>
    <cellStyle name="Normal 37 6 2 12" xfId="3130"/>
    <cellStyle name="Normal 37 6 2 12 2" xfId="10759"/>
    <cellStyle name="Normal 37 6 2 12 2 2" xfId="21823"/>
    <cellStyle name="Normal 37 6 2 12 2 2 2" xfId="48072"/>
    <cellStyle name="Normal 37 6 2 12 2 3" xfId="37009"/>
    <cellStyle name="Normal 37 6 2 12 3" xfId="14362"/>
    <cellStyle name="Normal 37 6 2 12 3 2" xfId="25426"/>
    <cellStyle name="Normal 37 6 2 12 3 2 2" xfId="51675"/>
    <cellStyle name="Normal 37 6 2 12 3 3" xfId="40612"/>
    <cellStyle name="Normal 37 6 2 12 4" xfId="18098"/>
    <cellStyle name="Normal 37 6 2 12 4 2" xfId="44348"/>
    <cellStyle name="Normal 37 6 2 12 5" xfId="6966"/>
    <cellStyle name="Normal 37 6 2 12 5 2" xfId="33285"/>
    <cellStyle name="Normal 37 6 2 12 6" xfId="30564"/>
    <cellStyle name="Normal 37 6 2 13" xfId="3131"/>
    <cellStyle name="Normal 37 6 2 13 2" xfId="10876"/>
    <cellStyle name="Normal 37 6 2 13 2 2" xfId="21940"/>
    <cellStyle name="Normal 37 6 2 13 2 2 2" xfId="48189"/>
    <cellStyle name="Normal 37 6 2 13 2 3" xfId="37126"/>
    <cellStyle name="Normal 37 6 2 13 3" xfId="14479"/>
    <cellStyle name="Normal 37 6 2 13 3 2" xfId="25543"/>
    <cellStyle name="Normal 37 6 2 13 3 2 2" xfId="51792"/>
    <cellStyle name="Normal 37 6 2 13 3 3" xfId="40729"/>
    <cellStyle name="Normal 37 6 2 13 4" xfId="18215"/>
    <cellStyle name="Normal 37 6 2 13 4 2" xfId="44465"/>
    <cellStyle name="Normal 37 6 2 13 5" xfId="7084"/>
    <cellStyle name="Normal 37 6 2 13 5 2" xfId="33402"/>
    <cellStyle name="Normal 37 6 2 13 6" xfId="30565"/>
    <cellStyle name="Normal 37 6 2 14" xfId="3132"/>
    <cellStyle name="Normal 37 6 2 14 2" xfId="10992"/>
    <cellStyle name="Normal 37 6 2 14 2 2" xfId="22056"/>
    <cellStyle name="Normal 37 6 2 14 2 2 2" xfId="48305"/>
    <cellStyle name="Normal 37 6 2 14 2 3" xfId="37242"/>
    <cellStyle name="Normal 37 6 2 14 3" xfId="14595"/>
    <cellStyle name="Normal 37 6 2 14 3 2" xfId="25659"/>
    <cellStyle name="Normal 37 6 2 14 3 2 2" xfId="51908"/>
    <cellStyle name="Normal 37 6 2 14 3 3" xfId="40845"/>
    <cellStyle name="Normal 37 6 2 14 4" xfId="18331"/>
    <cellStyle name="Normal 37 6 2 14 4 2" xfId="44581"/>
    <cellStyle name="Normal 37 6 2 14 5" xfId="7201"/>
    <cellStyle name="Normal 37 6 2 14 5 2" xfId="33518"/>
    <cellStyle name="Normal 37 6 2 14 6" xfId="30566"/>
    <cellStyle name="Normal 37 6 2 15" xfId="3133"/>
    <cellStyle name="Normal 37 6 2 15 2" xfId="11110"/>
    <cellStyle name="Normal 37 6 2 15 2 2" xfId="22174"/>
    <cellStyle name="Normal 37 6 2 15 2 2 2" xfId="48423"/>
    <cellStyle name="Normal 37 6 2 15 2 3" xfId="37360"/>
    <cellStyle name="Normal 37 6 2 15 3" xfId="14713"/>
    <cellStyle name="Normal 37 6 2 15 3 2" xfId="25777"/>
    <cellStyle name="Normal 37 6 2 15 3 2 2" xfId="52026"/>
    <cellStyle name="Normal 37 6 2 15 3 3" xfId="40963"/>
    <cellStyle name="Normal 37 6 2 15 4" xfId="18449"/>
    <cellStyle name="Normal 37 6 2 15 4 2" xfId="44699"/>
    <cellStyle name="Normal 37 6 2 15 5" xfId="7320"/>
    <cellStyle name="Normal 37 6 2 15 5 2" xfId="33636"/>
    <cellStyle name="Normal 37 6 2 15 6" xfId="30567"/>
    <cellStyle name="Normal 37 6 2 16" xfId="3134"/>
    <cellStyle name="Normal 37 6 2 16 2" xfId="11228"/>
    <cellStyle name="Normal 37 6 2 16 2 2" xfId="22292"/>
    <cellStyle name="Normal 37 6 2 16 2 2 2" xfId="48541"/>
    <cellStyle name="Normal 37 6 2 16 2 3" xfId="37478"/>
    <cellStyle name="Normal 37 6 2 16 3" xfId="14831"/>
    <cellStyle name="Normal 37 6 2 16 3 2" xfId="25895"/>
    <cellStyle name="Normal 37 6 2 16 3 2 2" xfId="52144"/>
    <cellStyle name="Normal 37 6 2 16 3 3" xfId="41081"/>
    <cellStyle name="Normal 37 6 2 16 4" xfId="18567"/>
    <cellStyle name="Normal 37 6 2 16 4 2" xfId="44817"/>
    <cellStyle name="Normal 37 6 2 16 5" xfId="7439"/>
    <cellStyle name="Normal 37 6 2 16 5 2" xfId="33754"/>
    <cellStyle name="Normal 37 6 2 16 6" xfId="30568"/>
    <cellStyle name="Normal 37 6 2 17" xfId="3135"/>
    <cellStyle name="Normal 37 6 2 17 2" xfId="11344"/>
    <cellStyle name="Normal 37 6 2 17 2 2" xfId="22408"/>
    <cellStyle name="Normal 37 6 2 17 2 2 2" xfId="48657"/>
    <cellStyle name="Normal 37 6 2 17 2 3" xfId="37594"/>
    <cellStyle name="Normal 37 6 2 17 3" xfId="14947"/>
    <cellStyle name="Normal 37 6 2 17 3 2" xfId="26011"/>
    <cellStyle name="Normal 37 6 2 17 3 2 2" xfId="52260"/>
    <cellStyle name="Normal 37 6 2 17 3 3" xfId="41197"/>
    <cellStyle name="Normal 37 6 2 17 4" xfId="18683"/>
    <cellStyle name="Normal 37 6 2 17 4 2" xfId="44933"/>
    <cellStyle name="Normal 37 6 2 17 5" xfId="7556"/>
    <cellStyle name="Normal 37 6 2 17 5 2" xfId="33870"/>
    <cellStyle name="Normal 37 6 2 17 6" xfId="30569"/>
    <cellStyle name="Normal 37 6 2 18" xfId="3136"/>
    <cellStyle name="Normal 37 6 2 18 2" xfId="11461"/>
    <cellStyle name="Normal 37 6 2 18 2 2" xfId="22525"/>
    <cellStyle name="Normal 37 6 2 18 2 2 2" xfId="48774"/>
    <cellStyle name="Normal 37 6 2 18 2 3" xfId="37711"/>
    <cellStyle name="Normal 37 6 2 18 3" xfId="15064"/>
    <cellStyle name="Normal 37 6 2 18 3 2" xfId="26128"/>
    <cellStyle name="Normal 37 6 2 18 3 2 2" xfId="52377"/>
    <cellStyle name="Normal 37 6 2 18 3 3" xfId="41314"/>
    <cellStyle name="Normal 37 6 2 18 4" xfId="18800"/>
    <cellStyle name="Normal 37 6 2 18 4 2" xfId="45050"/>
    <cellStyle name="Normal 37 6 2 18 5" xfId="7674"/>
    <cellStyle name="Normal 37 6 2 18 5 2" xfId="33987"/>
    <cellStyle name="Normal 37 6 2 18 6" xfId="30570"/>
    <cellStyle name="Normal 37 6 2 19" xfId="3137"/>
    <cellStyle name="Normal 37 6 2 19 2" xfId="11580"/>
    <cellStyle name="Normal 37 6 2 19 2 2" xfId="22644"/>
    <cellStyle name="Normal 37 6 2 19 2 2 2" xfId="48893"/>
    <cellStyle name="Normal 37 6 2 19 2 3" xfId="37830"/>
    <cellStyle name="Normal 37 6 2 19 3" xfId="15183"/>
    <cellStyle name="Normal 37 6 2 19 3 2" xfId="26247"/>
    <cellStyle name="Normal 37 6 2 19 3 2 2" xfId="52496"/>
    <cellStyle name="Normal 37 6 2 19 3 3" xfId="41433"/>
    <cellStyle name="Normal 37 6 2 19 4" xfId="18919"/>
    <cellStyle name="Normal 37 6 2 19 4 2" xfId="45169"/>
    <cellStyle name="Normal 37 6 2 19 5" xfId="7794"/>
    <cellStyle name="Normal 37 6 2 19 5 2" xfId="34106"/>
    <cellStyle name="Normal 37 6 2 19 6" xfId="30571"/>
    <cellStyle name="Normal 37 6 2 2" xfId="218"/>
    <cellStyle name="Normal 37 6 2 2 2" xfId="3139"/>
    <cellStyle name="Normal 37 6 2 2 2 2" xfId="16441"/>
    <cellStyle name="Normal 37 6 2 2 2 2 2" xfId="27505"/>
    <cellStyle name="Normal 37 6 2 2 2 2 2 2" xfId="53754"/>
    <cellStyle name="Normal 37 6 2 2 2 2 3" xfId="42691"/>
    <cellStyle name="Normal 37 6 2 2 2 3" xfId="20177"/>
    <cellStyle name="Normal 37 6 2 2 2 3 2" xfId="46427"/>
    <cellStyle name="Normal 37 6 2 2 2 4" xfId="9105"/>
    <cellStyle name="Normal 37 6 2 2 2 4 2" xfId="35364"/>
    <cellStyle name="Normal 37 6 2 2 2 5" xfId="30573"/>
    <cellStyle name="Normal 37 6 2 2 3" xfId="3138"/>
    <cellStyle name="Normal 37 6 2 2 3 2" xfId="20576"/>
    <cellStyle name="Normal 37 6 2 2 3 2 2" xfId="46825"/>
    <cellStyle name="Normal 37 6 2 2 3 3" xfId="9512"/>
    <cellStyle name="Normal 37 6 2 2 3 3 2" xfId="35762"/>
    <cellStyle name="Normal 37 6 2 2 3 4" xfId="30572"/>
    <cellStyle name="Normal 37 6 2 2 4" xfId="13115"/>
    <cellStyle name="Normal 37 6 2 2 4 2" xfId="24179"/>
    <cellStyle name="Normal 37 6 2 2 4 2 2" xfId="50428"/>
    <cellStyle name="Normal 37 6 2 2 4 3" xfId="39365"/>
    <cellStyle name="Normal 37 6 2 2 5" xfId="16851"/>
    <cellStyle name="Normal 37 6 2 2 5 2" xfId="43101"/>
    <cellStyle name="Normal 37 6 2 2 6" xfId="5709"/>
    <cellStyle name="Normal 37 6 2 2 6 2" xfId="32038"/>
    <cellStyle name="Normal 37 6 2 2 7" xfId="27698"/>
    <cellStyle name="Normal 37 6 2 20" xfId="3140"/>
    <cellStyle name="Normal 37 6 2 20 2" xfId="11694"/>
    <cellStyle name="Normal 37 6 2 20 2 2" xfId="22758"/>
    <cellStyle name="Normal 37 6 2 20 2 2 2" xfId="49007"/>
    <cellStyle name="Normal 37 6 2 20 2 3" xfId="37944"/>
    <cellStyle name="Normal 37 6 2 20 3" xfId="15297"/>
    <cellStyle name="Normal 37 6 2 20 3 2" xfId="26361"/>
    <cellStyle name="Normal 37 6 2 20 3 2 2" xfId="52610"/>
    <cellStyle name="Normal 37 6 2 20 3 3" xfId="41547"/>
    <cellStyle name="Normal 37 6 2 20 4" xfId="19033"/>
    <cellStyle name="Normal 37 6 2 20 4 2" xfId="45283"/>
    <cellStyle name="Normal 37 6 2 20 5" xfId="7909"/>
    <cellStyle name="Normal 37 6 2 20 5 2" xfId="34220"/>
    <cellStyle name="Normal 37 6 2 20 6" xfId="30574"/>
    <cellStyle name="Normal 37 6 2 21" xfId="3141"/>
    <cellStyle name="Normal 37 6 2 21 2" xfId="11808"/>
    <cellStyle name="Normal 37 6 2 21 2 2" xfId="22872"/>
    <cellStyle name="Normal 37 6 2 21 2 2 2" xfId="49121"/>
    <cellStyle name="Normal 37 6 2 21 2 3" xfId="38058"/>
    <cellStyle name="Normal 37 6 2 21 3" xfId="15411"/>
    <cellStyle name="Normal 37 6 2 21 3 2" xfId="26475"/>
    <cellStyle name="Normal 37 6 2 21 3 2 2" xfId="52724"/>
    <cellStyle name="Normal 37 6 2 21 3 3" xfId="41661"/>
    <cellStyle name="Normal 37 6 2 21 4" xfId="19147"/>
    <cellStyle name="Normal 37 6 2 21 4 2" xfId="45397"/>
    <cellStyle name="Normal 37 6 2 21 5" xfId="8024"/>
    <cellStyle name="Normal 37 6 2 21 5 2" xfId="34334"/>
    <cellStyle name="Normal 37 6 2 21 6" xfId="30575"/>
    <cellStyle name="Normal 37 6 2 22" xfId="3142"/>
    <cellStyle name="Normal 37 6 2 22 2" xfId="11922"/>
    <cellStyle name="Normal 37 6 2 22 2 2" xfId="22986"/>
    <cellStyle name="Normal 37 6 2 22 2 2 2" xfId="49235"/>
    <cellStyle name="Normal 37 6 2 22 2 3" xfId="38172"/>
    <cellStyle name="Normal 37 6 2 22 3" xfId="15525"/>
    <cellStyle name="Normal 37 6 2 22 3 2" xfId="26589"/>
    <cellStyle name="Normal 37 6 2 22 3 2 2" xfId="52838"/>
    <cellStyle name="Normal 37 6 2 22 3 3" xfId="41775"/>
    <cellStyle name="Normal 37 6 2 22 4" xfId="19261"/>
    <cellStyle name="Normal 37 6 2 22 4 2" xfId="45511"/>
    <cellStyle name="Normal 37 6 2 22 5" xfId="8139"/>
    <cellStyle name="Normal 37 6 2 22 5 2" xfId="34448"/>
    <cellStyle name="Normal 37 6 2 22 6" xfId="30576"/>
    <cellStyle name="Normal 37 6 2 23" xfId="3143"/>
    <cellStyle name="Normal 37 6 2 23 2" xfId="12036"/>
    <cellStyle name="Normal 37 6 2 23 2 2" xfId="23100"/>
    <cellStyle name="Normal 37 6 2 23 2 2 2" xfId="49349"/>
    <cellStyle name="Normal 37 6 2 23 2 3" xfId="38286"/>
    <cellStyle name="Normal 37 6 2 23 3" xfId="15639"/>
    <cellStyle name="Normal 37 6 2 23 3 2" xfId="26703"/>
    <cellStyle name="Normal 37 6 2 23 3 2 2" xfId="52952"/>
    <cellStyle name="Normal 37 6 2 23 3 3" xfId="41889"/>
    <cellStyle name="Normal 37 6 2 23 4" xfId="19375"/>
    <cellStyle name="Normal 37 6 2 23 4 2" xfId="45625"/>
    <cellStyle name="Normal 37 6 2 23 5" xfId="8254"/>
    <cellStyle name="Normal 37 6 2 23 5 2" xfId="34562"/>
    <cellStyle name="Normal 37 6 2 23 6" xfId="30577"/>
    <cellStyle name="Normal 37 6 2 24" xfId="3144"/>
    <cellStyle name="Normal 37 6 2 24 2" xfId="12150"/>
    <cellStyle name="Normal 37 6 2 24 2 2" xfId="23214"/>
    <cellStyle name="Normal 37 6 2 24 2 2 2" xfId="49463"/>
    <cellStyle name="Normal 37 6 2 24 2 3" xfId="38400"/>
    <cellStyle name="Normal 37 6 2 24 3" xfId="15753"/>
    <cellStyle name="Normal 37 6 2 24 3 2" xfId="26817"/>
    <cellStyle name="Normal 37 6 2 24 3 2 2" xfId="53066"/>
    <cellStyle name="Normal 37 6 2 24 3 3" xfId="42003"/>
    <cellStyle name="Normal 37 6 2 24 4" xfId="19489"/>
    <cellStyle name="Normal 37 6 2 24 4 2" xfId="45739"/>
    <cellStyle name="Normal 37 6 2 24 5" xfId="8369"/>
    <cellStyle name="Normal 37 6 2 24 5 2" xfId="34676"/>
    <cellStyle name="Normal 37 6 2 24 6" xfId="30578"/>
    <cellStyle name="Normal 37 6 2 25" xfId="3145"/>
    <cellStyle name="Normal 37 6 2 25 2" xfId="12267"/>
    <cellStyle name="Normal 37 6 2 25 2 2" xfId="23331"/>
    <cellStyle name="Normal 37 6 2 25 2 2 2" xfId="49580"/>
    <cellStyle name="Normal 37 6 2 25 2 3" xfId="38517"/>
    <cellStyle name="Normal 37 6 2 25 3" xfId="15870"/>
    <cellStyle name="Normal 37 6 2 25 3 2" xfId="26934"/>
    <cellStyle name="Normal 37 6 2 25 3 2 2" xfId="53183"/>
    <cellStyle name="Normal 37 6 2 25 3 3" xfId="42120"/>
    <cellStyle name="Normal 37 6 2 25 4" xfId="19606"/>
    <cellStyle name="Normal 37 6 2 25 4 2" xfId="45856"/>
    <cellStyle name="Normal 37 6 2 25 5" xfId="8487"/>
    <cellStyle name="Normal 37 6 2 25 5 2" xfId="34793"/>
    <cellStyle name="Normal 37 6 2 25 6" xfId="30579"/>
    <cellStyle name="Normal 37 6 2 26" xfId="3146"/>
    <cellStyle name="Normal 37 6 2 26 2" xfId="12386"/>
    <cellStyle name="Normal 37 6 2 26 2 2" xfId="23450"/>
    <cellStyle name="Normal 37 6 2 26 2 2 2" xfId="49699"/>
    <cellStyle name="Normal 37 6 2 26 2 3" xfId="38636"/>
    <cellStyle name="Normal 37 6 2 26 3" xfId="15989"/>
    <cellStyle name="Normal 37 6 2 26 3 2" xfId="27053"/>
    <cellStyle name="Normal 37 6 2 26 3 2 2" xfId="53302"/>
    <cellStyle name="Normal 37 6 2 26 3 3" xfId="42239"/>
    <cellStyle name="Normal 37 6 2 26 4" xfId="19725"/>
    <cellStyle name="Normal 37 6 2 26 4 2" xfId="45975"/>
    <cellStyle name="Normal 37 6 2 26 5" xfId="8607"/>
    <cellStyle name="Normal 37 6 2 26 5 2" xfId="34912"/>
    <cellStyle name="Normal 37 6 2 26 6" xfId="30580"/>
    <cellStyle name="Normal 37 6 2 27" xfId="3147"/>
    <cellStyle name="Normal 37 6 2 27 2" xfId="12517"/>
    <cellStyle name="Normal 37 6 2 27 2 2" xfId="23581"/>
    <cellStyle name="Normal 37 6 2 27 2 2 2" xfId="49830"/>
    <cellStyle name="Normal 37 6 2 27 2 3" xfId="38767"/>
    <cellStyle name="Normal 37 6 2 27 3" xfId="16120"/>
    <cellStyle name="Normal 37 6 2 27 3 2" xfId="27184"/>
    <cellStyle name="Normal 37 6 2 27 3 2 2" xfId="53433"/>
    <cellStyle name="Normal 37 6 2 27 3 3" xfId="42370"/>
    <cellStyle name="Normal 37 6 2 27 4" xfId="19856"/>
    <cellStyle name="Normal 37 6 2 27 4 2" xfId="46106"/>
    <cellStyle name="Normal 37 6 2 27 5" xfId="8739"/>
    <cellStyle name="Normal 37 6 2 27 5 2" xfId="35043"/>
    <cellStyle name="Normal 37 6 2 27 6" xfId="30581"/>
    <cellStyle name="Normal 37 6 2 28" xfId="3148"/>
    <cellStyle name="Normal 37 6 2 28 2" xfId="12632"/>
    <cellStyle name="Normal 37 6 2 28 2 2" xfId="23696"/>
    <cellStyle name="Normal 37 6 2 28 2 2 2" xfId="49945"/>
    <cellStyle name="Normal 37 6 2 28 2 3" xfId="38882"/>
    <cellStyle name="Normal 37 6 2 28 3" xfId="16235"/>
    <cellStyle name="Normal 37 6 2 28 3 2" xfId="27299"/>
    <cellStyle name="Normal 37 6 2 28 3 2 2" xfId="53548"/>
    <cellStyle name="Normal 37 6 2 28 3 3" xfId="42485"/>
    <cellStyle name="Normal 37 6 2 28 4" xfId="19971"/>
    <cellStyle name="Normal 37 6 2 28 4 2" xfId="46221"/>
    <cellStyle name="Normal 37 6 2 28 5" xfId="8855"/>
    <cellStyle name="Normal 37 6 2 28 5 2" xfId="35158"/>
    <cellStyle name="Normal 37 6 2 28 6" xfId="30582"/>
    <cellStyle name="Normal 37 6 2 29" xfId="3149"/>
    <cellStyle name="Normal 37 6 2 29 2" xfId="12746"/>
    <cellStyle name="Normal 37 6 2 29 2 2" xfId="23810"/>
    <cellStyle name="Normal 37 6 2 29 2 2 2" xfId="50059"/>
    <cellStyle name="Normal 37 6 2 29 2 3" xfId="38996"/>
    <cellStyle name="Normal 37 6 2 29 3" xfId="16349"/>
    <cellStyle name="Normal 37 6 2 29 3 2" xfId="27413"/>
    <cellStyle name="Normal 37 6 2 29 3 2 2" xfId="53662"/>
    <cellStyle name="Normal 37 6 2 29 3 3" xfId="42599"/>
    <cellStyle name="Normal 37 6 2 29 4" xfId="20085"/>
    <cellStyle name="Normal 37 6 2 29 4 2" xfId="46335"/>
    <cellStyle name="Normal 37 6 2 29 5" xfId="8970"/>
    <cellStyle name="Normal 37 6 2 29 5 2" xfId="35272"/>
    <cellStyle name="Normal 37 6 2 29 6" xfId="30583"/>
    <cellStyle name="Normal 37 6 2 3" xfId="3150"/>
    <cellStyle name="Normal 37 6 2 3 2" xfId="9656"/>
    <cellStyle name="Normal 37 6 2 3 2 2" xfId="20720"/>
    <cellStyle name="Normal 37 6 2 3 2 2 2" xfId="46969"/>
    <cellStyle name="Normal 37 6 2 3 2 3" xfId="35906"/>
    <cellStyle name="Normal 37 6 2 3 3" xfId="13259"/>
    <cellStyle name="Normal 37 6 2 3 3 2" xfId="24323"/>
    <cellStyle name="Normal 37 6 2 3 3 2 2" xfId="50572"/>
    <cellStyle name="Normal 37 6 2 3 3 3" xfId="39509"/>
    <cellStyle name="Normal 37 6 2 3 4" xfId="16995"/>
    <cellStyle name="Normal 37 6 2 3 4 2" xfId="43245"/>
    <cellStyle name="Normal 37 6 2 3 5" xfId="5854"/>
    <cellStyle name="Normal 37 6 2 3 5 2" xfId="32182"/>
    <cellStyle name="Normal 37 6 2 3 6" xfId="30584"/>
    <cellStyle name="Normal 37 6 2 30" xfId="3151"/>
    <cellStyle name="Normal 37 6 2 30 2" xfId="9384"/>
    <cellStyle name="Normal 37 6 2 30 2 2" xfId="20448"/>
    <cellStyle name="Normal 37 6 2 30 2 2 2" xfId="46697"/>
    <cellStyle name="Normal 37 6 2 30 2 3" xfId="35634"/>
    <cellStyle name="Normal 37 6 2 30 3" xfId="12987"/>
    <cellStyle name="Normal 37 6 2 30 3 2" xfId="24051"/>
    <cellStyle name="Normal 37 6 2 30 3 2 2" xfId="50300"/>
    <cellStyle name="Normal 37 6 2 30 3 3" xfId="39237"/>
    <cellStyle name="Normal 37 6 2 30 4" xfId="16723"/>
    <cellStyle name="Normal 37 6 2 30 4 2" xfId="42973"/>
    <cellStyle name="Normal 37 6 2 30 5" xfId="5579"/>
    <cellStyle name="Normal 37 6 2 30 5 2" xfId="31910"/>
    <cellStyle name="Normal 37 6 2 30 6" xfId="30585"/>
    <cellStyle name="Normal 37 6 2 31" xfId="3152"/>
    <cellStyle name="Normal 37 6 2 31 2" xfId="20328"/>
    <cellStyle name="Normal 37 6 2 31 2 2" xfId="46577"/>
    <cellStyle name="Normal 37 6 2 31 3" xfId="9264"/>
    <cellStyle name="Normal 37 6 2 31 3 2" xfId="35514"/>
    <cellStyle name="Normal 37 6 2 31 4" xfId="30586"/>
    <cellStyle name="Normal 37 6 2 32" xfId="3153"/>
    <cellStyle name="Normal 37 6 2 32 2" xfId="23931"/>
    <cellStyle name="Normal 37 6 2 32 2 2" xfId="50180"/>
    <cellStyle name="Normal 37 6 2 32 3" xfId="12867"/>
    <cellStyle name="Normal 37 6 2 32 3 2" xfId="39117"/>
    <cellStyle name="Normal 37 6 2 32 4" xfId="30587"/>
    <cellStyle name="Normal 37 6 2 33" xfId="3154"/>
    <cellStyle name="Normal 37 6 2 33 2" xfId="16603"/>
    <cellStyle name="Normal 37 6 2 33 2 2" xfId="42853"/>
    <cellStyle name="Normal 37 6 2 33 3" xfId="30588"/>
    <cellStyle name="Normal 37 6 2 34" xfId="3155"/>
    <cellStyle name="Normal 37 6 2 34 2" xfId="30589"/>
    <cellStyle name="Normal 37 6 2 35" xfId="3156"/>
    <cellStyle name="Normal 37 6 2 35 2" xfId="30590"/>
    <cellStyle name="Normal 37 6 2 36" xfId="3157"/>
    <cellStyle name="Normal 37 6 2 36 2" xfId="30591"/>
    <cellStyle name="Normal 37 6 2 37" xfId="3158"/>
    <cellStyle name="Normal 37 6 2 37 2" xfId="30592"/>
    <cellStyle name="Normal 37 6 2 38" xfId="3159"/>
    <cellStyle name="Normal 37 6 2 38 2" xfId="30593"/>
    <cellStyle name="Normal 37 6 2 39" xfId="3160"/>
    <cellStyle name="Normal 37 6 2 39 2" xfId="30594"/>
    <cellStyle name="Normal 37 6 2 4" xfId="3161"/>
    <cellStyle name="Normal 37 6 2 4 2" xfId="9772"/>
    <cellStyle name="Normal 37 6 2 4 2 2" xfId="20836"/>
    <cellStyle name="Normal 37 6 2 4 2 2 2" xfId="47085"/>
    <cellStyle name="Normal 37 6 2 4 2 3" xfId="36022"/>
    <cellStyle name="Normal 37 6 2 4 3" xfId="13375"/>
    <cellStyle name="Normal 37 6 2 4 3 2" xfId="24439"/>
    <cellStyle name="Normal 37 6 2 4 3 2 2" xfId="50688"/>
    <cellStyle name="Normal 37 6 2 4 3 3" xfId="39625"/>
    <cellStyle name="Normal 37 6 2 4 4" xfId="17111"/>
    <cellStyle name="Normal 37 6 2 4 4 2" xfId="43361"/>
    <cellStyle name="Normal 37 6 2 4 5" xfId="5971"/>
    <cellStyle name="Normal 37 6 2 4 5 2" xfId="32298"/>
    <cellStyle name="Normal 37 6 2 4 6" xfId="30595"/>
    <cellStyle name="Normal 37 6 2 40" xfId="3162"/>
    <cellStyle name="Normal 37 6 2 40 2" xfId="30596"/>
    <cellStyle name="Normal 37 6 2 41" xfId="3127"/>
    <cellStyle name="Normal 37 6 2 41 2" xfId="30561"/>
    <cellStyle name="Normal 37 6 2 42" xfId="5458"/>
    <cellStyle name="Normal 37 6 2 42 2" xfId="31790"/>
    <cellStyle name="Normal 37 6 2 43" xfId="27697"/>
    <cellStyle name="Normal 37 6 2 5" xfId="3163"/>
    <cellStyle name="Normal 37 6 2 5 2" xfId="9887"/>
    <cellStyle name="Normal 37 6 2 5 2 2" xfId="20951"/>
    <cellStyle name="Normal 37 6 2 5 2 2 2" xfId="47200"/>
    <cellStyle name="Normal 37 6 2 5 2 3" xfId="36137"/>
    <cellStyle name="Normal 37 6 2 5 3" xfId="13490"/>
    <cellStyle name="Normal 37 6 2 5 3 2" xfId="24554"/>
    <cellStyle name="Normal 37 6 2 5 3 2 2" xfId="50803"/>
    <cellStyle name="Normal 37 6 2 5 3 3" xfId="39740"/>
    <cellStyle name="Normal 37 6 2 5 4" xfId="17226"/>
    <cellStyle name="Normal 37 6 2 5 4 2" xfId="43476"/>
    <cellStyle name="Normal 37 6 2 5 5" xfId="6087"/>
    <cellStyle name="Normal 37 6 2 5 5 2" xfId="32413"/>
    <cellStyle name="Normal 37 6 2 5 6" xfId="30597"/>
    <cellStyle name="Normal 37 6 2 6" xfId="3164"/>
    <cellStyle name="Normal 37 6 2 6 2" xfId="10002"/>
    <cellStyle name="Normal 37 6 2 6 2 2" xfId="21066"/>
    <cellStyle name="Normal 37 6 2 6 2 2 2" xfId="47315"/>
    <cellStyle name="Normal 37 6 2 6 2 3" xfId="36252"/>
    <cellStyle name="Normal 37 6 2 6 3" xfId="13605"/>
    <cellStyle name="Normal 37 6 2 6 3 2" xfId="24669"/>
    <cellStyle name="Normal 37 6 2 6 3 2 2" xfId="50918"/>
    <cellStyle name="Normal 37 6 2 6 3 3" xfId="39855"/>
    <cellStyle name="Normal 37 6 2 6 4" xfId="17341"/>
    <cellStyle name="Normal 37 6 2 6 4 2" xfId="43591"/>
    <cellStyle name="Normal 37 6 2 6 5" xfId="6203"/>
    <cellStyle name="Normal 37 6 2 6 5 2" xfId="32528"/>
    <cellStyle name="Normal 37 6 2 6 6" xfId="30598"/>
    <cellStyle name="Normal 37 6 2 7" xfId="3165"/>
    <cellStyle name="Normal 37 6 2 7 2" xfId="10116"/>
    <cellStyle name="Normal 37 6 2 7 2 2" xfId="21180"/>
    <cellStyle name="Normal 37 6 2 7 2 2 2" xfId="47429"/>
    <cellStyle name="Normal 37 6 2 7 2 3" xfId="36366"/>
    <cellStyle name="Normal 37 6 2 7 3" xfId="13719"/>
    <cellStyle name="Normal 37 6 2 7 3 2" xfId="24783"/>
    <cellStyle name="Normal 37 6 2 7 3 2 2" xfId="51032"/>
    <cellStyle name="Normal 37 6 2 7 3 3" xfId="39969"/>
    <cellStyle name="Normal 37 6 2 7 4" xfId="17455"/>
    <cellStyle name="Normal 37 6 2 7 4 2" xfId="43705"/>
    <cellStyle name="Normal 37 6 2 7 5" xfId="6318"/>
    <cellStyle name="Normal 37 6 2 7 5 2" xfId="32642"/>
    <cellStyle name="Normal 37 6 2 7 6" xfId="30599"/>
    <cellStyle name="Normal 37 6 2 8" xfId="3166"/>
    <cellStyle name="Normal 37 6 2 8 2" xfId="10230"/>
    <cellStyle name="Normal 37 6 2 8 2 2" xfId="21294"/>
    <cellStyle name="Normal 37 6 2 8 2 2 2" xfId="47543"/>
    <cellStyle name="Normal 37 6 2 8 2 3" xfId="36480"/>
    <cellStyle name="Normal 37 6 2 8 3" xfId="13833"/>
    <cellStyle name="Normal 37 6 2 8 3 2" xfId="24897"/>
    <cellStyle name="Normal 37 6 2 8 3 2 2" xfId="51146"/>
    <cellStyle name="Normal 37 6 2 8 3 3" xfId="40083"/>
    <cellStyle name="Normal 37 6 2 8 4" xfId="17569"/>
    <cellStyle name="Normal 37 6 2 8 4 2" xfId="43819"/>
    <cellStyle name="Normal 37 6 2 8 5" xfId="6433"/>
    <cellStyle name="Normal 37 6 2 8 5 2" xfId="32756"/>
    <cellStyle name="Normal 37 6 2 8 6" xfId="30600"/>
    <cellStyle name="Normal 37 6 2 9" xfId="3167"/>
    <cellStyle name="Normal 37 6 2 9 2" xfId="10344"/>
    <cellStyle name="Normal 37 6 2 9 2 2" xfId="21408"/>
    <cellStyle name="Normal 37 6 2 9 2 2 2" xfId="47657"/>
    <cellStyle name="Normal 37 6 2 9 2 3" xfId="36594"/>
    <cellStyle name="Normal 37 6 2 9 3" xfId="13947"/>
    <cellStyle name="Normal 37 6 2 9 3 2" xfId="25011"/>
    <cellStyle name="Normal 37 6 2 9 3 2 2" xfId="51260"/>
    <cellStyle name="Normal 37 6 2 9 3 3" xfId="40197"/>
    <cellStyle name="Normal 37 6 2 9 4" xfId="17683"/>
    <cellStyle name="Normal 37 6 2 9 4 2" xfId="43933"/>
    <cellStyle name="Normal 37 6 2 9 5" xfId="6548"/>
    <cellStyle name="Normal 37 6 2 9 5 2" xfId="32870"/>
    <cellStyle name="Normal 37 6 2 9 6" xfId="30601"/>
    <cellStyle name="Normal 37 6 20" xfId="3168"/>
    <cellStyle name="Normal 37 6 20 2" xfId="11528"/>
    <cellStyle name="Normal 37 6 20 2 2" xfId="22592"/>
    <cellStyle name="Normal 37 6 20 2 2 2" xfId="48841"/>
    <cellStyle name="Normal 37 6 20 2 3" xfId="37778"/>
    <cellStyle name="Normal 37 6 20 3" xfId="15131"/>
    <cellStyle name="Normal 37 6 20 3 2" xfId="26195"/>
    <cellStyle name="Normal 37 6 20 3 2 2" xfId="52444"/>
    <cellStyle name="Normal 37 6 20 3 3" xfId="41381"/>
    <cellStyle name="Normal 37 6 20 4" xfId="18867"/>
    <cellStyle name="Normal 37 6 20 4 2" xfId="45117"/>
    <cellStyle name="Normal 37 6 20 5" xfId="7742"/>
    <cellStyle name="Normal 37 6 20 5 2" xfId="34054"/>
    <cellStyle name="Normal 37 6 20 6" xfId="30602"/>
    <cellStyle name="Normal 37 6 21" xfId="3169"/>
    <cellStyle name="Normal 37 6 21 2" xfId="11642"/>
    <cellStyle name="Normal 37 6 21 2 2" xfId="22706"/>
    <cellStyle name="Normal 37 6 21 2 2 2" xfId="48955"/>
    <cellStyle name="Normal 37 6 21 2 3" xfId="37892"/>
    <cellStyle name="Normal 37 6 21 3" xfId="15245"/>
    <cellStyle name="Normal 37 6 21 3 2" xfId="26309"/>
    <cellStyle name="Normal 37 6 21 3 2 2" xfId="52558"/>
    <cellStyle name="Normal 37 6 21 3 3" xfId="41495"/>
    <cellStyle name="Normal 37 6 21 4" xfId="18981"/>
    <cellStyle name="Normal 37 6 21 4 2" xfId="45231"/>
    <cellStyle name="Normal 37 6 21 5" xfId="7857"/>
    <cellStyle name="Normal 37 6 21 5 2" xfId="34168"/>
    <cellStyle name="Normal 37 6 21 6" xfId="30603"/>
    <cellStyle name="Normal 37 6 22" xfId="3170"/>
    <cellStyle name="Normal 37 6 22 2" xfId="11756"/>
    <cellStyle name="Normal 37 6 22 2 2" xfId="22820"/>
    <cellStyle name="Normal 37 6 22 2 2 2" xfId="49069"/>
    <cellStyle name="Normal 37 6 22 2 3" xfId="38006"/>
    <cellStyle name="Normal 37 6 22 3" xfId="15359"/>
    <cellStyle name="Normal 37 6 22 3 2" xfId="26423"/>
    <cellStyle name="Normal 37 6 22 3 2 2" xfId="52672"/>
    <cellStyle name="Normal 37 6 22 3 3" xfId="41609"/>
    <cellStyle name="Normal 37 6 22 4" xfId="19095"/>
    <cellStyle name="Normal 37 6 22 4 2" xfId="45345"/>
    <cellStyle name="Normal 37 6 22 5" xfId="7972"/>
    <cellStyle name="Normal 37 6 22 5 2" xfId="34282"/>
    <cellStyle name="Normal 37 6 22 6" xfId="30604"/>
    <cellStyle name="Normal 37 6 23" xfId="3171"/>
    <cellStyle name="Normal 37 6 23 2" xfId="11870"/>
    <cellStyle name="Normal 37 6 23 2 2" xfId="22934"/>
    <cellStyle name="Normal 37 6 23 2 2 2" xfId="49183"/>
    <cellStyle name="Normal 37 6 23 2 3" xfId="38120"/>
    <cellStyle name="Normal 37 6 23 3" xfId="15473"/>
    <cellStyle name="Normal 37 6 23 3 2" xfId="26537"/>
    <cellStyle name="Normal 37 6 23 3 2 2" xfId="52786"/>
    <cellStyle name="Normal 37 6 23 3 3" xfId="41723"/>
    <cellStyle name="Normal 37 6 23 4" xfId="19209"/>
    <cellStyle name="Normal 37 6 23 4 2" xfId="45459"/>
    <cellStyle name="Normal 37 6 23 5" xfId="8087"/>
    <cellStyle name="Normal 37 6 23 5 2" xfId="34396"/>
    <cellStyle name="Normal 37 6 23 6" xfId="30605"/>
    <cellStyle name="Normal 37 6 24" xfId="3172"/>
    <cellStyle name="Normal 37 6 24 2" xfId="11984"/>
    <cellStyle name="Normal 37 6 24 2 2" xfId="23048"/>
    <cellStyle name="Normal 37 6 24 2 2 2" xfId="49297"/>
    <cellStyle name="Normal 37 6 24 2 3" xfId="38234"/>
    <cellStyle name="Normal 37 6 24 3" xfId="15587"/>
    <cellStyle name="Normal 37 6 24 3 2" xfId="26651"/>
    <cellStyle name="Normal 37 6 24 3 2 2" xfId="52900"/>
    <cellStyle name="Normal 37 6 24 3 3" xfId="41837"/>
    <cellStyle name="Normal 37 6 24 4" xfId="19323"/>
    <cellStyle name="Normal 37 6 24 4 2" xfId="45573"/>
    <cellStyle name="Normal 37 6 24 5" xfId="8202"/>
    <cellStyle name="Normal 37 6 24 5 2" xfId="34510"/>
    <cellStyle name="Normal 37 6 24 6" xfId="30606"/>
    <cellStyle name="Normal 37 6 25" xfId="3173"/>
    <cellStyle name="Normal 37 6 25 2" xfId="12098"/>
    <cellStyle name="Normal 37 6 25 2 2" xfId="23162"/>
    <cellStyle name="Normal 37 6 25 2 2 2" xfId="49411"/>
    <cellStyle name="Normal 37 6 25 2 3" xfId="38348"/>
    <cellStyle name="Normal 37 6 25 3" xfId="15701"/>
    <cellStyle name="Normal 37 6 25 3 2" xfId="26765"/>
    <cellStyle name="Normal 37 6 25 3 2 2" xfId="53014"/>
    <cellStyle name="Normal 37 6 25 3 3" xfId="41951"/>
    <cellStyle name="Normal 37 6 25 4" xfId="19437"/>
    <cellStyle name="Normal 37 6 25 4 2" xfId="45687"/>
    <cellStyle name="Normal 37 6 25 5" xfId="8317"/>
    <cellStyle name="Normal 37 6 25 5 2" xfId="34624"/>
    <cellStyle name="Normal 37 6 25 6" xfId="30607"/>
    <cellStyle name="Normal 37 6 26" xfId="3174"/>
    <cellStyle name="Normal 37 6 26 2" xfId="12215"/>
    <cellStyle name="Normal 37 6 26 2 2" xfId="23279"/>
    <cellStyle name="Normal 37 6 26 2 2 2" xfId="49528"/>
    <cellStyle name="Normal 37 6 26 2 3" xfId="38465"/>
    <cellStyle name="Normal 37 6 26 3" xfId="15818"/>
    <cellStyle name="Normal 37 6 26 3 2" xfId="26882"/>
    <cellStyle name="Normal 37 6 26 3 2 2" xfId="53131"/>
    <cellStyle name="Normal 37 6 26 3 3" xfId="42068"/>
    <cellStyle name="Normal 37 6 26 4" xfId="19554"/>
    <cellStyle name="Normal 37 6 26 4 2" xfId="45804"/>
    <cellStyle name="Normal 37 6 26 5" xfId="8435"/>
    <cellStyle name="Normal 37 6 26 5 2" xfId="34741"/>
    <cellStyle name="Normal 37 6 26 6" xfId="30608"/>
    <cellStyle name="Normal 37 6 27" xfId="3175"/>
    <cellStyle name="Normal 37 6 27 2" xfId="12334"/>
    <cellStyle name="Normal 37 6 27 2 2" xfId="23398"/>
    <cellStyle name="Normal 37 6 27 2 2 2" xfId="49647"/>
    <cellStyle name="Normal 37 6 27 2 3" xfId="38584"/>
    <cellStyle name="Normal 37 6 27 3" xfId="15937"/>
    <cellStyle name="Normal 37 6 27 3 2" xfId="27001"/>
    <cellStyle name="Normal 37 6 27 3 2 2" xfId="53250"/>
    <cellStyle name="Normal 37 6 27 3 3" xfId="42187"/>
    <cellStyle name="Normal 37 6 27 4" xfId="19673"/>
    <cellStyle name="Normal 37 6 27 4 2" xfId="45923"/>
    <cellStyle name="Normal 37 6 27 5" xfId="8555"/>
    <cellStyle name="Normal 37 6 27 5 2" xfId="34860"/>
    <cellStyle name="Normal 37 6 27 6" xfId="30609"/>
    <cellStyle name="Normal 37 6 28" xfId="3176"/>
    <cellStyle name="Normal 37 6 28 2" xfId="12465"/>
    <cellStyle name="Normal 37 6 28 2 2" xfId="23529"/>
    <cellStyle name="Normal 37 6 28 2 2 2" xfId="49778"/>
    <cellStyle name="Normal 37 6 28 2 3" xfId="38715"/>
    <cellStyle name="Normal 37 6 28 3" xfId="16068"/>
    <cellStyle name="Normal 37 6 28 3 2" xfId="27132"/>
    <cellStyle name="Normal 37 6 28 3 2 2" xfId="53381"/>
    <cellStyle name="Normal 37 6 28 3 3" xfId="42318"/>
    <cellStyle name="Normal 37 6 28 4" xfId="19804"/>
    <cellStyle name="Normal 37 6 28 4 2" xfId="46054"/>
    <cellStyle name="Normal 37 6 28 5" xfId="8687"/>
    <cellStyle name="Normal 37 6 28 5 2" xfId="34991"/>
    <cellStyle name="Normal 37 6 28 6" xfId="30610"/>
    <cellStyle name="Normal 37 6 29" xfId="3177"/>
    <cellStyle name="Normal 37 6 29 2" xfId="12580"/>
    <cellStyle name="Normal 37 6 29 2 2" xfId="23644"/>
    <cellStyle name="Normal 37 6 29 2 2 2" xfId="49893"/>
    <cellStyle name="Normal 37 6 29 2 3" xfId="38830"/>
    <cellStyle name="Normal 37 6 29 3" xfId="16183"/>
    <cellStyle name="Normal 37 6 29 3 2" xfId="27247"/>
    <cellStyle name="Normal 37 6 29 3 2 2" xfId="53496"/>
    <cellStyle name="Normal 37 6 29 3 3" xfId="42433"/>
    <cellStyle name="Normal 37 6 29 4" xfId="19919"/>
    <cellStyle name="Normal 37 6 29 4 2" xfId="46169"/>
    <cellStyle name="Normal 37 6 29 5" xfId="8803"/>
    <cellStyle name="Normal 37 6 29 5 2" xfId="35106"/>
    <cellStyle name="Normal 37 6 29 6" xfId="30611"/>
    <cellStyle name="Normal 37 6 3" xfId="219"/>
    <cellStyle name="Normal 37 6 3 2" xfId="3179"/>
    <cellStyle name="Normal 37 6 3 2 2" xfId="16442"/>
    <cellStyle name="Normal 37 6 3 2 2 2" xfId="27506"/>
    <cellStyle name="Normal 37 6 3 2 2 2 2" xfId="53755"/>
    <cellStyle name="Normal 37 6 3 2 2 3" xfId="42692"/>
    <cellStyle name="Normal 37 6 3 2 3" xfId="20178"/>
    <cellStyle name="Normal 37 6 3 2 3 2" xfId="46428"/>
    <cellStyle name="Normal 37 6 3 2 4" xfId="9106"/>
    <cellStyle name="Normal 37 6 3 2 4 2" xfId="35365"/>
    <cellStyle name="Normal 37 6 3 2 5" xfId="30613"/>
    <cellStyle name="Normal 37 6 3 3" xfId="3178"/>
    <cellStyle name="Normal 37 6 3 3 2" xfId="20516"/>
    <cellStyle name="Normal 37 6 3 3 2 2" xfId="46765"/>
    <cellStyle name="Normal 37 6 3 3 3" xfId="9452"/>
    <cellStyle name="Normal 37 6 3 3 3 2" xfId="35702"/>
    <cellStyle name="Normal 37 6 3 3 4" xfId="30612"/>
    <cellStyle name="Normal 37 6 3 4" xfId="13055"/>
    <cellStyle name="Normal 37 6 3 4 2" xfId="24119"/>
    <cellStyle name="Normal 37 6 3 4 2 2" xfId="50368"/>
    <cellStyle name="Normal 37 6 3 4 3" xfId="39305"/>
    <cellStyle name="Normal 37 6 3 5" xfId="16791"/>
    <cellStyle name="Normal 37 6 3 5 2" xfId="43041"/>
    <cellStyle name="Normal 37 6 3 6" xfId="5648"/>
    <cellStyle name="Normal 37 6 3 6 2" xfId="31978"/>
    <cellStyle name="Normal 37 6 3 7" xfId="27699"/>
    <cellStyle name="Normal 37 6 30" xfId="3180"/>
    <cellStyle name="Normal 37 6 30 2" xfId="12694"/>
    <cellStyle name="Normal 37 6 30 2 2" xfId="23758"/>
    <cellStyle name="Normal 37 6 30 2 2 2" xfId="50007"/>
    <cellStyle name="Normal 37 6 30 2 3" xfId="38944"/>
    <cellStyle name="Normal 37 6 30 3" xfId="16297"/>
    <cellStyle name="Normal 37 6 30 3 2" xfId="27361"/>
    <cellStyle name="Normal 37 6 30 3 2 2" xfId="53610"/>
    <cellStyle name="Normal 37 6 30 3 3" xfId="42547"/>
    <cellStyle name="Normal 37 6 30 4" xfId="20033"/>
    <cellStyle name="Normal 37 6 30 4 2" xfId="46283"/>
    <cellStyle name="Normal 37 6 30 5" xfId="8918"/>
    <cellStyle name="Normal 37 6 30 5 2" xfId="35220"/>
    <cellStyle name="Normal 37 6 30 6" xfId="30614"/>
    <cellStyle name="Normal 37 6 31" xfId="3181"/>
    <cellStyle name="Normal 37 6 31 2" xfId="9332"/>
    <cellStyle name="Normal 37 6 31 2 2" xfId="20396"/>
    <cellStyle name="Normal 37 6 31 2 2 2" xfId="46645"/>
    <cellStyle name="Normal 37 6 31 2 3" xfId="35582"/>
    <cellStyle name="Normal 37 6 31 3" xfId="12935"/>
    <cellStyle name="Normal 37 6 31 3 2" xfId="23999"/>
    <cellStyle name="Normal 37 6 31 3 2 2" xfId="50248"/>
    <cellStyle name="Normal 37 6 31 3 3" xfId="39185"/>
    <cellStyle name="Normal 37 6 31 4" xfId="16671"/>
    <cellStyle name="Normal 37 6 31 4 2" xfId="42921"/>
    <cellStyle name="Normal 37 6 31 5" xfId="5527"/>
    <cellStyle name="Normal 37 6 31 5 2" xfId="31858"/>
    <cellStyle name="Normal 37 6 31 6" xfId="30615"/>
    <cellStyle name="Normal 37 6 32" xfId="3182"/>
    <cellStyle name="Normal 37 6 32 2" xfId="20276"/>
    <cellStyle name="Normal 37 6 32 2 2" xfId="46525"/>
    <cellStyle name="Normal 37 6 32 3" xfId="9212"/>
    <cellStyle name="Normal 37 6 32 3 2" xfId="35462"/>
    <cellStyle name="Normal 37 6 32 4" xfId="30616"/>
    <cellStyle name="Normal 37 6 33" xfId="3183"/>
    <cellStyle name="Normal 37 6 33 2" xfId="23879"/>
    <cellStyle name="Normal 37 6 33 2 2" xfId="50128"/>
    <cellStyle name="Normal 37 6 33 3" xfId="12815"/>
    <cellStyle name="Normal 37 6 33 3 2" xfId="39065"/>
    <cellStyle name="Normal 37 6 33 4" xfId="30617"/>
    <cellStyle name="Normal 37 6 34" xfId="3184"/>
    <cellStyle name="Normal 37 6 34 2" xfId="16551"/>
    <cellStyle name="Normal 37 6 34 2 2" xfId="42801"/>
    <cellStyle name="Normal 37 6 34 3" xfId="30618"/>
    <cellStyle name="Normal 37 6 35" xfId="3185"/>
    <cellStyle name="Normal 37 6 35 2" xfId="30619"/>
    <cellStyle name="Normal 37 6 36" xfId="3186"/>
    <cellStyle name="Normal 37 6 36 2" xfId="30620"/>
    <cellStyle name="Normal 37 6 37" xfId="3187"/>
    <cellStyle name="Normal 37 6 37 2" xfId="30621"/>
    <cellStyle name="Normal 37 6 38" xfId="3188"/>
    <cellStyle name="Normal 37 6 38 2" xfId="30622"/>
    <cellStyle name="Normal 37 6 39" xfId="3189"/>
    <cellStyle name="Normal 37 6 39 2" xfId="30623"/>
    <cellStyle name="Normal 37 6 4" xfId="3190"/>
    <cellStyle name="Normal 37 6 4 2" xfId="9604"/>
    <cellStyle name="Normal 37 6 4 2 2" xfId="20668"/>
    <cellStyle name="Normal 37 6 4 2 2 2" xfId="46917"/>
    <cellStyle name="Normal 37 6 4 2 3" xfId="35854"/>
    <cellStyle name="Normal 37 6 4 3" xfId="13207"/>
    <cellStyle name="Normal 37 6 4 3 2" xfId="24271"/>
    <cellStyle name="Normal 37 6 4 3 2 2" xfId="50520"/>
    <cellStyle name="Normal 37 6 4 3 3" xfId="39457"/>
    <cellStyle name="Normal 37 6 4 4" xfId="16943"/>
    <cellStyle name="Normal 37 6 4 4 2" xfId="43193"/>
    <cellStyle name="Normal 37 6 4 5" xfId="5802"/>
    <cellStyle name="Normal 37 6 4 5 2" xfId="32130"/>
    <cellStyle name="Normal 37 6 4 6" xfId="30624"/>
    <cellStyle name="Normal 37 6 40" xfId="3191"/>
    <cellStyle name="Normal 37 6 40 2" xfId="30625"/>
    <cellStyle name="Normal 37 6 41" xfId="3192"/>
    <cellStyle name="Normal 37 6 41 2" xfId="30626"/>
    <cellStyle name="Normal 37 6 42" xfId="3116"/>
    <cellStyle name="Normal 37 6 42 2" xfId="30550"/>
    <cellStyle name="Normal 37 6 43" xfId="5406"/>
    <cellStyle name="Normal 37 6 43 2" xfId="31738"/>
    <cellStyle name="Normal 37 6 44" xfId="27696"/>
    <cellStyle name="Normal 37 6 5" xfId="3193"/>
    <cellStyle name="Normal 37 6 5 2" xfId="9720"/>
    <cellStyle name="Normal 37 6 5 2 2" xfId="20784"/>
    <cellStyle name="Normal 37 6 5 2 2 2" xfId="47033"/>
    <cellStyle name="Normal 37 6 5 2 3" xfId="35970"/>
    <cellStyle name="Normal 37 6 5 3" xfId="13323"/>
    <cellStyle name="Normal 37 6 5 3 2" xfId="24387"/>
    <cellStyle name="Normal 37 6 5 3 2 2" xfId="50636"/>
    <cellStyle name="Normal 37 6 5 3 3" xfId="39573"/>
    <cellStyle name="Normal 37 6 5 4" xfId="17059"/>
    <cellStyle name="Normal 37 6 5 4 2" xfId="43309"/>
    <cellStyle name="Normal 37 6 5 5" xfId="5919"/>
    <cellStyle name="Normal 37 6 5 5 2" xfId="32246"/>
    <cellStyle name="Normal 37 6 5 6" xfId="30627"/>
    <cellStyle name="Normal 37 6 6" xfId="3194"/>
    <cellStyle name="Normal 37 6 6 2" xfId="9835"/>
    <cellStyle name="Normal 37 6 6 2 2" xfId="20899"/>
    <cellStyle name="Normal 37 6 6 2 2 2" xfId="47148"/>
    <cellStyle name="Normal 37 6 6 2 3" xfId="36085"/>
    <cellStyle name="Normal 37 6 6 3" xfId="13438"/>
    <cellStyle name="Normal 37 6 6 3 2" xfId="24502"/>
    <cellStyle name="Normal 37 6 6 3 2 2" xfId="50751"/>
    <cellStyle name="Normal 37 6 6 3 3" xfId="39688"/>
    <cellStyle name="Normal 37 6 6 4" xfId="17174"/>
    <cellStyle name="Normal 37 6 6 4 2" xfId="43424"/>
    <cellStyle name="Normal 37 6 6 5" xfId="6035"/>
    <cellStyle name="Normal 37 6 6 5 2" xfId="32361"/>
    <cellStyle name="Normal 37 6 6 6" xfId="30628"/>
    <cellStyle name="Normal 37 6 7" xfId="3195"/>
    <cellStyle name="Normal 37 6 7 2" xfId="9950"/>
    <cellStyle name="Normal 37 6 7 2 2" xfId="21014"/>
    <cellStyle name="Normal 37 6 7 2 2 2" xfId="47263"/>
    <cellStyle name="Normal 37 6 7 2 3" xfId="36200"/>
    <cellStyle name="Normal 37 6 7 3" xfId="13553"/>
    <cellStyle name="Normal 37 6 7 3 2" xfId="24617"/>
    <cellStyle name="Normal 37 6 7 3 2 2" xfId="50866"/>
    <cellStyle name="Normal 37 6 7 3 3" xfId="39803"/>
    <cellStyle name="Normal 37 6 7 4" xfId="17289"/>
    <cellStyle name="Normal 37 6 7 4 2" xfId="43539"/>
    <cellStyle name="Normal 37 6 7 5" xfId="6151"/>
    <cellStyle name="Normal 37 6 7 5 2" xfId="32476"/>
    <cellStyle name="Normal 37 6 7 6" xfId="30629"/>
    <cellStyle name="Normal 37 6 8" xfId="3196"/>
    <cellStyle name="Normal 37 6 8 2" xfId="10064"/>
    <cellStyle name="Normal 37 6 8 2 2" xfId="21128"/>
    <cellStyle name="Normal 37 6 8 2 2 2" xfId="47377"/>
    <cellStyle name="Normal 37 6 8 2 3" xfId="36314"/>
    <cellStyle name="Normal 37 6 8 3" xfId="13667"/>
    <cellStyle name="Normal 37 6 8 3 2" xfId="24731"/>
    <cellStyle name="Normal 37 6 8 3 2 2" xfId="50980"/>
    <cellStyle name="Normal 37 6 8 3 3" xfId="39917"/>
    <cellStyle name="Normal 37 6 8 4" xfId="17403"/>
    <cellStyle name="Normal 37 6 8 4 2" xfId="43653"/>
    <cellStyle name="Normal 37 6 8 5" xfId="6266"/>
    <cellStyle name="Normal 37 6 8 5 2" xfId="32590"/>
    <cellStyle name="Normal 37 6 8 6" xfId="30630"/>
    <cellStyle name="Normal 37 6 9" xfId="3197"/>
    <cellStyle name="Normal 37 6 9 2" xfId="10178"/>
    <cellStyle name="Normal 37 6 9 2 2" xfId="21242"/>
    <cellStyle name="Normal 37 6 9 2 2 2" xfId="47491"/>
    <cellStyle name="Normal 37 6 9 2 3" xfId="36428"/>
    <cellStyle name="Normal 37 6 9 3" xfId="13781"/>
    <cellStyle name="Normal 37 6 9 3 2" xfId="24845"/>
    <cellStyle name="Normal 37 6 9 3 2 2" xfId="51094"/>
    <cellStyle name="Normal 37 6 9 3 3" xfId="40031"/>
    <cellStyle name="Normal 37 6 9 4" xfId="17517"/>
    <cellStyle name="Normal 37 6 9 4 2" xfId="43767"/>
    <cellStyle name="Normal 37 6 9 5" xfId="6381"/>
    <cellStyle name="Normal 37 6 9 5 2" xfId="32704"/>
    <cellStyle name="Normal 37 6 9 6" xfId="30631"/>
    <cellStyle name="Normal 37 7" xfId="220"/>
    <cellStyle name="Normal 37 7 10" xfId="3199"/>
    <cellStyle name="Normal 37 7 10 2" xfId="10302"/>
    <cellStyle name="Normal 37 7 10 2 2" xfId="21366"/>
    <cellStyle name="Normal 37 7 10 2 2 2" xfId="47615"/>
    <cellStyle name="Normal 37 7 10 2 3" xfId="36552"/>
    <cellStyle name="Normal 37 7 10 3" xfId="13905"/>
    <cellStyle name="Normal 37 7 10 3 2" xfId="24969"/>
    <cellStyle name="Normal 37 7 10 3 2 2" xfId="51218"/>
    <cellStyle name="Normal 37 7 10 3 3" xfId="40155"/>
    <cellStyle name="Normal 37 7 10 4" xfId="17641"/>
    <cellStyle name="Normal 37 7 10 4 2" xfId="43891"/>
    <cellStyle name="Normal 37 7 10 5" xfId="6506"/>
    <cellStyle name="Normal 37 7 10 5 2" xfId="32828"/>
    <cellStyle name="Normal 37 7 10 6" xfId="30633"/>
    <cellStyle name="Normal 37 7 11" xfId="3200"/>
    <cellStyle name="Normal 37 7 11 2" xfId="10429"/>
    <cellStyle name="Normal 37 7 11 2 2" xfId="21493"/>
    <cellStyle name="Normal 37 7 11 2 2 2" xfId="47742"/>
    <cellStyle name="Normal 37 7 11 2 3" xfId="36679"/>
    <cellStyle name="Normal 37 7 11 3" xfId="14032"/>
    <cellStyle name="Normal 37 7 11 3 2" xfId="25096"/>
    <cellStyle name="Normal 37 7 11 3 2 2" xfId="51345"/>
    <cellStyle name="Normal 37 7 11 3 3" xfId="40282"/>
    <cellStyle name="Normal 37 7 11 4" xfId="17768"/>
    <cellStyle name="Normal 37 7 11 4 2" xfId="44018"/>
    <cellStyle name="Normal 37 7 11 5" xfId="6634"/>
    <cellStyle name="Normal 37 7 11 5 2" xfId="32955"/>
    <cellStyle name="Normal 37 7 11 6" xfId="30634"/>
    <cellStyle name="Normal 37 7 12" xfId="3201"/>
    <cellStyle name="Normal 37 7 12 2" xfId="10544"/>
    <cellStyle name="Normal 37 7 12 2 2" xfId="21608"/>
    <cellStyle name="Normal 37 7 12 2 2 2" xfId="47857"/>
    <cellStyle name="Normal 37 7 12 2 3" xfId="36794"/>
    <cellStyle name="Normal 37 7 12 3" xfId="14147"/>
    <cellStyle name="Normal 37 7 12 3 2" xfId="25211"/>
    <cellStyle name="Normal 37 7 12 3 2 2" xfId="51460"/>
    <cellStyle name="Normal 37 7 12 3 3" xfId="40397"/>
    <cellStyle name="Normal 37 7 12 4" xfId="17883"/>
    <cellStyle name="Normal 37 7 12 4 2" xfId="44133"/>
    <cellStyle name="Normal 37 7 12 5" xfId="6750"/>
    <cellStyle name="Normal 37 7 12 5 2" xfId="33070"/>
    <cellStyle name="Normal 37 7 12 6" xfId="30635"/>
    <cellStyle name="Normal 37 7 13" xfId="3202"/>
    <cellStyle name="Normal 37 7 13 2" xfId="10717"/>
    <cellStyle name="Normal 37 7 13 2 2" xfId="21781"/>
    <cellStyle name="Normal 37 7 13 2 2 2" xfId="48030"/>
    <cellStyle name="Normal 37 7 13 2 3" xfId="36967"/>
    <cellStyle name="Normal 37 7 13 3" xfId="14320"/>
    <cellStyle name="Normal 37 7 13 3 2" xfId="25384"/>
    <cellStyle name="Normal 37 7 13 3 2 2" xfId="51633"/>
    <cellStyle name="Normal 37 7 13 3 3" xfId="40570"/>
    <cellStyle name="Normal 37 7 13 4" xfId="18056"/>
    <cellStyle name="Normal 37 7 13 4 2" xfId="44306"/>
    <cellStyle name="Normal 37 7 13 5" xfId="6924"/>
    <cellStyle name="Normal 37 7 13 5 2" xfId="33243"/>
    <cellStyle name="Normal 37 7 13 6" xfId="30636"/>
    <cellStyle name="Normal 37 7 14" xfId="3203"/>
    <cellStyle name="Normal 37 7 14 2" xfId="10834"/>
    <cellStyle name="Normal 37 7 14 2 2" xfId="21898"/>
    <cellStyle name="Normal 37 7 14 2 2 2" xfId="48147"/>
    <cellStyle name="Normal 37 7 14 2 3" xfId="37084"/>
    <cellStyle name="Normal 37 7 14 3" xfId="14437"/>
    <cellStyle name="Normal 37 7 14 3 2" xfId="25501"/>
    <cellStyle name="Normal 37 7 14 3 2 2" xfId="51750"/>
    <cellStyle name="Normal 37 7 14 3 3" xfId="40687"/>
    <cellStyle name="Normal 37 7 14 4" xfId="18173"/>
    <cellStyle name="Normal 37 7 14 4 2" xfId="44423"/>
    <cellStyle name="Normal 37 7 14 5" xfId="7042"/>
    <cellStyle name="Normal 37 7 14 5 2" xfId="33360"/>
    <cellStyle name="Normal 37 7 14 6" xfId="30637"/>
    <cellStyle name="Normal 37 7 15" xfId="3204"/>
    <cellStyle name="Normal 37 7 15 2" xfId="10950"/>
    <cellStyle name="Normal 37 7 15 2 2" xfId="22014"/>
    <cellStyle name="Normal 37 7 15 2 2 2" xfId="48263"/>
    <cellStyle name="Normal 37 7 15 2 3" xfId="37200"/>
    <cellStyle name="Normal 37 7 15 3" xfId="14553"/>
    <cellStyle name="Normal 37 7 15 3 2" xfId="25617"/>
    <cellStyle name="Normal 37 7 15 3 2 2" xfId="51866"/>
    <cellStyle name="Normal 37 7 15 3 3" xfId="40803"/>
    <cellStyle name="Normal 37 7 15 4" xfId="18289"/>
    <cellStyle name="Normal 37 7 15 4 2" xfId="44539"/>
    <cellStyle name="Normal 37 7 15 5" xfId="7159"/>
    <cellStyle name="Normal 37 7 15 5 2" xfId="33476"/>
    <cellStyle name="Normal 37 7 15 6" xfId="30638"/>
    <cellStyle name="Normal 37 7 16" xfId="3205"/>
    <cellStyle name="Normal 37 7 16 2" xfId="11068"/>
    <cellStyle name="Normal 37 7 16 2 2" xfId="22132"/>
    <cellStyle name="Normal 37 7 16 2 2 2" xfId="48381"/>
    <cellStyle name="Normal 37 7 16 2 3" xfId="37318"/>
    <cellStyle name="Normal 37 7 16 3" xfId="14671"/>
    <cellStyle name="Normal 37 7 16 3 2" xfId="25735"/>
    <cellStyle name="Normal 37 7 16 3 2 2" xfId="51984"/>
    <cellStyle name="Normal 37 7 16 3 3" xfId="40921"/>
    <cellStyle name="Normal 37 7 16 4" xfId="18407"/>
    <cellStyle name="Normal 37 7 16 4 2" xfId="44657"/>
    <cellStyle name="Normal 37 7 16 5" xfId="7278"/>
    <cellStyle name="Normal 37 7 16 5 2" xfId="33594"/>
    <cellStyle name="Normal 37 7 16 6" xfId="30639"/>
    <cellStyle name="Normal 37 7 17" xfId="3206"/>
    <cellStyle name="Normal 37 7 17 2" xfId="11186"/>
    <cellStyle name="Normal 37 7 17 2 2" xfId="22250"/>
    <cellStyle name="Normal 37 7 17 2 2 2" xfId="48499"/>
    <cellStyle name="Normal 37 7 17 2 3" xfId="37436"/>
    <cellStyle name="Normal 37 7 17 3" xfId="14789"/>
    <cellStyle name="Normal 37 7 17 3 2" xfId="25853"/>
    <cellStyle name="Normal 37 7 17 3 2 2" xfId="52102"/>
    <cellStyle name="Normal 37 7 17 3 3" xfId="41039"/>
    <cellStyle name="Normal 37 7 17 4" xfId="18525"/>
    <cellStyle name="Normal 37 7 17 4 2" xfId="44775"/>
    <cellStyle name="Normal 37 7 17 5" xfId="7397"/>
    <cellStyle name="Normal 37 7 17 5 2" xfId="33712"/>
    <cellStyle name="Normal 37 7 17 6" xfId="30640"/>
    <cellStyle name="Normal 37 7 18" xfId="3207"/>
    <cellStyle name="Normal 37 7 18 2" xfId="11302"/>
    <cellStyle name="Normal 37 7 18 2 2" xfId="22366"/>
    <cellStyle name="Normal 37 7 18 2 2 2" xfId="48615"/>
    <cellStyle name="Normal 37 7 18 2 3" xfId="37552"/>
    <cellStyle name="Normal 37 7 18 3" xfId="14905"/>
    <cellStyle name="Normal 37 7 18 3 2" xfId="25969"/>
    <cellStyle name="Normal 37 7 18 3 2 2" xfId="52218"/>
    <cellStyle name="Normal 37 7 18 3 3" xfId="41155"/>
    <cellStyle name="Normal 37 7 18 4" xfId="18641"/>
    <cellStyle name="Normal 37 7 18 4 2" xfId="44891"/>
    <cellStyle name="Normal 37 7 18 5" xfId="7514"/>
    <cellStyle name="Normal 37 7 18 5 2" xfId="33828"/>
    <cellStyle name="Normal 37 7 18 6" xfId="30641"/>
    <cellStyle name="Normal 37 7 19" xfId="3208"/>
    <cellStyle name="Normal 37 7 19 2" xfId="11419"/>
    <cellStyle name="Normal 37 7 19 2 2" xfId="22483"/>
    <cellStyle name="Normal 37 7 19 2 2 2" xfId="48732"/>
    <cellStyle name="Normal 37 7 19 2 3" xfId="37669"/>
    <cellStyle name="Normal 37 7 19 3" xfId="15022"/>
    <cellStyle name="Normal 37 7 19 3 2" xfId="26086"/>
    <cellStyle name="Normal 37 7 19 3 2 2" xfId="52335"/>
    <cellStyle name="Normal 37 7 19 3 3" xfId="41272"/>
    <cellStyle name="Normal 37 7 19 4" xfId="18758"/>
    <cellStyle name="Normal 37 7 19 4 2" xfId="45008"/>
    <cellStyle name="Normal 37 7 19 5" xfId="7632"/>
    <cellStyle name="Normal 37 7 19 5 2" xfId="33945"/>
    <cellStyle name="Normal 37 7 19 6" xfId="30642"/>
    <cellStyle name="Normal 37 7 2" xfId="221"/>
    <cellStyle name="Normal 37 7 2 10" xfId="3210"/>
    <cellStyle name="Normal 37 7 2 10 2" xfId="10472"/>
    <cellStyle name="Normal 37 7 2 10 2 2" xfId="21536"/>
    <cellStyle name="Normal 37 7 2 10 2 2 2" xfId="47785"/>
    <cellStyle name="Normal 37 7 2 10 2 3" xfId="36722"/>
    <cellStyle name="Normal 37 7 2 10 3" xfId="14075"/>
    <cellStyle name="Normal 37 7 2 10 3 2" xfId="25139"/>
    <cellStyle name="Normal 37 7 2 10 3 2 2" xfId="51388"/>
    <cellStyle name="Normal 37 7 2 10 3 3" xfId="40325"/>
    <cellStyle name="Normal 37 7 2 10 4" xfId="17811"/>
    <cellStyle name="Normal 37 7 2 10 4 2" xfId="44061"/>
    <cellStyle name="Normal 37 7 2 10 5" xfId="6677"/>
    <cellStyle name="Normal 37 7 2 10 5 2" xfId="32998"/>
    <cellStyle name="Normal 37 7 2 10 6" xfId="30644"/>
    <cellStyle name="Normal 37 7 2 11" xfId="3211"/>
    <cellStyle name="Normal 37 7 2 11 2" xfId="10587"/>
    <cellStyle name="Normal 37 7 2 11 2 2" xfId="21651"/>
    <cellStyle name="Normal 37 7 2 11 2 2 2" xfId="47900"/>
    <cellStyle name="Normal 37 7 2 11 2 3" xfId="36837"/>
    <cellStyle name="Normal 37 7 2 11 3" xfId="14190"/>
    <cellStyle name="Normal 37 7 2 11 3 2" xfId="25254"/>
    <cellStyle name="Normal 37 7 2 11 3 2 2" xfId="51503"/>
    <cellStyle name="Normal 37 7 2 11 3 3" xfId="40440"/>
    <cellStyle name="Normal 37 7 2 11 4" xfId="17926"/>
    <cellStyle name="Normal 37 7 2 11 4 2" xfId="44176"/>
    <cellStyle name="Normal 37 7 2 11 5" xfId="6793"/>
    <cellStyle name="Normal 37 7 2 11 5 2" xfId="33113"/>
    <cellStyle name="Normal 37 7 2 11 6" xfId="30645"/>
    <cellStyle name="Normal 37 7 2 12" xfId="3212"/>
    <cellStyle name="Normal 37 7 2 12 2" xfId="10760"/>
    <cellStyle name="Normal 37 7 2 12 2 2" xfId="21824"/>
    <cellStyle name="Normal 37 7 2 12 2 2 2" xfId="48073"/>
    <cellStyle name="Normal 37 7 2 12 2 3" xfId="37010"/>
    <cellStyle name="Normal 37 7 2 12 3" xfId="14363"/>
    <cellStyle name="Normal 37 7 2 12 3 2" xfId="25427"/>
    <cellStyle name="Normal 37 7 2 12 3 2 2" xfId="51676"/>
    <cellStyle name="Normal 37 7 2 12 3 3" xfId="40613"/>
    <cellStyle name="Normal 37 7 2 12 4" xfId="18099"/>
    <cellStyle name="Normal 37 7 2 12 4 2" xfId="44349"/>
    <cellStyle name="Normal 37 7 2 12 5" xfId="6967"/>
    <cellStyle name="Normal 37 7 2 12 5 2" xfId="33286"/>
    <cellStyle name="Normal 37 7 2 12 6" xfId="30646"/>
    <cellStyle name="Normal 37 7 2 13" xfId="3213"/>
    <cellStyle name="Normal 37 7 2 13 2" xfId="10877"/>
    <cellStyle name="Normal 37 7 2 13 2 2" xfId="21941"/>
    <cellStyle name="Normal 37 7 2 13 2 2 2" xfId="48190"/>
    <cellStyle name="Normal 37 7 2 13 2 3" xfId="37127"/>
    <cellStyle name="Normal 37 7 2 13 3" xfId="14480"/>
    <cellStyle name="Normal 37 7 2 13 3 2" xfId="25544"/>
    <cellStyle name="Normal 37 7 2 13 3 2 2" xfId="51793"/>
    <cellStyle name="Normal 37 7 2 13 3 3" xfId="40730"/>
    <cellStyle name="Normal 37 7 2 13 4" xfId="18216"/>
    <cellStyle name="Normal 37 7 2 13 4 2" xfId="44466"/>
    <cellStyle name="Normal 37 7 2 13 5" xfId="7085"/>
    <cellStyle name="Normal 37 7 2 13 5 2" xfId="33403"/>
    <cellStyle name="Normal 37 7 2 13 6" xfId="30647"/>
    <cellStyle name="Normal 37 7 2 14" xfId="3214"/>
    <cellStyle name="Normal 37 7 2 14 2" xfId="10993"/>
    <cellStyle name="Normal 37 7 2 14 2 2" xfId="22057"/>
    <cellStyle name="Normal 37 7 2 14 2 2 2" xfId="48306"/>
    <cellStyle name="Normal 37 7 2 14 2 3" xfId="37243"/>
    <cellStyle name="Normal 37 7 2 14 3" xfId="14596"/>
    <cellStyle name="Normal 37 7 2 14 3 2" xfId="25660"/>
    <cellStyle name="Normal 37 7 2 14 3 2 2" xfId="51909"/>
    <cellStyle name="Normal 37 7 2 14 3 3" xfId="40846"/>
    <cellStyle name="Normal 37 7 2 14 4" xfId="18332"/>
    <cellStyle name="Normal 37 7 2 14 4 2" xfId="44582"/>
    <cellStyle name="Normal 37 7 2 14 5" xfId="7202"/>
    <cellStyle name="Normal 37 7 2 14 5 2" xfId="33519"/>
    <cellStyle name="Normal 37 7 2 14 6" xfId="30648"/>
    <cellStyle name="Normal 37 7 2 15" xfId="3215"/>
    <cellStyle name="Normal 37 7 2 15 2" xfId="11111"/>
    <cellStyle name="Normal 37 7 2 15 2 2" xfId="22175"/>
    <cellStyle name="Normal 37 7 2 15 2 2 2" xfId="48424"/>
    <cellStyle name="Normal 37 7 2 15 2 3" xfId="37361"/>
    <cellStyle name="Normal 37 7 2 15 3" xfId="14714"/>
    <cellStyle name="Normal 37 7 2 15 3 2" xfId="25778"/>
    <cellStyle name="Normal 37 7 2 15 3 2 2" xfId="52027"/>
    <cellStyle name="Normal 37 7 2 15 3 3" xfId="40964"/>
    <cellStyle name="Normal 37 7 2 15 4" xfId="18450"/>
    <cellStyle name="Normal 37 7 2 15 4 2" xfId="44700"/>
    <cellStyle name="Normal 37 7 2 15 5" xfId="7321"/>
    <cellStyle name="Normal 37 7 2 15 5 2" xfId="33637"/>
    <cellStyle name="Normal 37 7 2 15 6" xfId="30649"/>
    <cellStyle name="Normal 37 7 2 16" xfId="3216"/>
    <cellStyle name="Normal 37 7 2 16 2" xfId="11229"/>
    <cellStyle name="Normal 37 7 2 16 2 2" xfId="22293"/>
    <cellStyle name="Normal 37 7 2 16 2 2 2" xfId="48542"/>
    <cellStyle name="Normal 37 7 2 16 2 3" xfId="37479"/>
    <cellStyle name="Normal 37 7 2 16 3" xfId="14832"/>
    <cellStyle name="Normal 37 7 2 16 3 2" xfId="25896"/>
    <cellStyle name="Normal 37 7 2 16 3 2 2" xfId="52145"/>
    <cellStyle name="Normal 37 7 2 16 3 3" xfId="41082"/>
    <cellStyle name="Normal 37 7 2 16 4" xfId="18568"/>
    <cellStyle name="Normal 37 7 2 16 4 2" xfId="44818"/>
    <cellStyle name="Normal 37 7 2 16 5" xfId="7440"/>
    <cellStyle name="Normal 37 7 2 16 5 2" xfId="33755"/>
    <cellStyle name="Normal 37 7 2 16 6" xfId="30650"/>
    <cellStyle name="Normal 37 7 2 17" xfId="3217"/>
    <cellStyle name="Normal 37 7 2 17 2" xfId="11345"/>
    <cellStyle name="Normal 37 7 2 17 2 2" xfId="22409"/>
    <cellStyle name="Normal 37 7 2 17 2 2 2" xfId="48658"/>
    <cellStyle name="Normal 37 7 2 17 2 3" xfId="37595"/>
    <cellStyle name="Normal 37 7 2 17 3" xfId="14948"/>
    <cellStyle name="Normal 37 7 2 17 3 2" xfId="26012"/>
    <cellStyle name="Normal 37 7 2 17 3 2 2" xfId="52261"/>
    <cellStyle name="Normal 37 7 2 17 3 3" xfId="41198"/>
    <cellStyle name="Normal 37 7 2 17 4" xfId="18684"/>
    <cellStyle name="Normal 37 7 2 17 4 2" xfId="44934"/>
    <cellStyle name="Normal 37 7 2 17 5" xfId="7557"/>
    <cellStyle name="Normal 37 7 2 17 5 2" xfId="33871"/>
    <cellStyle name="Normal 37 7 2 17 6" xfId="30651"/>
    <cellStyle name="Normal 37 7 2 18" xfId="3218"/>
    <cellStyle name="Normal 37 7 2 18 2" xfId="11462"/>
    <cellStyle name="Normal 37 7 2 18 2 2" xfId="22526"/>
    <cellStyle name="Normal 37 7 2 18 2 2 2" xfId="48775"/>
    <cellStyle name="Normal 37 7 2 18 2 3" xfId="37712"/>
    <cellStyle name="Normal 37 7 2 18 3" xfId="15065"/>
    <cellStyle name="Normal 37 7 2 18 3 2" xfId="26129"/>
    <cellStyle name="Normal 37 7 2 18 3 2 2" xfId="52378"/>
    <cellStyle name="Normal 37 7 2 18 3 3" xfId="41315"/>
    <cellStyle name="Normal 37 7 2 18 4" xfId="18801"/>
    <cellStyle name="Normal 37 7 2 18 4 2" xfId="45051"/>
    <cellStyle name="Normal 37 7 2 18 5" xfId="7675"/>
    <cellStyle name="Normal 37 7 2 18 5 2" xfId="33988"/>
    <cellStyle name="Normal 37 7 2 18 6" xfId="30652"/>
    <cellStyle name="Normal 37 7 2 19" xfId="3219"/>
    <cellStyle name="Normal 37 7 2 19 2" xfId="11581"/>
    <cellStyle name="Normal 37 7 2 19 2 2" xfId="22645"/>
    <cellStyle name="Normal 37 7 2 19 2 2 2" xfId="48894"/>
    <cellStyle name="Normal 37 7 2 19 2 3" xfId="37831"/>
    <cellStyle name="Normal 37 7 2 19 3" xfId="15184"/>
    <cellStyle name="Normal 37 7 2 19 3 2" xfId="26248"/>
    <cellStyle name="Normal 37 7 2 19 3 2 2" xfId="52497"/>
    <cellStyle name="Normal 37 7 2 19 3 3" xfId="41434"/>
    <cellStyle name="Normal 37 7 2 19 4" xfId="18920"/>
    <cellStyle name="Normal 37 7 2 19 4 2" xfId="45170"/>
    <cellStyle name="Normal 37 7 2 19 5" xfId="7795"/>
    <cellStyle name="Normal 37 7 2 19 5 2" xfId="34107"/>
    <cellStyle name="Normal 37 7 2 19 6" xfId="30653"/>
    <cellStyle name="Normal 37 7 2 2" xfId="222"/>
    <cellStyle name="Normal 37 7 2 2 2" xfId="3221"/>
    <cellStyle name="Normal 37 7 2 2 2 2" xfId="16443"/>
    <cellStyle name="Normal 37 7 2 2 2 2 2" xfId="27507"/>
    <cellStyle name="Normal 37 7 2 2 2 2 2 2" xfId="53756"/>
    <cellStyle name="Normal 37 7 2 2 2 2 3" xfId="42693"/>
    <cellStyle name="Normal 37 7 2 2 2 3" xfId="20179"/>
    <cellStyle name="Normal 37 7 2 2 2 3 2" xfId="46429"/>
    <cellStyle name="Normal 37 7 2 2 2 4" xfId="9107"/>
    <cellStyle name="Normal 37 7 2 2 2 4 2" xfId="35366"/>
    <cellStyle name="Normal 37 7 2 2 2 5" xfId="30655"/>
    <cellStyle name="Normal 37 7 2 2 3" xfId="3220"/>
    <cellStyle name="Normal 37 7 2 2 3 2" xfId="20586"/>
    <cellStyle name="Normal 37 7 2 2 3 2 2" xfId="46835"/>
    <cellStyle name="Normal 37 7 2 2 3 3" xfId="9522"/>
    <cellStyle name="Normal 37 7 2 2 3 3 2" xfId="35772"/>
    <cellStyle name="Normal 37 7 2 2 3 4" xfId="30654"/>
    <cellStyle name="Normal 37 7 2 2 4" xfId="13125"/>
    <cellStyle name="Normal 37 7 2 2 4 2" xfId="24189"/>
    <cellStyle name="Normal 37 7 2 2 4 2 2" xfId="50438"/>
    <cellStyle name="Normal 37 7 2 2 4 3" xfId="39375"/>
    <cellStyle name="Normal 37 7 2 2 5" xfId="16861"/>
    <cellStyle name="Normal 37 7 2 2 5 2" xfId="43111"/>
    <cellStyle name="Normal 37 7 2 2 6" xfId="5719"/>
    <cellStyle name="Normal 37 7 2 2 6 2" xfId="32048"/>
    <cellStyle name="Normal 37 7 2 2 7" xfId="27702"/>
    <cellStyle name="Normal 37 7 2 20" xfId="3222"/>
    <cellStyle name="Normal 37 7 2 20 2" xfId="11695"/>
    <cellStyle name="Normal 37 7 2 20 2 2" xfId="22759"/>
    <cellStyle name="Normal 37 7 2 20 2 2 2" xfId="49008"/>
    <cellStyle name="Normal 37 7 2 20 2 3" xfId="37945"/>
    <cellStyle name="Normal 37 7 2 20 3" xfId="15298"/>
    <cellStyle name="Normal 37 7 2 20 3 2" xfId="26362"/>
    <cellStyle name="Normal 37 7 2 20 3 2 2" xfId="52611"/>
    <cellStyle name="Normal 37 7 2 20 3 3" xfId="41548"/>
    <cellStyle name="Normal 37 7 2 20 4" xfId="19034"/>
    <cellStyle name="Normal 37 7 2 20 4 2" xfId="45284"/>
    <cellStyle name="Normal 37 7 2 20 5" xfId="7910"/>
    <cellStyle name="Normal 37 7 2 20 5 2" xfId="34221"/>
    <cellStyle name="Normal 37 7 2 20 6" xfId="30656"/>
    <cellStyle name="Normal 37 7 2 21" xfId="3223"/>
    <cellStyle name="Normal 37 7 2 21 2" xfId="11809"/>
    <cellStyle name="Normal 37 7 2 21 2 2" xfId="22873"/>
    <cellStyle name="Normal 37 7 2 21 2 2 2" xfId="49122"/>
    <cellStyle name="Normal 37 7 2 21 2 3" xfId="38059"/>
    <cellStyle name="Normal 37 7 2 21 3" xfId="15412"/>
    <cellStyle name="Normal 37 7 2 21 3 2" xfId="26476"/>
    <cellStyle name="Normal 37 7 2 21 3 2 2" xfId="52725"/>
    <cellStyle name="Normal 37 7 2 21 3 3" xfId="41662"/>
    <cellStyle name="Normal 37 7 2 21 4" xfId="19148"/>
    <cellStyle name="Normal 37 7 2 21 4 2" xfId="45398"/>
    <cellStyle name="Normal 37 7 2 21 5" xfId="8025"/>
    <cellStyle name="Normal 37 7 2 21 5 2" xfId="34335"/>
    <cellStyle name="Normal 37 7 2 21 6" xfId="30657"/>
    <cellStyle name="Normal 37 7 2 22" xfId="3224"/>
    <cellStyle name="Normal 37 7 2 22 2" xfId="11923"/>
    <cellStyle name="Normal 37 7 2 22 2 2" xfId="22987"/>
    <cellStyle name="Normal 37 7 2 22 2 2 2" xfId="49236"/>
    <cellStyle name="Normal 37 7 2 22 2 3" xfId="38173"/>
    <cellStyle name="Normal 37 7 2 22 3" xfId="15526"/>
    <cellStyle name="Normal 37 7 2 22 3 2" xfId="26590"/>
    <cellStyle name="Normal 37 7 2 22 3 2 2" xfId="52839"/>
    <cellStyle name="Normal 37 7 2 22 3 3" xfId="41776"/>
    <cellStyle name="Normal 37 7 2 22 4" xfId="19262"/>
    <cellStyle name="Normal 37 7 2 22 4 2" xfId="45512"/>
    <cellStyle name="Normal 37 7 2 22 5" xfId="8140"/>
    <cellStyle name="Normal 37 7 2 22 5 2" xfId="34449"/>
    <cellStyle name="Normal 37 7 2 22 6" xfId="30658"/>
    <cellStyle name="Normal 37 7 2 23" xfId="3225"/>
    <cellStyle name="Normal 37 7 2 23 2" xfId="12037"/>
    <cellStyle name="Normal 37 7 2 23 2 2" xfId="23101"/>
    <cellStyle name="Normal 37 7 2 23 2 2 2" xfId="49350"/>
    <cellStyle name="Normal 37 7 2 23 2 3" xfId="38287"/>
    <cellStyle name="Normal 37 7 2 23 3" xfId="15640"/>
    <cellStyle name="Normal 37 7 2 23 3 2" xfId="26704"/>
    <cellStyle name="Normal 37 7 2 23 3 2 2" xfId="52953"/>
    <cellStyle name="Normal 37 7 2 23 3 3" xfId="41890"/>
    <cellStyle name="Normal 37 7 2 23 4" xfId="19376"/>
    <cellStyle name="Normal 37 7 2 23 4 2" xfId="45626"/>
    <cellStyle name="Normal 37 7 2 23 5" xfId="8255"/>
    <cellStyle name="Normal 37 7 2 23 5 2" xfId="34563"/>
    <cellStyle name="Normal 37 7 2 23 6" xfId="30659"/>
    <cellStyle name="Normal 37 7 2 24" xfId="3226"/>
    <cellStyle name="Normal 37 7 2 24 2" xfId="12151"/>
    <cellStyle name="Normal 37 7 2 24 2 2" xfId="23215"/>
    <cellStyle name="Normal 37 7 2 24 2 2 2" xfId="49464"/>
    <cellStyle name="Normal 37 7 2 24 2 3" xfId="38401"/>
    <cellStyle name="Normal 37 7 2 24 3" xfId="15754"/>
    <cellStyle name="Normal 37 7 2 24 3 2" xfId="26818"/>
    <cellStyle name="Normal 37 7 2 24 3 2 2" xfId="53067"/>
    <cellStyle name="Normal 37 7 2 24 3 3" xfId="42004"/>
    <cellStyle name="Normal 37 7 2 24 4" xfId="19490"/>
    <cellStyle name="Normal 37 7 2 24 4 2" xfId="45740"/>
    <cellStyle name="Normal 37 7 2 24 5" xfId="8370"/>
    <cellStyle name="Normal 37 7 2 24 5 2" xfId="34677"/>
    <cellStyle name="Normal 37 7 2 24 6" xfId="30660"/>
    <cellStyle name="Normal 37 7 2 25" xfId="3227"/>
    <cellStyle name="Normal 37 7 2 25 2" xfId="12268"/>
    <cellStyle name="Normal 37 7 2 25 2 2" xfId="23332"/>
    <cellStyle name="Normal 37 7 2 25 2 2 2" xfId="49581"/>
    <cellStyle name="Normal 37 7 2 25 2 3" xfId="38518"/>
    <cellStyle name="Normal 37 7 2 25 3" xfId="15871"/>
    <cellStyle name="Normal 37 7 2 25 3 2" xfId="26935"/>
    <cellStyle name="Normal 37 7 2 25 3 2 2" xfId="53184"/>
    <cellStyle name="Normal 37 7 2 25 3 3" xfId="42121"/>
    <cellStyle name="Normal 37 7 2 25 4" xfId="19607"/>
    <cellStyle name="Normal 37 7 2 25 4 2" xfId="45857"/>
    <cellStyle name="Normal 37 7 2 25 5" xfId="8488"/>
    <cellStyle name="Normal 37 7 2 25 5 2" xfId="34794"/>
    <cellStyle name="Normal 37 7 2 25 6" xfId="30661"/>
    <cellStyle name="Normal 37 7 2 26" xfId="3228"/>
    <cellStyle name="Normal 37 7 2 26 2" xfId="12387"/>
    <cellStyle name="Normal 37 7 2 26 2 2" xfId="23451"/>
    <cellStyle name="Normal 37 7 2 26 2 2 2" xfId="49700"/>
    <cellStyle name="Normal 37 7 2 26 2 3" xfId="38637"/>
    <cellStyle name="Normal 37 7 2 26 3" xfId="15990"/>
    <cellStyle name="Normal 37 7 2 26 3 2" xfId="27054"/>
    <cellStyle name="Normal 37 7 2 26 3 2 2" xfId="53303"/>
    <cellStyle name="Normal 37 7 2 26 3 3" xfId="42240"/>
    <cellStyle name="Normal 37 7 2 26 4" xfId="19726"/>
    <cellStyle name="Normal 37 7 2 26 4 2" xfId="45976"/>
    <cellStyle name="Normal 37 7 2 26 5" xfId="8608"/>
    <cellStyle name="Normal 37 7 2 26 5 2" xfId="34913"/>
    <cellStyle name="Normal 37 7 2 26 6" xfId="30662"/>
    <cellStyle name="Normal 37 7 2 27" xfId="3229"/>
    <cellStyle name="Normal 37 7 2 27 2" xfId="12518"/>
    <cellStyle name="Normal 37 7 2 27 2 2" xfId="23582"/>
    <cellStyle name="Normal 37 7 2 27 2 2 2" xfId="49831"/>
    <cellStyle name="Normal 37 7 2 27 2 3" xfId="38768"/>
    <cellStyle name="Normal 37 7 2 27 3" xfId="16121"/>
    <cellStyle name="Normal 37 7 2 27 3 2" xfId="27185"/>
    <cellStyle name="Normal 37 7 2 27 3 2 2" xfId="53434"/>
    <cellStyle name="Normal 37 7 2 27 3 3" xfId="42371"/>
    <cellStyle name="Normal 37 7 2 27 4" xfId="19857"/>
    <cellStyle name="Normal 37 7 2 27 4 2" xfId="46107"/>
    <cellStyle name="Normal 37 7 2 27 5" xfId="8740"/>
    <cellStyle name="Normal 37 7 2 27 5 2" xfId="35044"/>
    <cellStyle name="Normal 37 7 2 27 6" xfId="30663"/>
    <cellStyle name="Normal 37 7 2 28" xfId="3230"/>
    <cellStyle name="Normal 37 7 2 28 2" xfId="12633"/>
    <cellStyle name="Normal 37 7 2 28 2 2" xfId="23697"/>
    <cellStyle name="Normal 37 7 2 28 2 2 2" xfId="49946"/>
    <cellStyle name="Normal 37 7 2 28 2 3" xfId="38883"/>
    <cellStyle name="Normal 37 7 2 28 3" xfId="16236"/>
    <cellStyle name="Normal 37 7 2 28 3 2" xfId="27300"/>
    <cellStyle name="Normal 37 7 2 28 3 2 2" xfId="53549"/>
    <cellStyle name="Normal 37 7 2 28 3 3" xfId="42486"/>
    <cellStyle name="Normal 37 7 2 28 4" xfId="19972"/>
    <cellStyle name="Normal 37 7 2 28 4 2" xfId="46222"/>
    <cellStyle name="Normal 37 7 2 28 5" xfId="8856"/>
    <cellStyle name="Normal 37 7 2 28 5 2" xfId="35159"/>
    <cellStyle name="Normal 37 7 2 28 6" xfId="30664"/>
    <cellStyle name="Normal 37 7 2 29" xfId="3231"/>
    <cellStyle name="Normal 37 7 2 29 2" xfId="12747"/>
    <cellStyle name="Normal 37 7 2 29 2 2" xfId="23811"/>
    <cellStyle name="Normal 37 7 2 29 2 2 2" xfId="50060"/>
    <cellStyle name="Normal 37 7 2 29 2 3" xfId="38997"/>
    <cellStyle name="Normal 37 7 2 29 3" xfId="16350"/>
    <cellStyle name="Normal 37 7 2 29 3 2" xfId="27414"/>
    <cellStyle name="Normal 37 7 2 29 3 2 2" xfId="53663"/>
    <cellStyle name="Normal 37 7 2 29 3 3" xfId="42600"/>
    <cellStyle name="Normal 37 7 2 29 4" xfId="20086"/>
    <cellStyle name="Normal 37 7 2 29 4 2" xfId="46336"/>
    <cellStyle name="Normal 37 7 2 29 5" xfId="8971"/>
    <cellStyle name="Normal 37 7 2 29 5 2" xfId="35273"/>
    <cellStyle name="Normal 37 7 2 29 6" xfId="30665"/>
    <cellStyle name="Normal 37 7 2 3" xfId="3232"/>
    <cellStyle name="Normal 37 7 2 3 2" xfId="9657"/>
    <cellStyle name="Normal 37 7 2 3 2 2" xfId="20721"/>
    <cellStyle name="Normal 37 7 2 3 2 2 2" xfId="46970"/>
    <cellStyle name="Normal 37 7 2 3 2 3" xfId="35907"/>
    <cellStyle name="Normal 37 7 2 3 3" xfId="13260"/>
    <cellStyle name="Normal 37 7 2 3 3 2" xfId="24324"/>
    <cellStyle name="Normal 37 7 2 3 3 2 2" xfId="50573"/>
    <cellStyle name="Normal 37 7 2 3 3 3" xfId="39510"/>
    <cellStyle name="Normal 37 7 2 3 4" xfId="16996"/>
    <cellStyle name="Normal 37 7 2 3 4 2" xfId="43246"/>
    <cellStyle name="Normal 37 7 2 3 5" xfId="5855"/>
    <cellStyle name="Normal 37 7 2 3 5 2" xfId="32183"/>
    <cellStyle name="Normal 37 7 2 3 6" xfId="30666"/>
    <cellStyle name="Normal 37 7 2 30" xfId="3233"/>
    <cellStyle name="Normal 37 7 2 30 2" xfId="9385"/>
    <cellStyle name="Normal 37 7 2 30 2 2" xfId="20449"/>
    <cellStyle name="Normal 37 7 2 30 2 2 2" xfId="46698"/>
    <cellStyle name="Normal 37 7 2 30 2 3" xfId="35635"/>
    <cellStyle name="Normal 37 7 2 30 3" xfId="12988"/>
    <cellStyle name="Normal 37 7 2 30 3 2" xfId="24052"/>
    <cellStyle name="Normal 37 7 2 30 3 2 2" xfId="50301"/>
    <cellStyle name="Normal 37 7 2 30 3 3" xfId="39238"/>
    <cellStyle name="Normal 37 7 2 30 4" xfId="16724"/>
    <cellStyle name="Normal 37 7 2 30 4 2" xfId="42974"/>
    <cellStyle name="Normal 37 7 2 30 5" xfId="5580"/>
    <cellStyle name="Normal 37 7 2 30 5 2" xfId="31911"/>
    <cellStyle name="Normal 37 7 2 30 6" xfId="30667"/>
    <cellStyle name="Normal 37 7 2 31" xfId="3234"/>
    <cellStyle name="Normal 37 7 2 31 2" xfId="20329"/>
    <cellStyle name="Normal 37 7 2 31 2 2" xfId="46578"/>
    <cellStyle name="Normal 37 7 2 31 3" xfId="9265"/>
    <cellStyle name="Normal 37 7 2 31 3 2" xfId="35515"/>
    <cellStyle name="Normal 37 7 2 31 4" xfId="30668"/>
    <cellStyle name="Normal 37 7 2 32" xfId="3235"/>
    <cellStyle name="Normal 37 7 2 32 2" xfId="23932"/>
    <cellStyle name="Normal 37 7 2 32 2 2" xfId="50181"/>
    <cellStyle name="Normal 37 7 2 32 3" xfId="12868"/>
    <cellStyle name="Normal 37 7 2 32 3 2" xfId="39118"/>
    <cellStyle name="Normal 37 7 2 32 4" xfId="30669"/>
    <cellStyle name="Normal 37 7 2 33" xfId="3236"/>
    <cellStyle name="Normal 37 7 2 33 2" xfId="16604"/>
    <cellStyle name="Normal 37 7 2 33 2 2" xfId="42854"/>
    <cellStyle name="Normal 37 7 2 33 3" xfId="30670"/>
    <cellStyle name="Normal 37 7 2 34" xfId="3237"/>
    <cellStyle name="Normal 37 7 2 34 2" xfId="30671"/>
    <cellStyle name="Normal 37 7 2 35" xfId="3238"/>
    <cellStyle name="Normal 37 7 2 35 2" xfId="30672"/>
    <cellStyle name="Normal 37 7 2 36" xfId="3239"/>
    <cellStyle name="Normal 37 7 2 36 2" xfId="30673"/>
    <cellStyle name="Normal 37 7 2 37" xfId="3240"/>
    <cellStyle name="Normal 37 7 2 37 2" xfId="30674"/>
    <cellStyle name="Normal 37 7 2 38" xfId="3241"/>
    <cellStyle name="Normal 37 7 2 38 2" xfId="30675"/>
    <cellStyle name="Normal 37 7 2 39" xfId="3242"/>
    <cellStyle name="Normal 37 7 2 39 2" xfId="30676"/>
    <cellStyle name="Normal 37 7 2 4" xfId="3243"/>
    <cellStyle name="Normal 37 7 2 4 2" xfId="9773"/>
    <cellStyle name="Normal 37 7 2 4 2 2" xfId="20837"/>
    <cellStyle name="Normal 37 7 2 4 2 2 2" xfId="47086"/>
    <cellStyle name="Normal 37 7 2 4 2 3" xfId="36023"/>
    <cellStyle name="Normal 37 7 2 4 3" xfId="13376"/>
    <cellStyle name="Normal 37 7 2 4 3 2" xfId="24440"/>
    <cellStyle name="Normal 37 7 2 4 3 2 2" xfId="50689"/>
    <cellStyle name="Normal 37 7 2 4 3 3" xfId="39626"/>
    <cellStyle name="Normal 37 7 2 4 4" xfId="17112"/>
    <cellStyle name="Normal 37 7 2 4 4 2" xfId="43362"/>
    <cellStyle name="Normal 37 7 2 4 5" xfId="5972"/>
    <cellStyle name="Normal 37 7 2 4 5 2" xfId="32299"/>
    <cellStyle name="Normal 37 7 2 4 6" xfId="30677"/>
    <cellStyle name="Normal 37 7 2 40" xfId="3244"/>
    <cellStyle name="Normal 37 7 2 40 2" xfId="30678"/>
    <cellStyle name="Normal 37 7 2 41" xfId="3209"/>
    <cellStyle name="Normal 37 7 2 41 2" xfId="30643"/>
    <cellStyle name="Normal 37 7 2 42" xfId="5459"/>
    <cellStyle name="Normal 37 7 2 42 2" xfId="31791"/>
    <cellStyle name="Normal 37 7 2 43" xfId="27701"/>
    <cellStyle name="Normal 37 7 2 5" xfId="3245"/>
    <cellStyle name="Normal 37 7 2 5 2" xfId="9888"/>
    <cellStyle name="Normal 37 7 2 5 2 2" xfId="20952"/>
    <cellStyle name="Normal 37 7 2 5 2 2 2" xfId="47201"/>
    <cellStyle name="Normal 37 7 2 5 2 3" xfId="36138"/>
    <cellStyle name="Normal 37 7 2 5 3" xfId="13491"/>
    <cellStyle name="Normal 37 7 2 5 3 2" xfId="24555"/>
    <cellStyle name="Normal 37 7 2 5 3 2 2" xfId="50804"/>
    <cellStyle name="Normal 37 7 2 5 3 3" xfId="39741"/>
    <cellStyle name="Normal 37 7 2 5 4" xfId="17227"/>
    <cellStyle name="Normal 37 7 2 5 4 2" xfId="43477"/>
    <cellStyle name="Normal 37 7 2 5 5" xfId="6088"/>
    <cellStyle name="Normal 37 7 2 5 5 2" xfId="32414"/>
    <cellStyle name="Normal 37 7 2 5 6" xfId="30679"/>
    <cellStyle name="Normal 37 7 2 6" xfId="3246"/>
    <cellStyle name="Normal 37 7 2 6 2" xfId="10003"/>
    <cellStyle name="Normal 37 7 2 6 2 2" xfId="21067"/>
    <cellStyle name="Normal 37 7 2 6 2 2 2" xfId="47316"/>
    <cellStyle name="Normal 37 7 2 6 2 3" xfId="36253"/>
    <cellStyle name="Normal 37 7 2 6 3" xfId="13606"/>
    <cellStyle name="Normal 37 7 2 6 3 2" xfId="24670"/>
    <cellStyle name="Normal 37 7 2 6 3 2 2" xfId="50919"/>
    <cellStyle name="Normal 37 7 2 6 3 3" xfId="39856"/>
    <cellStyle name="Normal 37 7 2 6 4" xfId="17342"/>
    <cellStyle name="Normal 37 7 2 6 4 2" xfId="43592"/>
    <cellStyle name="Normal 37 7 2 6 5" xfId="6204"/>
    <cellStyle name="Normal 37 7 2 6 5 2" xfId="32529"/>
    <cellStyle name="Normal 37 7 2 6 6" xfId="30680"/>
    <cellStyle name="Normal 37 7 2 7" xfId="3247"/>
    <cellStyle name="Normal 37 7 2 7 2" xfId="10117"/>
    <cellStyle name="Normal 37 7 2 7 2 2" xfId="21181"/>
    <cellStyle name="Normal 37 7 2 7 2 2 2" xfId="47430"/>
    <cellStyle name="Normal 37 7 2 7 2 3" xfId="36367"/>
    <cellStyle name="Normal 37 7 2 7 3" xfId="13720"/>
    <cellStyle name="Normal 37 7 2 7 3 2" xfId="24784"/>
    <cellStyle name="Normal 37 7 2 7 3 2 2" xfId="51033"/>
    <cellStyle name="Normal 37 7 2 7 3 3" xfId="39970"/>
    <cellStyle name="Normal 37 7 2 7 4" xfId="17456"/>
    <cellStyle name="Normal 37 7 2 7 4 2" xfId="43706"/>
    <cellStyle name="Normal 37 7 2 7 5" xfId="6319"/>
    <cellStyle name="Normal 37 7 2 7 5 2" xfId="32643"/>
    <cellStyle name="Normal 37 7 2 7 6" xfId="30681"/>
    <cellStyle name="Normal 37 7 2 8" xfId="3248"/>
    <cellStyle name="Normal 37 7 2 8 2" xfId="10231"/>
    <cellStyle name="Normal 37 7 2 8 2 2" xfId="21295"/>
    <cellStyle name="Normal 37 7 2 8 2 2 2" xfId="47544"/>
    <cellStyle name="Normal 37 7 2 8 2 3" xfId="36481"/>
    <cellStyle name="Normal 37 7 2 8 3" xfId="13834"/>
    <cellStyle name="Normal 37 7 2 8 3 2" xfId="24898"/>
    <cellStyle name="Normal 37 7 2 8 3 2 2" xfId="51147"/>
    <cellStyle name="Normal 37 7 2 8 3 3" xfId="40084"/>
    <cellStyle name="Normal 37 7 2 8 4" xfId="17570"/>
    <cellStyle name="Normal 37 7 2 8 4 2" xfId="43820"/>
    <cellStyle name="Normal 37 7 2 8 5" xfId="6434"/>
    <cellStyle name="Normal 37 7 2 8 5 2" xfId="32757"/>
    <cellStyle name="Normal 37 7 2 8 6" xfId="30682"/>
    <cellStyle name="Normal 37 7 2 9" xfId="3249"/>
    <cellStyle name="Normal 37 7 2 9 2" xfId="10345"/>
    <cellStyle name="Normal 37 7 2 9 2 2" xfId="21409"/>
    <cellStyle name="Normal 37 7 2 9 2 2 2" xfId="47658"/>
    <cellStyle name="Normal 37 7 2 9 2 3" xfId="36595"/>
    <cellStyle name="Normal 37 7 2 9 3" xfId="13948"/>
    <cellStyle name="Normal 37 7 2 9 3 2" xfId="25012"/>
    <cellStyle name="Normal 37 7 2 9 3 2 2" xfId="51261"/>
    <cellStyle name="Normal 37 7 2 9 3 3" xfId="40198"/>
    <cellStyle name="Normal 37 7 2 9 4" xfId="17684"/>
    <cellStyle name="Normal 37 7 2 9 4 2" xfId="43934"/>
    <cellStyle name="Normal 37 7 2 9 5" xfId="6549"/>
    <cellStyle name="Normal 37 7 2 9 5 2" xfId="32871"/>
    <cellStyle name="Normal 37 7 2 9 6" xfId="30683"/>
    <cellStyle name="Normal 37 7 20" xfId="3250"/>
    <cellStyle name="Normal 37 7 20 2" xfId="11538"/>
    <cellStyle name="Normal 37 7 20 2 2" xfId="22602"/>
    <cellStyle name="Normal 37 7 20 2 2 2" xfId="48851"/>
    <cellStyle name="Normal 37 7 20 2 3" xfId="37788"/>
    <cellStyle name="Normal 37 7 20 3" xfId="15141"/>
    <cellStyle name="Normal 37 7 20 3 2" xfId="26205"/>
    <cellStyle name="Normal 37 7 20 3 2 2" xfId="52454"/>
    <cellStyle name="Normal 37 7 20 3 3" xfId="41391"/>
    <cellStyle name="Normal 37 7 20 4" xfId="18877"/>
    <cellStyle name="Normal 37 7 20 4 2" xfId="45127"/>
    <cellStyle name="Normal 37 7 20 5" xfId="7752"/>
    <cellStyle name="Normal 37 7 20 5 2" xfId="34064"/>
    <cellStyle name="Normal 37 7 20 6" xfId="30684"/>
    <cellStyle name="Normal 37 7 21" xfId="3251"/>
    <cellStyle name="Normal 37 7 21 2" xfId="11652"/>
    <cellStyle name="Normal 37 7 21 2 2" xfId="22716"/>
    <cellStyle name="Normal 37 7 21 2 2 2" xfId="48965"/>
    <cellStyle name="Normal 37 7 21 2 3" xfId="37902"/>
    <cellStyle name="Normal 37 7 21 3" xfId="15255"/>
    <cellStyle name="Normal 37 7 21 3 2" xfId="26319"/>
    <cellStyle name="Normal 37 7 21 3 2 2" xfId="52568"/>
    <cellStyle name="Normal 37 7 21 3 3" xfId="41505"/>
    <cellStyle name="Normal 37 7 21 4" xfId="18991"/>
    <cellStyle name="Normal 37 7 21 4 2" xfId="45241"/>
    <cellStyle name="Normal 37 7 21 5" xfId="7867"/>
    <cellStyle name="Normal 37 7 21 5 2" xfId="34178"/>
    <cellStyle name="Normal 37 7 21 6" xfId="30685"/>
    <cellStyle name="Normal 37 7 22" xfId="3252"/>
    <cellStyle name="Normal 37 7 22 2" xfId="11766"/>
    <cellStyle name="Normal 37 7 22 2 2" xfId="22830"/>
    <cellStyle name="Normal 37 7 22 2 2 2" xfId="49079"/>
    <cellStyle name="Normal 37 7 22 2 3" xfId="38016"/>
    <cellStyle name="Normal 37 7 22 3" xfId="15369"/>
    <cellStyle name="Normal 37 7 22 3 2" xfId="26433"/>
    <cellStyle name="Normal 37 7 22 3 2 2" xfId="52682"/>
    <cellStyle name="Normal 37 7 22 3 3" xfId="41619"/>
    <cellStyle name="Normal 37 7 22 4" xfId="19105"/>
    <cellStyle name="Normal 37 7 22 4 2" xfId="45355"/>
    <cellStyle name="Normal 37 7 22 5" xfId="7982"/>
    <cellStyle name="Normal 37 7 22 5 2" xfId="34292"/>
    <cellStyle name="Normal 37 7 22 6" xfId="30686"/>
    <cellStyle name="Normal 37 7 23" xfId="3253"/>
    <cellStyle name="Normal 37 7 23 2" xfId="11880"/>
    <cellStyle name="Normal 37 7 23 2 2" xfId="22944"/>
    <cellStyle name="Normal 37 7 23 2 2 2" xfId="49193"/>
    <cellStyle name="Normal 37 7 23 2 3" xfId="38130"/>
    <cellStyle name="Normal 37 7 23 3" xfId="15483"/>
    <cellStyle name="Normal 37 7 23 3 2" xfId="26547"/>
    <cellStyle name="Normal 37 7 23 3 2 2" xfId="52796"/>
    <cellStyle name="Normal 37 7 23 3 3" xfId="41733"/>
    <cellStyle name="Normal 37 7 23 4" xfId="19219"/>
    <cellStyle name="Normal 37 7 23 4 2" xfId="45469"/>
    <cellStyle name="Normal 37 7 23 5" xfId="8097"/>
    <cellStyle name="Normal 37 7 23 5 2" xfId="34406"/>
    <cellStyle name="Normal 37 7 23 6" xfId="30687"/>
    <cellStyle name="Normal 37 7 24" xfId="3254"/>
    <cellStyle name="Normal 37 7 24 2" xfId="11994"/>
    <cellStyle name="Normal 37 7 24 2 2" xfId="23058"/>
    <cellStyle name="Normal 37 7 24 2 2 2" xfId="49307"/>
    <cellStyle name="Normal 37 7 24 2 3" xfId="38244"/>
    <cellStyle name="Normal 37 7 24 3" xfId="15597"/>
    <cellStyle name="Normal 37 7 24 3 2" xfId="26661"/>
    <cellStyle name="Normal 37 7 24 3 2 2" xfId="52910"/>
    <cellStyle name="Normal 37 7 24 3 3" xfId="41847"/>
    <cellStyle name="Normal 37 7 24 4" xfId="19333"/>
    <cellStyle name="Normal 37 7 24 4 2" xfId="45583"/>
    <cellStyle name="Normal 37 7 24 5" xfId="8212"/>
    <cellStyle name="Normal 37 7 24 5 2" xfId="34520"/>
    <cellStyle name="Normal 37 7 24 6" xfId="30688"/>
    <cellStyle name="Normal 37 7 25" xfId="3255"/>
    <cellStyle name="Normal 37 7 25 2" xfId="12108"/>
    <cellStyle name="Normal 37 7 25 2 2" xfId="23172"/>
    <cellStyle name="Normal 37 7 25 2 2 2" xfId="49421"/>
    <cellStyle name="Normal 37 7 25 2 3" xfId="38358"/>
    <cellStyle name="Normal 37 7 25 3" xfId="15711"/>
    <cellStyle name="Normal 37 7 25 3 2" xfId="26775"/>
    <cellStyle name="Normal 37 7 25 3 2 2" xfId="53024"/>
    <cellStyle name="Normal 37 7 25 3 3" xfId="41961"/>
    <cellStyle name="Normal 37 7 25 4" xfId="19447"/>
    <cellStyle name="Normal 37 7 25 4 2" xfId="45697"/>
    <cellStyle name="Normal 37 7 25 5" xfId="8327"/>
    <cellStyle name="Normal 37 7 25 5 2" xfId="34634"/>
    <cellStyle name="Normal 37 7 25 6" xfId="30689"/>
    <cellStyle name="Normal 37 7 26" xfId="3256"/>
    <cellStyle name="Normal 37 7 26 2" xfId="12225"/>
    <cellStyle name="Normal 37 7 26 2 2" xfId="23289"/>
    <cellStyle name="Normal 37 7 26 2 2 2" xfId="49538"/>
    <cellStyle name="Normal 37 7 26 2 3" xfId="38475"/>
    <cellStyle name="Normal 37 7 26 3" xfId="15828"/>
    <cellStyle name="Normal 37 7 26 3 2" xfId="26892"/>
    <cellStyle name="Normal 37 7 26 3 2 2" xfId="53141"/>
    <cellStyle name="Normal 37 7 26 3 3" xfId="42078"/>
    <cellStyle name="Normal 37 7 26 4" xfId="19564"/>
    <cellStyle name="Normal 37 7 26 4 2" xfId="45814"/>
    <cellStyle name="Normal 37 7 26 5" xfId="8445"/>
    <cellStyle name="Normal 37 7 26 5 2" xfId="34751"/>
    <cellStyle name="Normal 37 7 26 6" xfId="30690"/>
    <cellStyle name="Normal 37 7 27" xfId="3257"/>
    <cellStyle name="Normal 37 7 27 2" xfId="12344"/>
    <cellStyle name="Normal 37 7 27 2 2" xfId="23408"/>
    <cellStyle name="Normal 37 7 27 2 2 2" xfId="49657"/>
    <cellStyle name="Normal 37 7 27 2 3" xfId="38594"/>
    <cellStyle name="Normal 37 7 27 3" xfId="15947"/>
    <cellStyle name="Normal 37 7 27 3 2" xfId="27011"/>
    <cellStyle name="Normal 37 7 27 3 2 2" xfId="53260"/>
    <cellStyle name="Normal 37 7 27 3 3" xfId="42197"/>
    <cellStyle name="Normal 37 7 27 4" xfId="19683"/>
    <cellStyle name="Normal 37 7 27 4 2" xfId="45933"/>
    <cellStyle name="Normal 37 7 27 5" xfId="8565"/>
    <cellStyle name="Normal 37 7 27 5 2" xfId="34870"/>
    <cellStyle name="Normal 37 7 27 6" xfId="30691"/>
    <cellStyle name="Normal 37 7 28" xfId="3258"/>
    <cellStyle name="Normal 37 7 28 2" xfId="12475"/>
    <cellStyle name="Normal 37 7 28 2 2" xfId="23539"/>
    <cellStyle name="Normal 37 7 28 2 2 2" xfId="49788"/>
    <cellStyle name="Normal 37 7 28 2 3" xfId="38725"/>
    <cellStyle name="Normal 37 7 28 3" xfId="16078"/>
    <cellStyle name="Normal 37 7 28 3 2" xfId="27142"/>
    <cellStyle name="Normal 37 7 28 3 2 2" xfId="53391"/>
    <cellStyle name="Normal 37 7 28 3 3" xfId="42328"/>
    <cellStyle name="Normal 37 7 28 4" xfId="19814"/>
    <cellStyle name="Normal 37 7 28 4 2" xfId="46064"/>
    <cellStyle name="Normal 37 7 28 5" xfId="8697"/>
    <cellStyle name="Normal 37 7 28 5 2" xfId="35001"/>
    <cellStyle name="Normal 37 7 28 6" xfId="30692"/>
    <cellStyle name="Normal 37 7 29" xfId="3259"/>
    <cellStyle name="Normal 37 7 29 2" xfId="12590"/>
    <cellStyle name="Normal 37 7 29 2 2" xfId="23654"/>
    <cellStyle name="Normal 37 7 29 2 2 2" xfId="49903"/>
    <cellStyle name="Normal 37 7 29 2 3" xfId="38840"/>
    <cellStyle name="Normal 37 7 29 3" xfId="16193"/>
    <cellStyle name="Normal 37 7 29 3 2" xfId="27257"/>
    <cellStyle name="Normal 37 7 29 3 2 2" xfId="53506"/>
    <cellStyle name="Normal 37 7 29 3 3" xfId="42443"/>
    <cellStyle name="Normal 37 7 29 4" xfId="19929"/>
    <cellStyle name="Normal 37 7 29 4 2" xfId="46179"/>
    <cellStyle name="Normal 37 7 29 5" xfId="8813"/>
    <cellStyle name="Normal 37 7 29 5 2" xfId="35116"/>
    <cellStyle name="Normal 37 7 29 6" xfId="30693"/>
    <cellStyle name="Normal 37 7 3" xfId="223"/>
    <cellStyle name="Normal 37 7 3 2" xfId="3261"/>
    <cellStyle name="Normal 37 7 3 2 2" xfId="16444"/>
    <cellStyle name="Normal 37 7 3 2 2 2" xfId="27508"/>
    <cellStyle name="Normal 37 7 3 2 2 2 2" xfId="53757"/>
    <cellStyle name="Normal 37 7 3 2 2 3" xfId="42694"/>
    <cellStyle name="Normal 37 7 3 2 3" xfId="20180"/>
    <cellStyle name="Normal 37 7 3 2 3 2" xfId="46430"/>
    <cellStyle name="Normal 37 7 3 2 4" xfId="9108"/>
    <cellStyle name="Normal 37 7 3 2 4 2" xfId="35367"/>
    <cellStyle name="Normal 37 7 3 2 5" xfId="30695"/>
    <cellStyle name="Normal 37 7 3 3" xfId="3260"/>
    <cellStyle name="Normal 37 7 3 3 2" xfId="20526"/>
    <cellStyle name="Normal 37 7 3 3 2 2" xfId="46775"/>
    <cellStyle name="Normal 37 7 3 3 3" xfId="9462"/>
    <cellStyle name="Normal 37 7 3 3 3 2" xfId="35712"/>
    <cellStyle name="Normal 37 7 3 3 4" xfId="30694"/>
    <cellStyle name="Normal 37 7 3 4" xfId="13065"/>
    <cellStyle name="Normal 37 7 3 4 2" xfId="24129"/>
    <cellStyle name="Normal 37 7 3 4 2 2" xfId="50378"/>
    <cellStyle name="Normal 37 7 3 4 3" xfId="39315"/>
    <cellStyle name="Normal 37 7 3 5" xfId="16801"/>
    <cellStyle name="Normal 37 7 3 5 2" xfId="43051"/>
    <cellStyle name="Normal 37 7 3 6" xfId="5658"/>
    <cellStyle name="Normal 37 7 3 6 2" xfId="31988"/>
    <cellStyle name="Normal 37 7 3 7" xfId="27703"/>
    <cellStyle name="Normal 37 7 30" xfId="3262"/>
    <cellStyle name="Normal 37 7 30 2" xfId="12704"/>
    <cellStyle name="Normal 37 7 30 2 2" xfId="23768"/>
    <cellStyle name="Normal 37 7 30 2 2 2" xfId="50017"/>
    <cellStyle name="Normal 37 7 30 2 3" xfId="38954"/>
    <cellStyle name="Normal 37 7 30 3" xfId="16307"/>
    <cellStyle name="Normal 37 7 30 3 2" xfId="27371"/>
    <cellStyle name="Normal 37 7 30 3 2 2" xfId="53620"/>
    <cellStyle name="Normal 37 7 30 3 3" xfId="42557"/>
    <cellStyle name="Normal 37 7 30 4" xfId="20043"/>
    <cellStyle name="Normal 37 7 30 4 2" xfId="46293"/>
    <cellStyle name="Normal 37 7 30 5" xfId="8928"/>
    <cellStyle name="Normal 37 7 30 5 2" xfId="35230"/>
    <cellStyle name="Normal 37 7 30 6" xfId="30696"/>
    <cellStyle name="Normal 37 7 31" xfId="3263"/>
    <cellStyle name="Normal 37 7 31 2" xfId="9342"/>
    <cellStyle name="Normal 37 7 31 2 2" xfId="20406"/>
    <cellStyle name="Normal 37 7 31 2 2 2" xfId="46655"/>
    <cellStyle name="Normal 37 7 31 2 3" xfId="35592"/>
    <cellStyle name="Normal 37 7 31 3" xfId="12945"/>
    <cellStyle name="Normal 37 7 31 3 2" xfId="24009"/>
    <cellStyle name="Normal 37 7 31 3 2 2" xfId="50258"/>
    <cellStyle name="Normal 37 7 31 3 3" xfId="39195"/>
    <cellStyle name="Normal 37 7 31 4" xfId="16681"/>
    <cellStyle name="Normal 37 7 31 4 2" xfId="42931"/>
    <cellStyle name="Normal 37 7 31 5" xfId="5537"/>
    <cellStyle name="Normal 37 7 31 5 2" xfId="31868"/>
    <cellStyle name="Normal 37 7 31 6" xfId="30697"/>
    <cellStyle name="Normal 37 7 32" xfId="3264"/>
    <cellStyle name="Normal 37 7 32 2" xfId="20286"/>
    <cellStyle name="Normal 37 7 32 2 2" xfId="46535"/>
    <cellStyle name="Normal 37 7 32 3" xfId="9222"/>
    <cellStyle name="Normal 37 7 32 3 2" xfId="35472"/>
    <cellStyle name="Normal 37 7 32 4" xfId="30698"/>
    <cellStyle name="Normal 37 7 33" xfId="3265"/>
    <cellStyle name="Normal 37 7 33 2" xfId="23889"/>
    <cellStyle name="Normal 37 7 33 2 2" xfId="50138"/>
    <cellStyle name="Normal 37 7 33 3" xfId="12825"/>
    <cellStyle name="Normal 37 7 33 3 2" xfId="39075"/>
    <cellStyle name="Normal 37 7 33 4" xfId="30699"/>
    <cellStyle name="Normal 37 7 34" xfId="3266"/>
    <cellStyle name="Normal 37 7 34 2" xfId="16561"/>
    <cellStyle name="Normal 37 7 34 2 2" xfId="42811"/>
    <cellStyle name="Normal 37 7 34 3" xfId="30700"/>
    <cellStyle name="Normal 37 7 35" xfId="3267"/>
    <cellStyle name="Normal 37 7 35 2" xfId="30701"/>
    <cellStyle name="Normal 37 7 36" xfId="3268"/>
    <cellStyle name="Normal 37 7 36 2" xfId="30702"/>
    <cellStyle name="Normal 37 7 37" xfId="3269"/>
    <cellStyle name="Normal 37 7 37 2" xfId="30703"/>
    <cellStyle name="Normal 37 7 38" xfId="3270"/>
    <cellStyle name="Normal 37 7 38 2" xfId="30704"/>
    <cellStyle name="Normal 37 7 39" xfId="3271"/>
    <cellStyle name="Normal 37 7 39 2" xfId="30705"/>
    <cellStyle name="Normal 37 7 4" xfId="3272"/>
    <cellStyle name="Normal 37 7 4 2" xfId="9614"/>
    <cellStyle name="Normal 37 7 4 2 2" xfId="20678"/>
    <cellStyle name="Normal 37 7 4 2 2 2" xfId="46927"/>
    <cellStyle name="Normal 37 7 4 2 3" xfId="35864"/>
    <cellStyle name="Normal 37 7 4 3" xfId="13217"/>
    <cellStyle name="Normal 37 7 4 3 2" xfId="24281"/>
    <cellStyle name="Normal 37 7 4 3 2 2" xfId="50530"/>
    <cellStyle name="Normal 37 7 4 3 3" xfId="39467"/>
    <cellStyle name="Normal 37 7 4 4" xfId="16953"/>
    <cellStyle name="Normal 37 7 4 4 2" xfId="43203"/>
    <cellStyle name="Normal 37 7 4 5" xfId="5812"/>
    <cellStyle name="Normal 37 7 4 5 2" xfId="32140"/>
    <cellStyle name="Normal 37 7 4 6" xfId="30706"/>
    <cellStyle name="Normal 37 7 40" xfId="3273"/>
    <cellStyle name="Normal 37 7 40 2" xfId="30707"/>
    <cellStyle name="Normal 37 7 41" xfId="3274"/>
    <cellStyle name="Normal 37 7 41 2" xfId="30708"/>
    <cellStyle name="Normal 37 7 42" xfId="3198"/>
    <cellStyle name="Normal 37 7 42 2" xfId="30632"/>
    <cellStyle name="Normal 37 7 43" xfId="5416"/>
    <cellStyle name="Normal 37 7 43 2" xfId="31748"/>
    <cellStyle name="Normal 37 7 44" xfId="27700"/>
    <cellStyle name="Normal 37 7 5" xfId="3275"/>
    <cellStyle name="Normal 37 7 5 2" xfId="9730"/>
    <cellStyle name="Normal 37 7 5 2 2" xfId="20794"/>
    <cellStyle name="Normal 37 7 5 2 2 2" xfId="47043"/>
    <cellStyle name="Normal 37 7 5 2 3" xfId="35980"/>
    <cellStyle name="Normal 37 7 5 3" xfId="13333"/>
    <cellStyle name="Normal 37 7 5 3 2" xfId="24397"/>
    <cellStyle name="Normal 37 7 5 3 2 2" xfId="50646"/>
    <cellStyle name="Normal 37 7 5 3 3" xfId="39583"/>
    <cellStyle name="Normal 37 7 5 4" xfId="17069"/>
    <cellStyle name="Normal 37 7 5 4 2" xfId="43319"/>
    <cellStyle name="Normal 37 7 5 5" xfId="5929"/>
    <cellStyle name="Normal 37 7 5 5 2" xfId="32256"/>
    <cellStyle name="Normal 37 7 5 6" xfId="30709"/>
    <cellStyle name="Normal 37 7 6" xfId="3276"/>
    <cellStyle name="Normal 37 7 6 2" xfId="9845"/>
    <cellStyle name="Normal 37 7 6 2 2" xfId="20909"/>
    <cellStyle name="Normal 37 7 6 2 2 2" xfId="47158"/>
    <cellStyle name="Normal 37 7 6 2 3" xfId="36095"/>
    <cellStyle name="Normal 37 7 6 3" xfId="13448"/>
    <cellStyle name="Normal 37 7 6 3 2" xfId="24512"/>
    <cellStyle name="Normal 37 7 6 3 2 2" xfId="50761"/>
    <cellStyle name="Normal 37 7 6 3 3" xfId="39698"/>
    <cellStyle name="Normal 37 7 6 4" xfId="17184"/>
    <cellStyle name="Normal 37 7 6 4 2" xfId="43434"/>
    <cellStyle name="Normal 37 7 6 5" xfId="6045"/>
    <cellStyle name="Normal 37 7 6 5 2" xfId="32371"/>
    <cellStyle name="Normal 37 7 6 6" xfId="30710"/>
    <cellStyle name="Normal 37 7 7" xfId="3277"/>
    <cellStyle name="Normal 37 7 7 2" xfId="9960"/>
    <cellStyle name="Normal 37 7 7 2 2" xfId="21024"/>
    <cellStyle name="Normal 37 7 7 2 2 2" xfId="47273"/>
    <cellStyle name="Normal 37 7 7 2 3" xfId="36210"/>
    <cellStyle name="Normal 37 7 7 3" xfId="13563"/>
    <cellStyle name="Normal 37 7 7 3 2" xfId="24627"/>
    <cellStyle name="Normal 37 7 7 3 2 2" xfId="50876"/>
    <cellStyle name="Normal 37 7 7 3 3" xfId="39813"/>
    <cellStyle name="Normal 37 7 7 4" xfId="17299"/>
    <cellStyle name="Normal 37 7 7 4 2" xfId="43549"/>
    <cellStyle name="Normal 37 7 7 5" xfId="6161"/>
    <cellStyle name="Normal 37 7 7 5 2" xfId="32486"/>
    <cellStyle name="Normal 37 7 7 6" xfId="30711"/>
    <cellStyle name="Normal 37 7 8" xfId="3278"/>
    <cellStyle name="Normal 37 7 8 2" xfId="10074"/>
    <cellStyle name="Normal 37 7 8 2 2" xfId="21138"/>
    <cellStyle name="Normal 37 7 8 2 2 2" xfId="47387"/>
    <cellStyle name="Normal 37 7 8 2 3" xfId="36324"/>
    <cellStyle name="Normal 37 7 8 3" xfId="13677"/>
    <cellStyle name="Normal 37 7 8 3 2" xfId="24741"/>
    <cellStyle name="Normal 37 7 8 3 2 2" xfId="50990"/>
    <cellStyle name="Normal 37 7 8 3 3" xfId="39927"/>
    <cellStyle name="Normal 37 7 8 4" xfId="17413"/>
    <cellStyle name="Normal 37 7 8 4 2" xfId="43663"/>
    <cellStyle name="Normal 37 7 8 5" xfId="6276"/>
    <cellStyle name="Normal 37 7 8 5 2" xfId="32600"/>
    <cellStyle name="Normal 37 7 8 6" xfId="30712"/>
    <cellStyle name="Normal 37 7 9" xfId="3279"/>
    <cellStyle name="Normal 37 7 9 2" xfId="10188"/>
    <cellStyle name="Normal 37 7 9 2 2" xfId="21252"/>
    <cellStyle name="Normal 37 7 9 2 2 2" xfId="47501"/>
    <cellStyle name="Normal 37 7 9 2 3" xfId="36438"/>
    <cellStyle name="Normal 37 7 9 3" xfId="13791"/>
    <cellStyle name="Normal 37 7 9 3 2" xfId="24855"/>
    <cellStyle name="Normal 37 7 9 3 2 2" xfId="51104"/>
    <cellStyle name="Normal 37 7 9 3 3" xfId="40041"/>
    <cellStyle name="Normal 37 7 9 4" xfId="17527"/>
    <cellStyle name="Normal 37 7 9 4 2" xfId="43777"/>
    <cellStyle name="Normal 37 7 9 5" xfId="6391"/>
    <cellStyle name="Normal 37 7 9 5 2" xfId="32714"/>
    <cellStyle name="Normal 37 7 9 6" xfId="30713"/>
    <cellStyle name="Normal 37 8" xfId="224"/>
    <cellStyle name="Normal 37 8 10" xfId="3281"/>
    <cellStyle name="Normal 37 8 10 2" xfId="10461"/>
    <cellStyle name="Normal 37 8 10 2 2" xfId="21525"/>
    <cellStyle name="Normal 37 8 10 2 2 2" xfId="47774"/>
    <cellStyle name="Normal 37 8 10 2 3" xfId="36711"/>
    <cellStyle name="Normal 37 8 10 3" xfId="14064"/>
    <cellStyle name="Normal 37 8 10 3 2" xfId="25128"/>
    <cellStyle name="Normal 37 8 10 3 2 2" xfId="51377"/>
    <cellStyle name="Normal 37 8 10 3 3" xfId="40314"/>
    <cellStyle name="Normal 37 8 10 4" xfId="17800"/>
    <cellStyle name="Normal 37 8 10 4 2" xfId="44050"/>
    <cellStyle name="Normal 37 8 10 5" xfId="6666"/>
    <cellStyle name="Normal 37 8 10 5 2" xfId="32987"/>
    <cellStyle name="Normal 37 8 10 6" xfId="30715"/>
    <cellStyle name="Normal 37 8 11" xfId="3282"/>
    <cellStyle name="Normal 37 8 11 2" xfId="10576"/>
    <cellStyle name="Normal 37 8 11 2 2" xfId="21640"/>
    <cellStyle name="Normal 37 8 11 2 2 2" xfId="47889"/>
    <cellStyle name="Normal 37 8 11 2 3" xfId="36826"/>
    <cellStyle name="Normal 37 8 11 3" xfId="14179"/>
    <cellStyle name="Normal 37 8 11 3 2" xfId="25243"/>
    <cellStyle name="Normal 37 8 11 3 2 2" xfId="51492"/>
    <cellStyle name="Normal 37 8 11 3 3" xfId="40429"/>
    <cellStyle name="Normal 37 8 11 4" xfId="17915"/>
    <cellStyle name="Normal 37 8 11 4 2" xfId="44165"/>
    <cellStyle name="Normal 37 8 11 5" xfId="6782"/>
    <cellStyle name="Normal 37 8 11 5 2" xfId="33102"/>
    <cellStyle name="Normal 37 8 11 6" xfId="30716"/>
    <cellStyle name="Normal 37 8 12" xfId="3283"/>
    <cellStyle name="Normal 37 8 12 2" xfId="10749"/>
    <cellStyle name="Normal 37 8 12 2 2" xfId="21813"/>
    <cellStyle name="Normal 37 8 12 2 2 2" xfId="48062"/>
    <cellStyle name="Normal 37 8 12 2 3" xfId="36999"/>
    <cellStyle name="Normal 37 8 12 3" xfId="14352"/>
    <cellStyle name="Normal 37 8 12 3 2" xfId="25416"/>
    <cellStyle name="Normal 37 8 12 3 2 2" xfId="51665"/>
    <cellStyle name="Normal 37 8 12 3 3" xfId="40602"/>
    <cellStyle name="Normal 37 8 12 4" xfId="18088"/>
    <cellStyle name="Normal 37 8 12 4 2" xfId="44338"/>
    <cellStyle name="Normal 37 8 12 5" xfId="6956"/>
    <cellStyle name="Normal 37 8 12 5 2" xfId="33275"/>
    <cellStyle name="Normal 37 8 12 6" xfId="30717"/>
    <cellStyle name="Normal 37 8 13" xfId="3284"/>
    <cellStyle name="Normal 37 8 13 2" xfId="10866"/>
    <cellStyle name="Normal 37 8 13 2 2" xfId="21930"/>
    <cellStyle name="Normal 37 8 13 2 2 2" xfId="48179"/>
    <cellStyle name="Normal 37 8 13 2 3" xfId="37116"/>
    <cellStyle name="Normal 37 8 13 3" xfId="14469"/>
    <cellStyle name="Normal 37 8 13 3 2" xfId="25533"/>
    <cellStyle name="Normal 37 8 13 3 2 2" xfId="51782"/>
    <cellStyle name="Normal 37 8 13 3 3" xfId="40719"/>
    <cellStyle name="Normal 37 8 13 4" xfId="18205"/>
    <cellStyle name="Normal 37 8 13 4 2" xfId="44455"/>
    <cellStyle name="Normal 37 8 13 5" xfId="7074"/>
    <cellStyle name="Normal 37 8 13 5 2" xfId="33392"/>
    <cellStyle name="Normal 37 8 13 6" xfId="30718"/>
    <cellStyle name="Normal 37 8 14" xfId="3285"/>
    <cellStyle name="Normal 37 8 14 2" xfId="10982"/>
    <cellStyle name="Normal 37 8 14 2 2" xfId="22046"/>
    <cellStyle name="Normal 37 8 14 2 2 2" xfId="48295"/>
    <cellStyle name="Normal 37 8 14 2 3" xfId="37232"/>
    <cellStyle name="Normal 37 8 14 3" xfId="14585"/>
    <cellStyle name="Normal 37 8 14 3 2" xfId="25649"/>
    <cellStyle name="Normal 37 8 14 3 2 2" xfId="51898"/>
    <cellStyle name="Normal 37 8 14 3 3" xfId="40835"/>
    <cellStyle name="Normal 37 8 14 4" xfId="18321"/>
    <cellStyle name="Normal 37 8 14 4 2" xfId="44571"/>
    <cellStyle name="Normal 37 8 14 5" xfId="7191"/>
    <cellStyle name="Normal 37 8 14 5 2" xfId="33508"/>
    <cellStyle name="Normal 37 8 14 6" xfId="30719"/>
    <cellStyle name="Normal 37 8 15" xfId="3286"/>
    <cellStyle name="Normal 37 8 15 2" xfId="11100"/>
    <cellStyle name="Normal 37 8 15 2 2" xfId="22164"/>
    <cellStyle name="Normal 37 8 15 2 2 2" xfId="48413"/>
    <cellStyle name="Normal 37 8 15 2 3" xfId="37350"/>
    <cellStyle name="Normal 37 8 15 3" xfId="14703"/>
    <cellStyle name="Normal 37 8 15 3 2" xfId="25767"/>
    <cellStyle name="Normal 37 8 15 3 2 2" xfId="52016"/>
    <cellStyle name="Normal 37 8 15 3 3" xfId="40953"/>
    <cellStyle name="Normal 37 8 15 4" xfId="18439"/>
    <cellStyle name="Normal 37 8 15 4 2" xfId="44689"/>
    <cellStyle name="Normal 37 8 15 5" xfId="7310"/>
    <cellStyle name="Normal 37 8 15 5 2" xfId="33626"/>
    <cellStyle name="Normal 37 8 15 6" xfId="30720"/>
    <cellStyle name="Normal 37 8 16" xfId="3287"/>
    <cellStyle name="Normal 37 8 16 2" xfId="11218"/>
    <cellStyle name="Normal 37 8 16 2 2" xfId="22282"/>
    <cellStyle name="Normal 37 8 16 2 2 2" xfId="48531"/>
    <cellStyle name="Normal 37 8 16 2 3" xfId="37468"/>
    <cellStyle name="Normal 37 8 16 3" xfId="14821"/>
    <cellStyle name="Normal 37 8 16 3 2" xfId="25885"/>
    <cellStyle name="Normal 37 8 16 3 2 2" xfId="52134"/>
    <cellStyle name="Normal 37 8 16 3 3" xfId="41071"/>
    <cellStyle name="Normal 37 8 16 4" xfId="18557"/>
    <cellStyle name="Normal 37 8 16 4 2" xfId="44807"/>
    <cellStyle name="Normal 37 8 16 5" xfId="7429"/>
    <cellStyle name="Normal 37 8 16 5 2" xfId="33744"/>
    <cellStyle name="Normal 37 8 16 6" xfId="30721"/>
    <cellStyle name="Normal 37 8 17" xfId="3288"/>
    <cellStyle name="Normal 37 8 17 2" xfId="11334"/>
    <cellStyle name="Normal 37 8 17 2 2" xfId="22398"/>
    <cellStyle name="Normal 37 8 17 2 2 2" xfId="48647"/>
    <cellStyle name="Normal 37 8 17 2 3" xfId="37584"/>
    <cellStyle name="Normal 37 8 17 3" xfId="14937"/>
    <cellStyle name="Normal 37 8 17 3 2" xfId="26001"/>
    <cellStyle name="Normal 37 8 17 3 2 2" xfId="52250"/>
    <cellStyle name="Normal 37 8 17 3 3" xfId="41187"/>
    <cellStyle name="Normal 37 8 17 4" xfId="18673"/>
    <cellStyle name="Normal 37 8 17 4 2" xfId="44923"/>
    <cellStyle name="Normal 37 8 17 5" xfId="7546"/>
    <cellStyle name="Normal 37 8 17 5 2" xfId="33860"/>
    <cellStyle name="Normal 37 8 17 6" xfId="30722"/>
    <cellStyle name="Normal 37 8 18" xfId="3289"/>
    <cellStyle name="Normal 37 8 18 2" xfId="11451"/>
    <cellStyle name="Normal 37 8 18 2 2" xfId="22515"/>
    <cellStyle name="Normal 37 8 18 2 2 2" xfId="48764"/>
    <cellStyle name="Normal 37 8 18 2 3" xfId="37701"/>
    <cellStyle name="Normal 37 8 18 3" xfId="15054"/>
    <cellStyle name="Normal 37 8 18 3 2" xfId="26118"/>
    <cellStyle name="Normal 37 8 18 3 2 2" xfId="52367"/>
    <cellStyle name="Normal 37 8 18 3 3" xfId="41304"/>
    <cellStyle name="Normal 37 8 18 4" xfId="18790"/>
    <cellStyle name="Normal 37 8 18 4 2" xfId="45040"/>
    <cellStyle name="Normal 37 8 18 5" xfId="7664"/>
    <cellStyle name="Normal 37 8 18 5 2" xfId="33977"/>
    <cellStyle name="Normal 37 8 18 6" xfId="30723"/>
    <cellStyle name="Normal 37 8 19" xfId="3290"/>
    <cellStyle name="Normal 37 8 19 2" xfId="11570"/>
    <cellStyle name="Normal 37 8 19 2 2" xfId="22634"/>
    <cellStyle name="Normal 37 8 19 2 2 2" xfId="48883"/>
    <cellStyle name="Normal 37 8 19 2 3" xfId="37820"/>
    <cellStyle name="Normal 37 8 19 3" xfId="15173"/>
    <cellStyle name="Normal 37 8 19 3 2" xfId="26237"/>
    <cellStyle name="Normal 37 8 19 3 2 2" xfId="52486"/>
    <cellStyle name="Normal 37 8 19 3 3" xfId="41423"/>
    <cellStyle name="Normal 37 8 19 4" xfId="18909"/>
    <cellStyle name="Normal 37 8 19 4 2" xfId="45159"/>
    <cellStyle name="Normal 37 8 19 5" xfId="7784"/>
    <cellStyle name="Normal 37 8 19 5 2" xfId="34096"/>
    <cellStyle name="Normal 37 8 19 6" xfId="30724"/>
    <cellStyle name="Normal 37 8 2" xfId="225"/>
    <cellStyle name="Normal 37 8 2 2" xfId="3292"/>
    <cellStyle name="Normal 37 8 2 2 2" xfId="16445"/>
    <cellStyle name="Normal 37 8 2 2 2 2" xfId="27509"/>
    <cellStyle name="Normal 37 8 2 2 2 2 2" xfId="53758"/>
    <cellStyle name="Normal 37 8 2 2 2 3" xfId="42695"/>
    <cellStyle name="Normal 37 8 2 2 3" xfId="20181"/>
    <cellStyle name="Normal 37 8 2 2 3 2" xfId="46431"/>
    <cellStyle name="Normal 37 8 2 2 4" xfId="9109"/>
    <cellStyle name="Normal 37 8 2 2 4 2" xfId="35368"/>
    <cellStyle name="Normal 37 8 2 2 5" xfId="30726"/>
    <cellStyle name="Normal 37 8 2 3" xfId="3291"/>
    <cellStyle name="Normal 37 8 2 3 2" xfId="20536"/>
    <cellStyle name="Normal 37 8 2 3 2 2" xfId="46785"/>
    <cellStyle name="Normal 37 8 2 3 3" xfId="9472"/>
    <cellStyle name="Normal 37 8 2 3 3 2" xfId="35722"/>
    <cellStyle name="Normal 37 8 2 3 4" xfId="30725"/>
    <cellStyle name="Normal 37 8 2 4" xfId="13075"/>
    <cellStyle name="Normal 37 8 2 4 2" xfId="24139"/>
    <cellStyle name="Normal 37 8 2 4 2 2" xfId="50388"/>
    <cellStyle name="Normal 37 8 2 4 3" xfId="39325"/>
    <cellStyle name="Normal 37 8 2 5" xfId="16811"/>
    <cellStyle name="Normal 37 8 2 5 2" xfId="43061"/>
    <cellStyle name="Normal 37 8 2 6" xfId="5668"/>
    <cellStyle name="Normal 37 8 2 6 2" xfId="31998"/>
    <cellStyle name="Normal 37 8 2 7" xfId="27705"/>
    <cellStyle name="Normal 37 8 20" xfId="3293"/>
    <cellStyle name="Normal 37 8 20 2" xfId="11684"/>
    <cellStyle name="Normal 37 8 20 2 2" xfId="22748"/>
    <cellStyle name="Normal 37 8 20 2 2 2" xfId="48997"/>
    <cellStyle name="Normal 37 8 20 2 3" xfId="37934"/>
    <cellStyle name="Normal 37 8 20 3" xfId="15287"/>
    <cellStyle name="Normal 37 8 20 3 2" xfId="26351"/>
    <cellStyle name="Normal 37 8 20 3 2 2" xfId="52600"/>
    <cellStyle name="Normal 37 8 20 3 3" xfId="41537"/>
    <cellStyle name="Normal 37 8 20 4" xfId="19023"/>
    <cellStyle name="Normal 37 8 20 4 2" xfId="45273"/>
    <cellStyle name="Normal 37 8 20 5" xfId="7899"/>
    <cellStyle name="Normal 37 8 20 5 2" xfId="34210"/>
    <cellStyle name="Normal 37 8 20 6" xfId="30727"/>
    <cellStyle name="Normal 37 8 21" xfId="3294"/>
    <cellStyle name="Normal 37 8 21 2" xfId="11798"/>
    <cellStyle name="Normal 37 8 21 2 2" xfId="22862"/>
    <cellStyle name="Normal 37 8 21 2 2 2" xfId="49111"/>
    <cellStyle name="Normal 37 8 21 2 3" xfId="38048"/>
    <cellStyle name="Normal 37 8 21 3" xfId="15401"/>
    <cellStyle name="Normal 37 8 21 3 2" xfId="26465"/>
    <cellStyle name="Normal 37 8 21 3 2 2" xfId="52714"/>
    <cellStyle name="Normal 37 8 21 3 3" xfId="41651"/>
    <cellStyle name="Normal 37 8 21 4" xfId="19137"/>
    <cellStyle name="Normal 37 8 21 4 2" xfId="45387"/>
    <cellStyle name="Normal 37 8 21 5" xfId="8014"/>
    <cellStyle name="Normal 37 8 21 5 2" xfId="34324"/>
    <cellStyle name="Normal 37 8 21 6" xfId="30728"/>
    <cellStyle name="Normal 37 8 22" xfId="3295"/>
    <cellStyle name="Normal 37 8 22 2" xfId="11912"/>
    <cellStyle name="Normal 37 8 22 2 2" xfId="22976"/>
    <cellStyle name="Normal 37 8 22 2 2 2" xfId="49225"/>
    <cellStyle name="Normal 37 8 22 2 3" xfId="38162"/>
    <cellStyle name="Normal 37 8 22 3" xfId="15515"/>
    <cellStyle name="Normal 37 8 22 3 2" xfId="26579"/>
    <cellStyle name="Normal 37 8 22 3 2 2" xfId="52828"/>
    <cellStyle name="Normal 37 8 22 3 3" xfId="41765"/>
    <cellStyle name="Normal 37 8 22 4" xfId="19251"/>
    <cellStyle name="Normal 37 8 22 4 2" xfId="45501"/>
    <cellStyle name="Normal 37 8 22 5" xfId="8129"/>
    <cellStyle name="Normal 37 8 22 5 2" xfId="34438"/>
    <cellStyle name="Normal 37 8 22 6" xfId="30729"/>
    <cellStyle name="Normal 37 8 23" xfId="3296"/>
    <cellStyle name="Normal 37 8 23 2" xfId="12026"/>
    <cellStyle name="Normal 37 8 23 2 2" xfId="23090"/>
    <cellStyle name="Normal 37 8 23 2 2 2" xfId="49339"/>
    <cellStyle name="Normal 37 8 23 2 3" xfId="38276"/>
    <cellStyle name="Normal 37 8 23 3" xfId="15629"/>
    <cellStyle name="Normal 37 8 23 3 2" xfId="26693"/>
    <cellStyle name="Normal 37 8 23 3 2 2" xfId="52942"/>
    <cellStyle name="Normal 37 8 23 3 3" xfId="41879"/>
    <cellStyle name="Normal 37 8 23 4" xfId="19365"/>
    <cellStyle name="Normal 37 8 23 4 2" xfId="45615"/>
    <cellStyle name="Normal 37 8 23 5" xfId="8244"/>
    <cellStyle name="Normal 37 8 23 5 2" xfId="34552"/>
    <cellStyle name="Normal 37 8 23 6" xfId="30730"/>
    <cellStyle name="Normal 37 8 24" xfId="3297"/>
    <cellStyle name="Normal 37 8 24 2" xfId="12140"/>
    <cellStyle name="Normal 37 8 24 2 2" xfId="23204"/>
    <cellStyle name="Normal 37 8 24 2 2 2" xfId="49453"/>
    <cellStyle name="Normal 37 8 24 2 3" xfId="38390"/>
    <cellStyle name="Normal 37 8 24 3" xfId="15743"/>
    <cellStyle name="Normal 37 8 24 3 2" xfId="26807"/>
    <cellStyle name="Normal 37 8 24 3 2 2" xfId="53056"/>
    <cellStyle name="Normal 37 8 24 3 3" xfId="41993"/>
    <cellStyle name="Normal 37 8 24 4" xfId="19479"/>
    <cellStyle name="Normal 37 8 24 4 2" xfId="45729"/>
    <cellStyle name="Normal 37 8 24 5" xfId="8359"/>
    <cellStyle name="Normal 37 8 24 5 2" xfId="34666"/>
    <cellStyle name="Normal 37 8 24 6" xfId="30731"/>
    <cellStyle name="Normal 37 8 25" xfId="3298"/>
    <cellStyle name="Normal 37 8 25 2" xfId="12257"/>
    <cellStyle name="Normal 37 8 25 2 2" xfId="23321"/>
    <cellStyle name="Normal 37 8 25 2 2 2" xfId="49570"/>
    <cellStyle name="Normal 37 8 25 2 3" xfId="38507"/>
    <cellStyle name="Normal 37 8 25 3" xfId="15860"/>
    <cellStyle name="Normal 37 8 25 3 2" xfId="26924"/>
    <cellStyle name="Normal 37 8 25 3 2 2" xfId="53173"/>
    <cellStyle name="Normal 37 8 25 3 3" xfId="42110"/>
    <cellStyle name="Normal 37 8 25 4" xfId="19596"/>
    <cellStyle name="Normal 37 8 25 4 2" xfId="45846"/>
    <cellStyle name="Normal 37 8 25 5" xfId="8477"/>
    <cellStyle name="Normal 37 8 25 5 2" xfId="34783"/>
    <cellStyle name="Normal 37 8 25 6" xfId="30732"/>
    <cellStyle name="Normal 37 8 26" xfId="3299"/>
    <cellStyle name="Normal 37 8 26 2" xfId="12376"/>
    <cellStyle name="Normal 37 8 26 2 2" xfId="23440"/>
    <cellStyle name="Normal 37 8 26 2 2 2" xfId="49689"/>
    <cellStyle name="Normal 37 8 26 2 3" xfId="38626"/>
    <cellStyle name="Normal 37 8 26 3" xfId="15979"/>
    <cellStyle name="Normal 37 8 26 3 2" xfId="27043"/>
    <cellStyle name="Normal 37 8 26 3 2 2" xfId="53292"/>
    <cellStyle name="Normal 37 8 26 3 3" xfId="42229"/>
    <cellStyle name="Normal 37 8 26 4" xfId="19715"/>
    <cellStyle name="Normal 37 8 26 4 2" xfId="45965"/>
    <cellStyle name="Normal 37 8 26 5" xfId="8597"/>
    <cellStyle name="Normal 37 8 26 5 2" xfId="34902"/>
    <cellStyle name="Normal 37 8 26 6" xfId="30733"/>
    <cellStyle name="Normal 37 8 27" xfId="3300"/>
    <cellStyle name="Normal 37 8 27 2" xfId="12507"/>
    <cellStyle name="Normal 37 8 27 2 2" xfId="23571"/>
    <cellStyle name="Normal 37 8 27 2 2 2" xfId="49820"/>
    <cellStyle name="Normal 37 8 27 2 3" xfId="38757"/>
    <cellStyle name="Normal 37 8 27 3" xfId="16110"/>
    <cellStyle name="Normal 37 8 27 3 2" xfId="27174"/>
    <cellStyle name="Normal 37 8 27 3 2 2" xfId="53423"/>
    <cellStyle name="Normal 37 8 27 3 3" xfId="42360"/>
    <cellStyle name="Normal 37 8 27 4" xfId="19846"/>
    <cellStyle name="Normal 37 8 27 4 2" xfId="46096"/>
    <cellStyle name="Normal 37 8 27 5" xfId="8729"/>
    <cellStyle name="Normal 37 8 27 5 2" xfId="35033"/>
    <cellStyle name="Normal 37 8 27 6" xfId="30734"/>
    <cellStyle name="Normal 37 8 28" xfId="3301"/>
    <cellStyle name="Normal 37 8 28 2" xfId="12622"/>
    <cellStyle name="Normal 37 8 28 2 2" xfId="23686"/>
    <cellStyle name="Normal 37 8 28 2 2 2" xfId="49935"/>
    <cellStyle name="Normal 37 8 28 2 3" xfId="38872"/>
    <cellStyle name="Normal 37 8 28 3" xfId="16225"/>
    <cellStyle name="Normal 37 8 28 3 2" xfId="27289"/>
    <cellStyle name="Normal 37 8 28 3 2 2" xfId="53538"/>
    <cellStyle name="Normal 37 8 28 3 3" xfId="42475"/>
    <cellStyle name="Normal 37 8 28 4" xfId="19961"/>
    <cellStyle name="Normal 37 8 28 4 2" xfId="46211"/>
    <cellStyle name="Normal 37 8 28 5" xfId="8845"/>
    <cellStyle name="Normal 37 8 28 5 2" xfId="35148"/>
    <cellStyle name="Normal 37 8 28 6" xfId="30735"/>
    <cellStyle name="Normal 37 8 29" xfId="3302"/>
    <cellStyle name="Normal 37 8 29 2" xfId="12736"/>
    <cellStyle name="Normal 37 8 29 2 2" xfId="23800"/>
    <cellStyle name="Normal 37 8 29 2 2 2" xfId="50049"/>
    <cellStyle name="Normal 37 8 29 2 3" xfId="38986"/>
    <cellStyle name="Normal 37 8 29 3" xfId="16339"/>
    <cellStyle name="Normal 37 8 29 3 2" xfId="27403"/>
    <cellStyle name="Normal 37 8 29 3 2 2" xfId="53652"/>
    <cellStyle name="Normal 37 8 29 3 3" xfId="42589"/>
    <cellStyle name="Normal 37 8 29 4" xfId="20075"/>
    <cellStyle name="Normal 37 8 29 4 2" xfId="46325"/>
    <cellStyle name="Normal 37 8 29 5" xfId="8960"/>
    <cellStyle name="Normal 37 8 29 5 2" xfId="35262"/>
    <cellStyle name="Normal 37 8 29 6" xfId="30736"/>
    <cellStyle name="Normal 37 8 3" xfId="3303"/>
    <cellStyle name="Normal 37 8 3 2" xfId="9646"/>
    <cellStyle name="Normal 37 8 3 2 2" xfId="20710"/>
    <cellStyle name="Normal 37 8 3 2 2 2" xfId="46959"/>
    <cellStyle name="Normal 37 8 3 2 3" xfId="35896"/>
    <cellStyle name="Normal 37 8 3 3" xfId="13249"/>
    <cellStyle name="Normal 37 8 3 3 2" xfId="24313"/>
    <cellStyle name="Normal 37 8 3 3 2 2" xfId="50562"/>
    <cellStyle name="Normal 37 8 3 3 3" xfId="39499"/>
    <cellStyle name="Normal 37 8 3 4" xfId="16985"/>
    <cellStyle name="Normal 37 8 3 4 2" xfId="43235"/>
    <cellStyle name="Normal 37 8 3 5" xfId="5844"/>
    <cellStyle name="Normal 37 8 3 5 2" xfId="32172"/>
    <cellStyle name="Normal 37 8 3 6" xfId="30737"/>
    <cellStyle name="Normal 37 8 30" xfId="3304"/>
    <cellStyle name="Normal 37 8 30 2" xfId="9374"/>
    <cellStyle name="Normal 37 8 30 2 2" xfId="20438"/>
    <cellStyle name="Normal 37 8 30 2 2 2" xfId="46687"/>
    <cellStyle name="Normal 37 8 30 2 3" xfId="35624"/>
    <cellStyle name="Normal 37 8 30 3" xfId="12977"/>
    <cellStyle name="Normal 37 8 30 3 2" xfId="24041"/>
    <cellStyle name="Normal 37 8 30 3 2 2" xfId="50290"/>
    <cellStyle name="Normal 37 8 30 3 3" xfId="39227"/>
    <cellStyle name="Normal 37 8 30 4" xfId="16713"/>
    <cellStyle name="Normal 37 8 30 4 2" xfId="42963"/>
    <cellStyle name="Normal 37 8 30 5" xfId="5569"/>
    <cellStyle name="Normal 37 8 30 5 2" xfId="31900"/>
    <cellStyle name="Normal 37 8 30 6" xfId="30738"/>
    <cellStyle name="Normal 37 8 31" xfId="3305"/>
    <cellStyle name="Normal 37 8 31 2" xfId="20318"/>
    <cellStyle name="Normal 37 8 31 2 2" xfId="46567"/>
    <cellStyle name="Normal 37 8 31 3" xfId="9254"/>
    <cellStyle name="Normal 37 8 31 3 2" xfId="35504"/>
    <cellStyle name="Normal 37 8 31 4" xfId="30739"/>
    <cellStyle name="Normal 37 8 32" xfId="3306"/>
    <cellStyle name="Normal 37 8 32 2" xfId="23921"/>
    <cellStyle name="Normal 37 8 32 2 2" xfId="50170"/>
    <cellStyle name="Normal 37 8 32 3" xfId="12857"/>
    <cellStyle name="Normal 37 8 32 3 2" xfId="39107"/>
    <cellStyle name="Normal 37 8 32 4" xfId="30740"/>
    <cellStyle name="Normal 37 8 33" xfId="3307"/>
    <cellStyle name="Normal 37 8 33 2" xfId="16593"/>
    <cellStyle name="Normal 37 8 33 2 2" xfId="42843"/>
    <cellStyle name="Normal 37 8 33 3" xfId="30741"/>
    <cellStyle name="Normal 37 8 34" xfId="3308"/>
    <cellStyle name="Normal 37 8 34 2" xfId="30742"/>
    <cellStyle name="Normal 37 8 35" xfId="3309"/>
    <cellStyle name="Normal 37 8 35 2" xfId="30743"/>
    <cellStyle name="Normal 37 8 36" xfId="3310"/>
    <cellStyle name="Normal 37 8 36 2" xfId="30744"/>
    <cellStyle name="Normal 37 8 37" xfId="3311"/>
    <cellStyle name="Normal 37 8 37 2" xfId="30745"/>
    <cellStyle name="Normal 37 8 38" xfId="3312"/>
    <cellStyle name="Normal 37 8 38 2" xfId="30746"/>
    <cellStyle name="Normal 37 8 39" xfId="3313"/>
    <cellStyle name="Normal 37 8 39 2" xfId="30747"/>
    <cellStyle name="Normal 37 8 4" xfId="3314"/>
    <cellStyle name="Normal 37 8 4 2" xfId="9762"/>
    <cellStyle name="Normal 37 8 4 2 2" xfId="20826"/>
    <cellStyle name="Normal 37 8 4 2 2 2" xfId="47075"/>
    <cellStyle name="Normal 37 8 4 2 3" xfId="36012"/>
    <cellStyle name="Normal 37 8 4 3" xfId="13365"/>
    <cellStyle name="Normal 37 8 4 3 2" xfId="24429"/>
    <cellStyle name="Normal 37 8 4 3 2 2" xfId="50678"/>
    <cellStyle name="Normal 37 8 4 3 3" xfId="39615"/>
    <cellStyle name="Normal 37 8 4 4" xfId="17101"/>
    <cellStyle name="Normal 37 8 4 4 2" xfId="43351"/>
    <cellStyle name="Normal 37 8 4 5" xfId="5961"/>
    <cellStyle name="Normal 37 8 4 5 2" xfId="32288"/>
    <cellStyle name="Normal 37 8 4 6" xfId="30748"/>
    <cellStyle name="Normal 37 8 40" xfId="3315"/>
    <cellStyle name="Normal 37 8 40 2" xfId="30749"/>
    <cellStyle name="Normal 37 8 41" xfId="3280"/>
    <cellStyle name="Normal 37 8 41 2" xfId="30714"/>
    <cellStyle name="Normal 37 8 42" xfId="5448"/>
    <cellStyle name="Normal 37 8 42 2" xfId="31780"/>
    <cellStyle name="Normal 37 8 43" xfId="27704"/>
    <cellStyle name="Normal 37 8 5" xfId="3316"/>
    <cellStyle name="Normal 37 8 5 2" xfId="9877"/>
    <cellStyle name="Normal 37 8 5 2 2" xfId="20941"/>
    <cellStyle name="Normal 37 8 5 2 2 2" xfId="47190"/>
    <cellStyle name="Normal 37 8 5 2 3" xfId="36127"/>
    <cellStyle name="Normal 37 8 5 3" xfId="13480"/>
    <cellStyle name="Normal 37 8 5 3 2" xfId="24544"/>
    <cellStyle name="Normal 37 8 5 3 2 2" xfId="50793"/>
    <cellStyle name="Normal 37 8 5 3 3" xfId="39730"/>
    <cellStyle name="Normal 37 8 5 4" xfId="17216"/>
    <cellStyle name="Normal 37 8 5 4 2" xfId="43466"/>
    <cellStyle name="Normal 37 8 5 5" xfId="6077"/>
    <cellStyle name="Normal 37 8 5 5 2" xfId="32403"/>
    <cellStyle name="Normal 37 8 5 6" xfId="30750"/>
    <cellStyle name="Normal 37 8 6" xfId="3317"/>
    <cellStyle name="Normal 37 8 6 2" xfId="9992"/>
    <cellStyle name="Normal 37 8 6 2 2" xfId="21056"/>
    <cellStyle name="Normal 37 8 6 2 2 2" xfId="47305"/>
    <cellStyle name="Normal 37 8 6 2 3" xfId="36242"/>
    <cellStyle name="Normal 37 8 6 3" xfId="13595"/>
    <cellStyle name="Normal 37 8 6 3 2" xfId="24659"/>
    <cellStyle name="Normal 37 8 6 3 2 2" xfId="50908"/>
    <cellStyle name="Normal 37 8 6 3 3" xfId="39845"/>
    <cellStyle name="Normal 37 8 6 4" xfId="17331"/>
    <cellStyle name="Normal 37 8 6 4 2" xfId="43581"/>
    <cellStyle name="Normal 37 8 6 5" xfId="6193"/>
    <cellStyle name="Normal 37 8 6 5 2" xfId="32518"/>
    <cellStyle name="Normal 37 8 6 6" xfId="30751"/>
    <cellStyle name="Normal 37 8 7" xfId="3318"/>
    <cellStyle name="Normal 37 8 7 2" xfId="10106"/>
    <cellStyle name="Normal 37 8 7 2 2" xfId="21170"/>
    <cellStyle name="Normal 37 8 7 2 2 2" xfId="47419"/>
    <cellStyle name="Normal 37 8 7 2 3" xfId="36356"/>
    <cellStyle name="Normal 37 8 7 3" xfId="13709"/>
    <cellStyle name="Normal 37 8 7 3 2" xfId="24773"/>
    <cellStyle name="Normal 37 8 7 3 2 2" xfId="51022"/>
    <cellStyle name="Normal 37 8 7 3 3" xfId="39959"/>
    <cellStyle name="Normal 37 8 7 4" xfId="17445"/>
    <cellStyle name="Normal 37 8 7 4 2" xfId="43695"/>
    <cellStyle name="Normal 37 8 7 5" xfId="6308"/>
    <cellStyle name="Normal 37 8 7 5 2" xfId="32632"/>
    <cellStyle name="Normal 37 8 7 6" xfId="30752"/>
    <cellStyle name="Normal 37 8 8" xfId="3319"/>
    <cellStyle name="Normal 37 8 8 2" xfId="10220"/>
    <cellStyle name="Normal 37 8 8 2 2" xfId="21284"/>
    <cellStyle name="Normal 37 8 8 2 2 2" xfId="47533"/>
    <cellStyle name="Normal 37 8 8 2 3" xfId="36470"/>
    <cellStyle name="Normal 37 8 8 3" xfId="13823"/>
    <cellStyle name="Normal 37 8 8 3 2" xfId="24887"/>
    <cellStyle name="Normal 37 8 8 3 2 2" xfId="51136"/>
    <cellStyle name="Normal 37 8 8 3 3" xfId="40073"/>
    <cellStyle name="Normal 37 8 8 4" xfId="17559"/>
    <cellStyle name="Normal 37 8 8 4 2" xfId="43809"/>
    <cellStyle name="Normal 37 8 8 5" xfId="6423"/>
    <cellStyle name="Normal 37 8 8 5 2" xfId="32746"/>
    <cellStyle name="Normal 37 8 8 6" xfId="30753"/>
    <cellStyle name="Normal 37 8 9" xfId="3320"/>
    <cellStyle name="Normal 37 8 9 2" xfId="10334"/>
    <cellStyle name="Normal 37 8 9 2 2" xfId="21398"/>
    <cellStyle name="Normal 37 8 9 2 2 2" xfId="47647"/>
    <cellStyle name="Normal 37 8 9 2 3" xfId="36584"/>
    <cellStyle name="Normal 37 8 9 3" xfId="13937"/>
    <cellStyle name="Normal 37 8 9 3 2" xfId="25001"/>
    <cellStyle name="Normal 37 8 9 3 2 2" xfId="51250"/>
    <cellStyle name="Normal 37 8 9 3 3" xfId="40187"/>
    <cellStyle name="Normal 37 8 9 4" xfId="17673"/>
    <cellStyle name="Normal 37 8 9 4 2" xfId="43923"/>
    <cellStyle name="Normal 37 8 9 5" xfId="6538"/>
    <cellStyle name="Normal 37 8 9 5 2" xfId="32860"/>
    <cellStyle name="Normal 37 8 9 6" xfId="30754"/>
    <cellStyle name="Normal 37 9" xfId="226"/>
    <cellStyle name="Normal 37 9 2" xfId="3322"/>
    <cellStyle name="Normal 37 9 2 2" xfId="16446"/>
    <cellStyle name="Normal 37 9 2 2 2" xfId="27510"/>
    <cellStyle name="Normal 37 9 2 2 2 2" xfId="53759"/>
    <cellStyle name="Normal 37 9 2 2 3" xfId="42696"/>
    <cellStyle name="Normal 37 9 2 3" xfId="20182"/>
    <cellStyle name="Normal 37 9 2 3 2" xfId="46432"/>
    <cellStyle name="Normal 37 9 2 4" xfId="9110"/>
    <cellStyle name="Normal 37 9 2 4 2" xfId="35369"/>
    <cellStyle name="Normal 37 9 2 5" xfId="30756"/>
    <cellStyle name="Normal 37 9 3" xfId="3321"/>
    <cellStyle name="Normal 37 9 3 2" xfId="20476"/>
    <cellStyle name="Normal 37 9 3 2 2" xfId="46725"/>
    <cellStyle name="Normal 37 9 3 3" xfId="9412"/>
    <cellStyle name="Normal 37 9 3 3 2" xfId="35662"/>
    <cellStyle name="Normal 37 9 3 4" xfId="30755"/>
    <cellStyle name="Normal 37 9 4" xfId="13015"/>
    <cellStyle name="Normal 37 9 4 2" xfId="24079"/>
    <cellStyle name="Normal 37 9 4 2 2" xfId="50328"/>
    <cellStyle name="Normal 37 9 4 3" xfId="39265"/>
    <cellStyle name="Normal 37 9 5" xfId="16751"/>
    <cellStyle name="Normal 37 9 5 2" xfId="43001"/>
    <cellStyle name="Normal 37 9 6" xfId="5607"/>
    <cellStyle name="Normal 37 9 6 2" xfId="31938"/>
    <cellStyle name="Normal 37 9 7" xfId="27706"/>
    <cellStyle name="Normal 38" xfId="227"/>
    <cellStyle name="Normal 38 10" xfId="3324"/>
    <cellStyle name="Normal 38 10 2" xfId="9565"/>
    <cellStyle name="Normal 38 10 2 2" xfId="20629"/>
    <cellStyle name="Normal 38 10 2 2 2" xfId="46878"/>
    <cellStyle name="Normal 38 10 2 3" xfId="35815"/>
    <cellStyle name="Normal 38 10 3" xfId="13168"/>
    <cellStyle name="Normal 38 10 3 2" xfId="24232"/>
    <cellStyle name="Normal 38 10 3 2 2" xfId="50481"/>
    <cellStyle name="Normal 38 10 3 3" xfId="39418"/>
    <cellStyle name="Normal 38 10 4" xfId="16904"/>
    <cellStyle name="Normal 38 10 4 2" xfId="43154"/>
    <cellStyle name="Normal 38 10 5" xfId="5762"/>
    <cellStyle name="Normal 38 10 5 2" xfId="32091"/>
    <cellStyle name="Normal 38 10 6" xfId="30758"/>
    <cellStyle name="Normal 38 11" xfId="3325"/>
    <cellStyle name="Normal 38 11 2" xfId="9535"/>
    <cellStyle name="Normal 38 11 2 2" xfId="20599"/>
    <cellStyle name="Normal 38 11 2 2 2" xfId="46848"/>
    <cellStyle name="Normal 38 11 2 3" xfId="35785"/>
    <cellStyle name="Normal 38 11 3" xfId="13138"/>
    <cellStyle name="Normal 38 11 3 2" xfId="24202"/>
    <cellStyle name="Normal 38 11 3 2 2" xfId="50451"/>
    <cellStyle name="Normal 38 11 3 3" xfId="39388"/>
    <cellStyle name="Normal 38 11 4" xfId="16874"/>
    <cellStyle name="Normal 38 11 4 2" xfId="43124"/>
    <cellStyle name="Normal 38 11 5" xfId="5732"/>
    <cellStyle name="Normal 38 11 5 2" xfId="32061"/>
    <cellStyle name="Normal 38 11 6" xfId="30759"/>
    <cellStyle name="Normal 38 12" xfId="3326"/>
    <cellStyle name="Normal 38 12 2" xfId="9556"/>
    <cellStyle name="Normal 38 12 2 2" xfId="20620"/>
    <cellStyle name="Normal 38 12 2 2 2" xfId="46869"/>
    <cellStyle name="Normal 38 12 2 3" xfId="35806"/>
    <cellStyle name="Normal 38 12 3" xfId="13159"/>
    <cellStyle name="Normal 38 12 3 2" xfId="24223"/>
    <cellStyle name="Normal 38 12 3 2 2" xfId="50472"/>
    <cellStyle name="Normal 38 12 3 3" xfId="39409"/>
    <cellStyle name="Normal 38 12 4" xfId="16895"/>
    <cellStyle name="Normal 38 12 4 2" xfId="43145"/>
    <cellStyle name="Normal 38 12 5" xfId="5753"/>
    <cellStyle name="Normal 38 12 5 2" xfId="32082"/>
    <cellStyle name="Normal 38 12 6" xfId="30760"/>
    <cellStyle name="Normal 38 13" xfId="3327"/>
    <cellStyle name="Normal 38 13 2" xfId="9544"/>
    <cellStyle name="Normal 38 13 2 2" xfId="20608"/>
    <cellStyle name="Normal 38 13 2 2 2" xfId="46857"/>
    <cellStyle name="Normal 38 13 2 3" xfId="35794"/>
    <cellStyle name="Normal 38 13 3" xfId="13147"/>
    <cellStyle name="Normal 38 13 3 2" xfId="24211"/>
    <cellStyle name="Normal 38 13 3 2 2" xfId="50460"/>
    <cellStyle name="Normal 38 13 3 3" xfId="39397"/>
    <cellStyle name="Normal 38 13 4" xfId="16883"/>
    <cellStyle name="Normal 38 13 4 2" xfId="43133"/>
    <cellStyle name="Normal 38 13 5" xfId="5741"/>
    <cellStyle name="Normal 38 13 5 2" xfId="32070"/>
    <cellStyle name="Normal 38 13 6" xfId="30761"/>
    <cellStyle name="Normal 38 14" xfId="3328"/>
    <cellStyle name="Normal 38 14 2" xfId="9559"/>
    <cellStyle name="Normal 38 14 2 2" xfId="20623"/>
    <cellStyle name="Normal 38 14 2 2 2" xfId="46872"/>
    <cellStyle name="Normal 38 14 2 3" xfId="35809"/>
    <cellStyle name="Normal 38 14 3" xfId="13162"/>
    <cellStyle name="Normal 38 14 3 2" xfId="24226"/>
    <cellStyle name="Normal 38 14 3 2 2" xfId="50475"/>
    <cellStyle name="Normal 38 14 3 3" xfId="39412"/>
    <cellStyle name="Normal 38 14 4" xfId="16898"/>
    <cellStyle name="Normal 38 14 4 2" xfId="43148"/>
    <cellStyle name="Normal 38 14 5" xfId="5756"/>
    <cellStyle name="Normal 38 14 5 2" xfId="32085"/>
    <cellStyle name="Normal 38 14 6" xfId="30762"/>
    <cellStyle name="Normal 38 15" xfId="3329"/>
    <cellStyle name="Normal 38 15 2" xfId="9539"/>
    <cellStyle name="Normal 38 15 2 2" xfId="20603"/>
    <cellStyle name="Normal 38 15 2 2 2" xfId="46852"/>
    <cellStyle name="Normal 38 15 2 3" xfId="35789"/>
    <cellStyle name="Normal 38 15 3" xfId="13142"/>
    <cellStyle name="Normal 38 15 3 2" xfId="24206"/>
    <cellStyle name="Normal 38 15 3 2 2" xfId="50455"/>
    <cellStyle name="Normal 38 15 3 3" xfId="39392"/>
    <cellStyle name="Normal 38 15 4" xfId="16878"/>
    <cellStyle name="Normal 38 15 4 2" xfId="43128"/>
    <cellStyle name="Normal 38 15 5" xfId="5736"/>
    <cellStyle name="Normal 38 15 5 2" xfId="32065"/>
    <cellStyle name="Normal 38 15 6" xfId="30763"/>
    <cellStyle name="Normal 38 16" xfId="3330"/>
    <cellStyle name="Normal 38 16 2" xfId="9552"/>
    <cellStyle name="Normal 38 16 2 2" xfId="20616"/>
    <cellStyle name="Normal 38 16 2 2 2" xfId="46865"/>
    <cellStyle name="Normal 38 16 2 3" xfId="35802"/>
    <cellStyle name="Normal 38 16 3" xfId="13155"/>
    <cellStyle name="Normal 38 16 3 2" xfId="24219"/>
    <cellStyle name="Normal 38 16 3 2 2" xfId="50468"/>
    <cellStyle name="Normal 38 16 3 3" xfId="39405"/>
    <cellStyle name="Normal 38 16 4" xfId="16891"/>
    <cellStyle name="Normal 38 16 4 2" xfId="43141"/>
    <cellStyle name="Normal 38 16 5" xfId="5749"/>
    <cellStyle name="Normal 38 16 5 2" xfId="32078"/>
    <cellStyle name="Normal 38 16 6" xfId="30764"/>
    <cellStyle name="Normal 38 17" xfId="3331"/>
    <cellStyle name="Normal 38 17 2" xfId="10380"/>
    <cellStyle name="Normal 38 17 2 2" xfId="21444"/>
    <cellStyle name="Normal 38 17 2 2 2" xfId="47693"/>
    <cellStyle name="Normal 38 17 2 3" xfId="36630"/>
    <cellStyle name="Normal 38 17 3" xfId="13983"/>
    <cellStyle name="Normal 38 17 3 2" xfId="25047"/>
    <cellStyle name="Normal 38 17 3 2 2" xfId="51296"/>
    <cellStyle name="Normal 38 17 3 3" xfId="40233"/>
    <cellStyle name="Normal 38 17 4" xfId="17719"/>
    <cellStyle name="Normal 38 17 4 2" xfId="43969"/>
    <cellStyle name="Normal 38 17 5" xfId="6584"/>
    <cellStyle name="Normal 38 17 5 2" xfId="32906"/>
    <cellStyle name="Normal 38 17 6" xfId="30765"/>
    <cellStyle name="Normal 38 18" xfId="3332"/>
    <cellStyle name="Normal 38 18 2" xfId="10375"/>
    <cellStyle name="Normal 38 18 2 2" xfId="21439"/>
    <cellStyle name="Normal 38 18 2 2 2" xfId="47688"/>
    <cellStyle name="Normal 38 18 2 3" xfId="36625"/>
    <cellStyle name="Normal 38 18 3" xfId="13978"/>
    <cellStyle name="Normal 38 18 3 2" xfId="25042"/>
    <cellStyle name="Normal 38 18 3 2 2" xfId="51291"/>
    <cellStyle name="Normal 38 18 3 3" xfId="40228"/>
    <cellStyle name="Normal 38 18 4" xfId="17714"/>
    <cellStyle name="Normal 38 18 4 2" xfId="43964"/>
    <cellStyle name="Normal 38 18 5" xfId="6579"/>
    <cellStyle name="Normal 38 18 5 2" xfId="32901"/>
    <cellStyle name="Normal 38 18 6" xfId="30766"/>
    <cellStyle name="Normal 38 19" xfId="3333"/>
    <cellStyle name="Normal 38 19 2" xfId="10667"/>
    <cellStyle name="Normal 38 19 2 2" xfId="21731"/>
    <cellStyle name="Normal 38 19 2 2 2" xfId="47980"/>
    <cellStyle name="Normal 38 19 2 3" xfId="36917"/>
    <cellStyle name="Normal 38 19 3" xfId="14270"/>
    <cellStyle name="Normal 38 19 3 2" xfId="25334"/>
    <cellStyle name="Normal 38 19 3 2 2" xfId="51583"/>
    <cellStyle name="Normal 38 19 3 3" xfId="40520"/>
    <cellStyle name="Normal 38 19 4" xfId="18006"/>
    <cellStyle name="Normal 38 19 4 2" xfId="44256"/>
    <cellStyle name="Normal 38 19 5" xfId="6873"/>
    <cellStyle name="Normal 38 19 5 2" xfId="33193"/>
    <cellStyle name="Normal 38 19 6" xfId="30767"/>
    <cellStyle name="Normal 38 2" xfId="228"/>
    <cellStyle name="Normal 38 2 10" xfId="3335"/>
    <cellStyle name="Normal 38 2 10 2" xfId="9685"/>
    <cellStyle name="Normal 38 2 10 2 2" xfId="20749"/>
    <cellStyle name="Normal 38 2 10 2 2 2" xfId="46998"/>
    <cellStyle name="Normal 38 2 10 2 3" xfId="35935"/>
    <cellStyle name="Normal 38 2 10 3" xfId="13288"/>
    <cellStyle name="Normal 38 2 10 3 2" xfId="24352"/>
    <cellStyle name="Normal 38 2 10 3 2 2" xfId="50601"/>
    <cellStyle name="Normal 38 2 10 3 3" xfId="39538"/>
    <cellStyle name="Normal 38 2 10 4" xfId="17024"/>
    <cellStyle name="Normal 38 2 10 4 2" xfId="43274"/>
    <cellStyle name="Normal 38 2 10 5" xfId="5883"/>
    <cellStyle name="Normal 38 2 10 5 2" xfId="32211"/>
    <cellStyle name="Normal 38 2 10 6" xfId="30769"/>
    <cellStyle name="Normal 38 2 11" xfId="3336"/>
    <cellStyle name="Normal 38 2 11 2" xfId="9800"/>
    <cellStyle name="Normal 38 2 11 2 2" xfId="20864"/>
    <cellStyle name="Normal 38 2 11 2 2 2" xfId="47113"/>
    <cellStyle name="Normal 38 2 11 2 3" xfId="36050"/>
    <cellStyle name="Normal 38 2 11 3" xfId="13403"/>
    <cellStyle name="Normal 38 2 11 3 2" xfId="24467"/>
    <cellStyle name="Normal 38 2 11 3 2 2" xfId="50716"/>
    <cellStyle name="Normal 38 2 11 3 3" xfId="39653"/>
    <cellStyle name="Normal 38 2 11 4" xfId="17139"/>
    <cellStyle name="Normal 38 2 11 4 2" xfId="43389"/>
    <cellStyle name="Normal 38 2 11 5" xfId="5999"/>
    <cellStyle name="Normal 38 2 11 5 2" xfId="32326"/>
    <cellStyle name="Normal 38 2 11 6" xfId="30770"/>
    <cellStyle name="Normal 38 2 12" xfId="3337"/>
    <cellStyle name="Normal 38 2 12 2" xfId="9916"/>
    <cellStyle name="Normal 38 2 12 2 2" xfId="20980"/>
    <cellStyle name="Normal 38 2 12 2 2 2" xfId="47229"/>
    <cellStyle name="Normal 38 2 12 2 3" xfId="36166"/>
    <cellStyle name="Normal 38 2 12 3" xfId="13519"/>
    <cellStyle name="Normal 38 2 12 3 2" xfId="24583"/>
    <cellStyle name="Normal 38 2 12 3 2 2" xfId="50832"/>
    <cellStyle name="Normal 38 2 12 3 3" xfId="39769"/>
    <cellStyle name="Normal 38 2 12 4" xfId="17255"/>
    <cellStyle name="Normal 38 2 12 4 2" xfId="43505"/>
    <cellStyle name="Normal 38 2 12 5" xfId="6116"/>
    <cellStyle name="Normal 38 2 12 5 2" xfId="32442"/>
    <cellStyle name="Normal 38 2 12 6" xfId="30771"/>
    <cellStyle name="Normal 38 2 13" xfId="3338"/>
    <cellStyle name="Normal 38 2 13 2" xfId="10030"/>
    <cellStyle name="Normal 38 2 13 2 2" xfId="21094"/>
    <cellStyle name="Normal 38 2 13 2 2 2" xfId="47343"/>
    <cellStyle name="Normal 38 2 13 2 3" xfId="36280"/>
    <cellStyle name="Normal 38 2 13 3" xfId="13633"/>
    <cellStyle name="Normal 38 2 13 3 2" xfId="24697"/>
    <cellStyle name="Normal 38 2 13 3 2 2" xfId="50946"/>
    <cellStyle name="Normal 38 2 13 3 3" xfId="39883"/>
    <cellStyle name="Normal 38 2 13 4" xfId="17369"/>
    <cellStyle name="Normal 38 2 13 4 2" xfId="43619"/>
    <cellStyle name="Normal 38 2 13 5" xfId="6231"/>
    <cellStyle name="Normal 38 2 13 5 2" xfId="32556"/>
    <cellStyle name="Normal 38 2 13 6" xfId="30772"/>
    <cellStyle name="Normal 38 2 14" xfId="3339"/>
    <cellStyle name="Normal 38 2 14 2" xfId="10144"/>
    <cellStyle name="Normal 38 2 14 2 2" xfId="21208"/>
    <cellStyle name="Normal 38 2 14 2 2 2" xfId="47457"/>
    <cellStyle name="Normal 38 2 14 2 3" xfId="36394"/>
    <cellStyle name="Normal 38 2 14 3" xfId="13747"/>
    <cellStyle name="Normal 38 2 14 3 2" xfId="24811"/>
    <cellStyle name="Normal 38 2 14 3 2 2" xfId="51060"/>
    <cellStyle name="Normal 38 2 14 3 3" xfId="39997"/>
    <cellStyle name="Normal 38 2 14 4" xfId="17483"/>
    <cellStyle name="Normal 38 2 14 4 2" xfId="43733"/>
    <cellStyle name="Normal 38 2 14 5" xfId="6346"/>
    <cellStyle name="Normal 38 2 14 5 2" xfId="32670"/>
    <cellStyle name="Normal 38 2 14 6" xfId="30773"/>
    <cellStyle name="Normal 38 2 15" xfId="3340"/>
    <cellStyle name="Normal 38 2 15 2" xfId="10258"/>
    <cellStyle name="Normal 38 2 15 2 2" xfId="21322"/>
    <cellStyle name="Normal 38 2 15 2 2 2" xfId="47571"/>
    <cellStyle name="Normal 38 2 15 2 3" xfId="36508"/>
    <cellStyle name="Normal 38 2 15 3" xfId="13861"/>
    <cellStyle name="Normal 38 2 15 3 2" xfId="24925"/>
    <cellStyle name="Normal 38 2 15 3 2 2" xfId="51174"/>
    <cellStyle name="Normal 38 2 15 3 3" xfId="40111"/>
    <cellStyle name="Normal 38 2 15 4" xfId="17597"/>
    <cellStyle name="Normal 38 2 15 4 2" xfId="43847"/>
    <cellStyle name="Normal 38 2 15 5" xfId="6461"/>
    <cellStyle name="Normal 38 2 15 5 2" xfId="32784"/>
    <cellStyle name="Normal 38 2 15 6" xfId="30774"/>
    <cellStyle name="Normal 38 2 16" xfId="3341"/>
    <cellStyle name="Normal 38 2 16 2" xfId="10385"/>
    <cellStyle name="Normal 38 2 16 2 2" xfId="21449"/>
    <cellStyle name="Normal 38 2 16 2 2 2" xfId="47698"/>
    <cellStyle name="Normal 38 2 16 2 3" xfId="36635"/>
    <cellStyle name="Normal 38 2 16 3" xfId="13988"/>
    <cellStyle name="Normal 38 2 16 3 2" xfId="25052"/>
    <cellStyle name="Normal 38 2 16 3 2 2" xfId="51301"/>
    <cellStyle name="Normal 38 2 16 3 3" xfId="40238"/>
    <cellStyle name="Normal 38 2 16 4" xfId="17724"/>
    <cellStyle name="Normal 38 2 16 4 2" xfId="43974"/>
    <cellStyle name="Normal 38 2 16 5" xfId="6589"/>
    <cellStyle name="Normal 38 2 16 5 2" xfId="32911"/>
    <cellStyle name="Normal 38 2 16 6" xfId="30775"/>
    <cellStyle name="Normal 38 2 17" xfId="3342"/>
    <cellStyle name="Normal 38 2 17 2" xfId="10500"/>
    <cellStyle name="Normal 38 2 17 2 2" xfId="21564"/>
    <cellStyle name="Normal 38 2 17 2 2 2" xfId="47813"/>
    <cellStyle name="Normal 38 2 17 2 3" xfId="36750"/>
    <cellStyle name="Normal 38 2 17 3" xfId="14103"/>
    <cellStyle name="Normal 38 2 17 3 2" xfId="25167"/>
    <cellStyle name="Normal 38 2 17 3 2 2" xfId="51416"/>
    <cellStyle name="Normal 38 2 17 3 3" xfId="40353"/>
    <cellStyle name="Normal 38 2 17 4" xfId="17839"/>
    <cellStyle name="Normal 38 2 17 4 2" xfId="44089"/>
    <cellStyle name="Normal 38 2 17 5" xfId="6705"/>
    <cellStyle name="Normal 38 2 17 5 2" xfId="33026"/>
    <cellStyle name="Normal 38 2 17 6" xfId="30776"/>
    <cellStyle name="Normal 38 2 18" xfId="3343"/>
    <cellStyle name="Normal 38 2 18 2" xfId="10672"/>
    <cellStyle name="Normal 38 2 18 2 2" xfId="21736"/>
    <cellStyle name="Normal 38 2 18 2 2 2" xfId="47985"/>
    <cellStyle name="Normal 38 2 18 2 3" xfId="36922"/>
    <cellStyle name="Normal 38 2 18 3" xfId="14275"/>
    <cellStyle name="Normal 38 2 18 3 2" xfId="25339"/>
    <cellStyle name="Normal 38 2 18 3 2 2" xfId="51588"/>
    <cellStyle name="Normal 38 2 18 3 3" xfId="40525"/>
    <cellStyle name="Normal 38 2 18 4" xfId="18011"/>
    <cellStyle name="Normal 38 2 18 4 2" xfId="44261"/>
    <cellStyle name="Normal 38 2 18 5" xfId="6878"/>
    <cellStyle name="Normal 38 2 18 5 2" xfId="33198"/>
    <cellStyle name="Normal 38 2 18 6" xfId="30777"/>
    <cellStyle name="Normal 38 2 19" xfId="3344"/>
    <cellStyle name="Normal 38 2 19 2" xfId="10788"/>
    <cellStyle name="Normal 38 2 19 2 2" xfId="21852"/>
    <cellStyle name="Normal 38 2 19 2 2 2" xfId="48101"/>
    <cellStyle name="Normal 38 2 19 2 3" xfId="37038"/>
    <cellStyle name="Normal 38 2 19 3" xfId="14391"/>
    <cellStyle name="Normal 38 2 19 3 2" xfId="25455"/>
    <cellStyle name="Normal 38 2 19 3 2 2" xfId="51704"/>
    <cellStyle name="Normal 38 2 19 3 3" xfId="40641"/>
    <cellStyle name="Normal 38 2 19 4" xfId="18127"/>
    <cellStyle name="Normal 38 2 19 4 2" xfId="44377"/>
    <cellStyle name="Normal 38 2 19 5" xfId="6995"/>
    <cellStyle name="Normal 38 2 19 5 2" xfId="33314"/>
    <cellStyle name="Normal 38 2 19 6" xfId="30778"/>
    <cellStyle name="Normal 38 2 2" xfId="229"/>
    <cellStyle name="Normal 38 2 2 10" xfId="3346"/>
    <cellStyle name="Normal 38 2 2 10 2" xfId="10276"/>
    <cellStyle name="Normal 38 2 2 10 2 2" xfId="21340"/>
    <cellStyle name="Normal 38 2 2 10 2 2 2" xfId="47589"/>
    <cellStyle name="Normal 38 2 2 10 2 3" xfId="36526"/>
    <cellStyle name="Normal 38 2 2 10 3" xfId="13879"/>
    <cellStyle name="Normal 38 2 2 10 3 2" xfId="24943"/>
    <cellStyle name="Normal 38 2 2 10 3 2 2" xfId="51192"/>
    <cellStyle name="Normal 38 2 2 10 3 3" xfId="40129"/>
    <cellStyle name="Normal 38 2 2 10 4" xfId="17615"/>
    <cellStyle name="Normal 38 2 2 10 4 2" xfId="43865"/>
    <cellStyle name="Normal 38 2 2 10 5" xfId="6480"/>
    <cellStyle name="Normal 38 2 2 10 5 2" xfId="32802"/>
    <cellStyle name="Normal 38 2 2 10 6" xfId="30780"/>
    <cellStyle name="Normal 38 2 2 11" xfId="3347"/>
    <cellStyle name="Normal 38 2 2 11 2" xfId="10403"/>
    <cellStyle name="Normal 38 2 2 11 2 2" xfId="21467"/>
    <cellStyle name="Normal 38 2 2 11 2 2 2" xfId="47716"/>
    <cellStyle name="Normal 38 2 2 11 2 3" xfId="36653"/>
    <cellStyle name="Normal 38 2 2 11 3" xfId="14006"/>
    <cellStyle name="Normal 38 2 2 11 3 2" xfId="25070"/>
    <cellStyle name="Normal 38 2 2 11 3 2 2" xfId="51319"/>
    <cellStyle name="Normal 38 2 2 11 3 3" xfId="40256"/>
    <cellStyle name="Normal 38 2 2 11 4" xfId="17742"/>
    <cellStyle name="Normal 38 2 2 11 4 2" xfId="43992"/>
    <cellStyle name="Normal 38 2 2 11 5" xfId="6608"/>
    <cellStyle name="Normal 38 2 2 11 5 2" xfId="32929"/>
    <cellStyle name="Normal 38 2 2 11 6" xfId="30781"/>
    <cellStyle name="Normal 38 2 2 12" xfId="3348"/>
    <cellStyle name="Normal 38 2 2 12 2" xfId="10518"/>
    <cellStyle name="Normal 38 2 2 12 2 2" xfId="21582"/>
    <cellStyle name="Normal 38 2 2 12 2 2 2" xfId="47831"/>
    <cellStyle name="Normal 38 2 2 12 2 3" xfId="36768"/>
    <cellStyle name="Normal 38 2 2 12 3" xfId="14121"/>
    <cellStyle name="Normal 38 2 2 12 3 2" xfId="25185"/>
    <cellStyle name="Normal 38 2 2 12 3 2 2" xfId="51434"/>
    <cellStyle name="Normal 38 2 2 12 3 3" xfId="40371"/>
    <cellStyle name="Normal 38 2 2 12 4" xfId="17857"/>
    <cellStyle name="Normal 38 2 2 12 4 2" xfId="44107"/>
    <cellStyle name="Normal 38 2 2 12 5" xfId="6724"/>
    <cellStyle name="Normal 38 2 2 12 5 2" xfId="33044"/>
    <cellStyle name="Normal 38 2 2 12 6" xfId="30782"/>
    <cellStyle name="Normal 38 2 2 13" xfId="3349"/>
    <cellStyle name="Normal 38 2 2 13 2" xfId="10691"/>
    <cellStyle name="Normal 38 2 2 13 2 2" xfId="21755"/>
    <cellStyle name="Normal 38 2 2 13 2 2 2" xfId="48004"/>
    <cellStyle name="Normal 38 2 2 13 2 3" xfId="36941"/>
    <cellStyle name="Normal 38 2 2 13 3" xfId="14294"/>
    <cellStyle name="Normal 38 2 2 13 3 2" xfId="25358"/>
    <cellStyle name="Normal 38 2 2 13 3 2 2" xfId="51607"/>
    <cellStyle name="Normal 38 2 2 13 3 3" xfId="40544"/>
    <cellStyle name="Normal 38 2 2 13 4" xfId="18030"/>
    <cellStyle name="Normal 38 2 2 13 4 2" xfId="44280"/>
    <cellStyle name="Normal 38 2 2 13 5" xfId="6898"/>
    <cellStyle name="Normal 38 2 2 13 5 2" xfId="33217"/>
    <cellStyle name="Normal 38 2 2 13 6" xfId="30783"/>
    <cellStyle name="Normal 38 2 2 14" xfId="3350"/>
    <cellStyle name="Normal 38 2 2 14 2" xfId="10808"/>
    <cellStyle name="Normal 38 2 2 14 2 2" xfId="21872"/>
    <cellStyle name="Normal 38 2 2 14 2 2 2" xfId="48121"/>
    <cellStyle name="Normal 38 2 2 14 2 3" xfId="37058"/>
    <cellStyle name="Normal 38 2 2 14 3" xfId="14411"/>
    <cellStyle name="Normal 38 2 2 14 3 2" xfId="25475"/>
    <cellStyle name="Normal 38 2 2 14 3 2 2" xfId="51724"/>
    <cellStyle name="Normal 38 2 2 14 3 3" xfId="40661"/>
    <cellStyle name="Normal 38 2 2 14 4" xfId="18147"/>
    <cellStyle name="Normal 38 2 2 14 4 2" xfId="44397"/>
    <cellStyle name="Normal 38 2 2 14 5" xfId="7016"/>
    <cellStyle name="Normal 38 2 2 14 5 2" xfId="33334"/>
    <cellStyle name="Normal 38 2 2 14 6" xfId="30784"/>
    <cellStyle name="Normal 38 2 2 15" xfId="3351"/>
    <cellStyle name="Normal 38 2 2 15 2" xfId="10924"/>
    <cellStyle name="Normal 38 2 2 15 2 2" xfId="21988"/>
    <cellStyle name="Normal 38 2 2 15 2 2 2" xfId="48237"/>
    <cellStyle name="Normal 38 2 2 15 2 3" xfId="37174"/>
    <cellStyle name="Normal 38 2 2 15 3" xfId="14527"/>
    <cellStyle name="Normal 38 2 2 15 3 2" xfId="25591"/>
    <cellStyle name="Normal 38 2 2 15 3 2 2" xfId="51840"/>
    <cellStyle name="Normal 38 2 2 15 3 3" xfId="40777"/>
    <cellStyle name="Normal 38 2 2 15 4" xfId="18263"/>
    <cellStyle name="Normal 38 2 2 15 4 2" xfId="44513"/>
    <cellStyle name="Normal 38 2 2 15 5" xfId="7133"/>
    <cellStyle name="Normal 38 2 2 15 5 2" xfId="33450"/>
    <cellStyle name="Normal 38 2 2 15 6" xfId="30785"/>
    <cellStyle name="Normal 38 2 2 16" xfId="3352"/>
    <cellStyle name="Normal 38 2 2 16 2" xfId="11042"/>
    <cellStyle name="Normal 38 2 2 16 2 2" xfId="22106"/>
    <cellStyle name="Normal 38 2 2 16 2 2 2" xfId="48355"/>
    <cellStyle name="Normal 38 2 2 16 2 3" xfId="37292"/>
    <cellStyle name="Normal 38 2 2 16 3" xfId="14645"/>
    <cellStyle name="Normal 38 2 2 16 3 2" xfId="25709"/>
    <cellStyle name="Normal 38 2 2 16 3 2 2" xfId="51958"/>
    <cellStyle name="Normal 38 2 2 16 3 3" xfId="40895"/>
    <cellStyle name="Normal 38 2 2 16 4" xfId="18381"/>
    <cellStyle name="Normal 38 2 2 16 4 2" xfId="44631"/>
    <cellStyle name="Normal 38 2 2 16 5" xfId="7252"/>
    <cellStyle name="Normal 38 2 2 16 5 2" xfId="33568"/>
    <cellStyle name="Normal 38 2 2 16 6" xfId="30786"/>
    <cellStyle name="Normal 38 2 2 17" xfId="3353"/>
    <cellStyle name="Normal 38 2 2 17 2" xfId="11160"/>
    <cellStyle name="Normal 38 2 2 17 2 2" xfId="22224"/>
    <cellStyle name="Normal 38 2 2 17 2 2 2" xfId="48473"/>
    <cellStyle name="Normal 38 2 2 17 2 3" xfId="37410"/>
    <cellStyle name="Normal 38 2 2 17 3" xfId="14763"/>
    <cellStyle name="Normal 38 2 2 17 3 2" xfId="25827"/>
    <cellStyle name="Normal 38 2 2 17 3 2 2" xfId="52076"/>
    <cellStyle name="Normal 38 2 2 17 3 3" xfId="41013"/>
    <cellStyle name="Normal 38 2 2 17 4" xfId="18499"/>
    <cellStyle name="Normal 38 2 2 17 4 2" xfId="44749"/>
    <cellStyle name="Normal 38 2 2 17 5" xfId="7371"/>
    <cellStyle name="Normal 38 2 2 17 5 2" xfId="33686"/>
    <cellStyle name="Normal 38 2 2 17 6" xfId="30787"/>
    <cellStyle name="Normal 38 2 2 18" xfId="3354"/>
    <cellStyle name="Normal 38 2 2 18 2" xfId="11276"/>
    <cellStyle name="Normal 38 2 2 18 2 2" xfId="22340"/>
    <cellStyle name="Normal 38 2 2 18 2 2 2" xfId="48589"/>
    <cellStyle name="Normal 38 2 2 18 2 3" xfId="37526"/>
    <cellStyle name="Normal 38 2 2 18 3" xfId="14879"/>
    <cellStyle name="Normal 38 2 2 18 3 2" xfId="25943"/>
    <cellStyle name="Normal 38 2 2 18 3 2 2" xfId="52192"/>
    <cellStyle name="Normal 38 2 2 18 3 3" xfId="41129"/>
    <cellStyle name="Normal 38 2 2 18 4" xfId="18615"/>
    <cellStyle name="Normal 38 2 2 18 4 2" xfId="44865"/>
    <cellStyle name="Normal 38 2 2 18 5" xfId="7488"/>
    <cellStyle name="Normal 38 2 2 18 5 2" xfId="33802"/>
    <cellStyle name="Normal 38 2 2 18 6" xfId="30788"/>
    <cellStyle name="Normal 38 2 2 19" xfId="3355"/>
    <cellStyle name="Normal 38 2 2 19 2" xfId="11393"/>
    <cellStyle name="Normal 38 2 2 19 2 2" xfId="22457"/>
    <cellStyle name="Normal 38 2 2 19 2 2 2" xfId="48706"/>
    <cellStyle name="Normal 38 2 2 19 2 3" xfId="37643"/>
    <cellStyle name="Normal 38 2 2 19 3" xfId="14996"/>
    <cellStyle name="Normal 38 2 2 19 3 2" xfId="26060"/>
    <cellStyle name="Normal 38 2 2 19 3 2 2" xfId="52309"/>
    <cellStyle name="Normal 38 2 2 19 3 3" xfId="41246"/>
    <cellStyle name="Normal 38 2 2 19 4" xfId="18732"/>
    <cellStyle name="Normal 38 2 2 19 4 2" xfId="44982"/>
    <cellStyle name="Normal 38 2 2 19 5" xfId="7606"/>
    <cellStyle name="Normal 38 2 2 19 5 2" xfId="33919"/>
    <cellStyle name="Normal 38 2 2 19 6" xfId="30789"/>
    <cellStyle name="Normal 38 2 2 2" xfId="230"/>
    <cellStyle name="Normal 38 2 2 2 10" xfId="3357"/>
    <cellStyle name="Normal 38 2 2 2 10 2" xfId="10475"/>
    <cellStyle name="Normal 38 2 2 2 10 2 2" xfId="21539"/>
    <cellStyle name="Normal 38 2 2 2 10 2 2 2" xfId="47788"/>
    <cellStyle name="Normal 38 2 2 2 10 2 3" xfId="36725"/>
    <cellStyle name="Normal 38 2 2 2 10 3" xfId="14078"/>
    <cellStyle name="Normal 38 2 2 2 10 3 2" xfId="25142"/>
    <cellStyle name="Normal 38 2 2 2 10 3 2 2" xfId="51391"/>
    <cellStyle name="Normal 38 2 2 2 10 3 3" xfId="40328"/>
    <cellStyle name="Normal 38 2 2 2 10 4" xfId="17814"/>
    <cellStyle name="Normal 38 2 2 2 10 4 2" xfId="44064"/>
    <cellStyle name="Normal 38 2 2 2 10 5" xfId="6680"/>
    <cellStyle name="Normal 38 2 2 2 10 5 2" xfId="33001"/>
    <cellStyle name="Normal 38 2 2 2 10 6" xfId="30791"/>
    <cellStyle name="Normal 38 2 2 2 11" xfId="3358"/>
    <cellStyle name="Normal 38 2 2 2 11 2" xfId="10590"/>
    <cellStyle name="Normal 38 2 2 2 11 2 2" xfId="21654"/>
    <cellStyle name="Normal 38 2 2 2 11 2 2 2" xfId="47903"/>
    <cellStyle name="Normal 38 2 2 2 11 2 3" xfId="36840"/>
    <cellStyle name="Normal 38 2 2 2 11 3" xfId="14193"/>
    <cellStyle name="Normal 38 2 2 2 11 3 2" xfId="25257"/>
    <cellStyle name="Normal 38 2 2 2 11 3 2 2" xfId="51506"/>
    <cellStyle name="Normal 38 2 2 2 11 3 3" xfId="40443"/>
    <cellStyle name="Normal 38 2 2 2 11 4" xfId="17929"/>
    <cellStyle name="Normal 38 2 2 2 11 4 2" xfId="44179"/>
    <cellStyle name="Normal 38 2 2 2 11 5" xfId="6796"/>
    <cellStyle name="Normal 38 2 2 2 11 5 2" xfId="33116"/>
    <cellStyle name="Normal 38 2 2 2 11 6" xfId="30792"/>
    <cellStyle name="Normal 38 2 2 2 12" xfId="3359"/>
    <cellStyle name="Normal 38 2 2 2 12 2" xfId="10763"/>
    <cellStyle name="Normal 38 2 2 2 12 2 2" xfId="21827"/>
    <cellStyle name="Normal 38 2 2 2 12 2 2 2" xfId="48076"/>
    <cellStyle name="Normal 38 2 2 2 12 2 3" xfId="37013"/>
    <cellStyle name="Normal 38 2 2 2 12 3" xfId="14366"/>
    <cellStyle name="Normal 38 2 2 2 12 3 2" xfId="25430"/>
    <cellStyle name="Normal 38 2 2 2 12 3 2 2" xfId="51679"/>
    <cellStyle name="Normal 38 2 2 2 12 3 3" xfId="40616"/>
    <cellStyle name="Normal 38 2 2 2 12 4" xfId="18102"/>
    <cellStyle name="Normal 38 2 2 2 12 4 2" xfId="44352"/>
    <cellStyle name="Normal 38 2 2 2 12 5" xfId="6970"/>
    <cellStyle name="Normal 38 2 2 2 12 5 2" xfId="33289"/>
    <cellStyle name="Normal 38 2 2 2 12 6" xfId="30793"/>
    <cellStyle name="Normal 38 2 2 2 13" xfId="3360"/>
    <cellStyle name="Normal 38 2 2 2 13 2" xfId="10880"/>
    <cellStyle name="Normal 38 2 2 2 13 2 2" xfId="21944"/>
    <cellStyle name="Normal 38 2 2 2 13 2 2 2" xfId="48193"/>
    <cellStyle name="Normal 38 2 2 2 13 2 3" xfId="37130"/>
    <cellStyle name="Normal 38 2 2 2 13 3" xfId="14483"/>
    <cellStyle name="Normal 38 2 2 2 13 3 2" xfId="25547"/>
    <cellStyle name="Normal 38 2 2 2 13 3 2 2" xfId="51796"/>
    <cellStyle name="Normal 38 2 2 2 13 3 3" xfId="40733"/>
    <cellStyle name="Normal 38 2 2 2 13 4" xfId="18219"/>
    <cellStyle name="Normal 38 2 2 2 13 4 2" xfId="44469"/>
    <cellStyle name="Normal 38 2 2 2 13 5" xfId="7088"/>
    <cellStyle name="Normal 38 2 2 2 13 5 2" xfId="33406"/>
    <cellStyle name="Normal 38 2 2 2 13 6" xfId="30794"/>
    <cellStyle name="Normal 38 2 2 2 14" xfId="3361"/>
    <cellStyle name="Normal 38 2 2 2 14 2" xfId="10996"/>
    <cellStyle name="Normal 38 2 2 2 14 2 2" xfId="22060"/>
    <cellStyle name="Normal 38 2 2 2 14 2 2 2" xfId="48309"/>
    <cellStyle name="Normal 38 2 2 2 14 2 3" xfId="37246"/>
    <cellStyle name="Normal 38 2 2 2 14 3" xfId="14599"/>
    <cellStyle name="Normal 38 2 2 2 14 3 2" xfId="25663"/>
    <cellStyle name="Normal 38 2 2 2 14 3 2 2" xfId="51912"/>
    <cellStyle name="Normal 38 2 2 2 14 3 3" xfId="40849"/>
    <cellStyle name="Normal 38 2 2 2 14 4" xfId="18335"/>
    <cellStyle name="Normal 38 2 2 2 14 4 2" xfId="44585"/>
    <cellStyle name="Normal 38 2 2 2 14 5" xfId="7205"/>
    <cellStyle name="Normal 38 2 2 2 14 5 2" xfId="33522"/>
    <cellStyle name="Normal 38 2 2 2 14 6" xfId="30795"/>
    <cellStyle name="Normal 38 2 2 2 15" xfId="3362"/>
    <cellStyle name="Normal 38 2 2 2 15 2" xfId="11114"/>
    <cellStyle name="Normal 38 2 2 2 15 2 2" xfId="22178"/>
    <cellStyle name="Normal 38 2 2 2 15 2 2 2" xfId="48427"/>
    <cellStyle name="Normal 38 2 2 2 15 2 3" xfId="37364"/>
    <cellStyle name="Normal 38 2 2 2 15 3" xfId="14717"/>
    <cellStyle name="Normal 38 2 2 2 15 3 2" xfId="25781"/>
    <cellStyle name="Normal 38 2 2 2 15 3 2 2" xfId="52030"/>
    <cellStyle name="Normal 38 2 2 2 15 3 3" xfId="40967"/>
    <cellStyle name="Normal 38 2 2 2 15 4" xfId="18453"/>
    <cellStyle name="Normal 38 2 2 2 15 4 2" xfId="44703"/>
    <cellStyle name="Normal 38 2 2 2 15 5" xfId="7324"/>
    <cellStyle name="Normal 38 2 2 2 15 5 2" xfId="33640"/>
    <cellStyle name="Normal 38 2 2 2 15 6" xfId="30796"/>
    <cellStyle name="Normal 38 2 2 2 16" xfId="3363"/>
    <cellStyle name="Normal 38 2 2 2 16 2" xfId="11232"/>
    <cellStyle name="Normal 38 2 2 2 16 2 2" xfId="22296"/>
    <cellStyle name="Normal 38 2 2 2 16 2 2 2" xfId="48545"/>
    <cellStyle name="Normal 38 2 2 2 16 2 3" xfId="37482"/>
    <cellStyle name="Normal 38 2 2 2 16 3" xfId="14835"/>
    <cellStyle name="Normal 38 2 2 2 16 3 2" xfId="25899"/>
    <cellStyle name="Normal 38 2 2 2 16 3 2 2" xfId="52148"/>
    <cellStyle name="Normal 38 2 2 2 16 3 3" xfId="41085"/>
    <cellStyle name="Normal 38 2 2 2 16 4" xfId="18571"/>
    <cellStyle name="Normal 38 2 2 2 16 4 2" xfId="44821"/>
    <cellStyle name="Normal 38 2 2 2 16 5" xfId="7443"/>
    <cellStyle name="Normal 38 2 2 2 16 5 2" xfId="33758"/>
    <cellStyle name="Normal 38 2 2 2 16 6" xfId="30797"/>
    <cellStyle name="Normal 38 2 2 2 17" xfId="3364"/>
    <cellStyle name="Normal 38 2 2 2 17 2" xfId="11348"/>
    <cellStyle name="Normal 38 2 2 2 17 2 2" xfId="22412"/>
    <cellStyle name="Normal 38 2 2 2 17 2 2 2" xfId="48661"/>
    <cellStyle name="Normal 38 2 2 2 17 2 3" xfId="37598"/>
    <cellStyle name="Normal 38 2 2 2 17 3" xfId="14951"/>
    <cellStyle name="Normal 38 2 2 2 17 3 2" xfId="26015"/>
    <cellStyle name="Normal 38 2 2 2 17 3 2 2" xfId="52264"/>
    <cellStyle name="Normal 38 2 2 2 17 3 3" xfId="41201"/>
    <cellStyle name="Normal 38 2 2 2 17 4" xfId="18687"/>
    <cellStyle name="Normal 38 2 2 2 17 4 2" xfId="44937"/>
    <cellStyle name="Normal 38 2 2 2 17 5" xfId="7560"/>
    <cellStyle name="Normal 38 2 2 2 17 5 2" xfId="33874"/>
    <cellStyle name="Normal 38 2 2 2 17 6" xfId="30798"/>
    <cellStyle name="Normal 38 2 2 2 18" xfId="3365"/>
    <cellStyle name="Normal 38 2 2 2 18 2" xfId="11465"/>
    <cellStyle name="Normal 38 2 2 2 18 2 2" xfId="22529"/>
    <cellStyle name="Normal 38 2 2 2 18 2 2 2" xfId="48778"/>
    <cellStyle name="Normal 38 2 2 2 18 2 3" xfId="37715"/>
    <cellStyle name="Normal 38 2 2 2 18 3" xfId="15068"/>
    <cellStyle name="Normal 38 2 2 2 18 3 2" xfId="26132"/>
    <cellStyle name="Normal 38 2 2 2 18 3 2 2" xfId="52381"/>
    <cellStyle name="Normal 38 2 2 2 18 3 3" xfId="41318"/>
    <cellStyle name="Normal 38 2 2 2 18 4" xfId="18804"/>
    <cellStyle name="Normal 38 2 2 2 18 4 2" xfId="45054"/>
    <cellStyle name="Normal 38 2 2 2 18 5" xfId="7678"/>
    <cellStyle name="Normal 38 2 2 2 18 5 2" xfId="33991"/>
    <cellStyle name="Normal 38 2 2 2 18 6" xfId="30799"/>
    <cellStyle name="Normal 38 2 2 2 19" xfId="3366"/>
    <cellStyle name="Normal 38 2 2 2 19 2" xfId="11584"/>
    <cellStyle name="Normal 38 2 2 2 19 2 2" xfId="22648"/>
    <cellStyle name="Normal 38 2 2 2 19 2 2 2" xfId="48897"/>
    <cellStyle name="Normal 38 2 2 2 19 2 3" xfId="37834"/>
    <cellStyle name="Normal 38 2 2 2 19 3" xfId="15187"/>
    <cellStyle name="Normal 38 2 2 2 19 3 2" xfId="26251"/>
    <cellStyle name="Normal 38 2 2 2 19 3 2 2" xfId="52500"/>
    <cellStyle name="Normal 38 2 2 2 19 3 3" xfId="41437"/>
    <cellStyle name="Normal 38 2 2 2 19 4" xfId="18923"/>
    <cellStyle name="Normal 38 2 2 2 19 4 2" xfId="45173"/>
    <cellStyle name="Normal 38 2 2 2 19 5" xfId="7798"/>
    <cellStyle name="Normal 38 2 2 2 19 5 2" xfId="34110"/>
    <cellStyle name="Normal 38 2 2 2 19 6" xfId="30800"/>
    <cellStyle name="Normal 38 2 2 2 2" xfId="231"/>
    <cellStyle name="Normal 38 2 2 2 2 2" xfId="3368"/>
    <cellStyle name="Normal 38 2 2 2 2 2 2" xfId="16447"/>
    <cellStyle name="Normal 38 2 2 2 2 2 2 2" xfId="27511"/>
    <cellStyle name="Normal 38 2 2 2 2 2 2 2 2" xfId="53760"/>
    <cellStyle name="Normal 38 2 2 2 2 2 2 3" xfId="42697"/>
    <cellStyle name="Normal 38 2 2 2 2 2 3" xfId="20183"/>
    <cellStyle name="Normal 38 2 2 2 2 2 3 2" xfId="46433"/>
    <cellStyle name="Normal 38 2 2 2 2 2 4" xfId="9111"/>
    <cellStyle name="Normal 38 2 2 2 2 2 4 2" xfId="35370"/>
    <cellStyle name="Normal 38 2 2 2 2 2 5" xfId="30802"/>
    <cellStyle name="Normal 38 2 2 2 2 3" xfId="3367"/>
    <cellStyle name="Normal 38 2 2 2 2 3 2" xfId="20560"/>
    <cellStyle name="Normal 38 2 2 2 2 3 2 2" xfId="46809"/>
    <cellStyle name="Normal 38 2 2 2 2 3 3" xfId="9496"/>
    <cellStyle name="Normal 38 2 2 2 2 3 3 2" xfId="35746"/>
    <cellStyle name="Normal 38 2 2 2 2 3 4" xfId="30801"/>
    <cellStyle name="Normal 38 2 2 2 2 4" xfId="13099"/>
    <cellStyle name="Normal 38 2 2 2 2 4 2" xfId="24163"/>
    <cellStyle name="Normal 38 2 2 2 2 4 2 2" xfId="50412"/>
    <cellStyle name="Normal 38 2 2 2 2 4 3" xfId="39349"/>
    <cellStyle name="Normal 38 2 2 2 2 5" xfId="16835"/>
    <cellStyle name="Normal 38 2 2 2 2 5 2" xfId="43085"/>
    <cellStyle name="Normal 38 2 2 2 2 6" xfId="5693"/>
    <cellStyle name="Normal 38 2 2 2 2 6 2" xfId="32022"/>
    <cellStyle name="Normal 38 2 2 2 2 7" xfId="27711"/>
    <cellStyle name="Normal 38 2 2 2 20" xfId="3369"/>
    <cellStyle name="Normal 38 2 2 2 20 2" xfId="11698"/>
    <cellStyle name="Normal 38 2 2 2 20 2 2" xfId="22762"/>
    <cellStyle name="Normal 38 2 2 2 20 2 2 2" xfId="49011"/>
    <cellStyle name="Normal 38 2 2 2 20 2 3" xfId="37948"/>
    <cellStyle name="Normal 38 2 2 2 20 3" xfId="15301"/>
    <cellStyle name="Normal 38 2 2 2 20 3 2" xfId="26365"/>
    <cellStyle name="Normal 38 2 2 2 20 3 2 2" xfId="52614"/>
    <cellStyle name="Normal 38 2 2 2 20 3 3" xfId="41551"/>
    <cellStyle name="Normal 38 2 2 2 20 4" xfId="19037"/>
    <cellStyle name="Normal 38 2 2 2 20 4 2" xfId="45287"/>
    <cellStyle name="Normal 38 2 2 2 20 5" xfId="7913"/>
    <cellStyle name="Normal 38 2 2 2 20 5 2" xfId="34224"/>
    <cellStyle name="Normal 38 2 2 2 20 6" xfId="30803"/>
    <cellStyle name="Normal 38 2 2 2 21" xfId="3370"/>
    <cellStyle name="Normal 38 2 2 2 21 2" xfId="11812"/>
    <cellStyle name="Normal 38 2 2 2 21 2 2" xfId="22876"/>
    <cellStyle name="Normal 38 2 2 2 21 2 2 2" xfId="49125"/>
    <cellStyle name="Normal 38 2 2 2 21 2 3" xfId="38062"/>
    <cellStyle name="Normal 38 2 2 2 21 3" xfId="15415"/>
    <cellStyle name="Normal 38 2 2 2 21 3 2" xfId="26479"/>
    <cellStyle name="Normal 38 2 2 2 21 3 2 2" xfId="52728"/>
    <cellStyle name="Normal 38 2 2 2 21 3 3" xfId="41665"/>
    <cellStyle name="Normal 38 2 2 2 21 4" xfId="19151"/>
    <cellStyle name="Normal 38 2 2 2 21 4 2" xfId="45401"/>
    <cellStyle name="Normal 38 2 2 2 21 5" xfId="8028"/>
    <cellStyle name="Normal 38 2 2 2 21 5 2" xfId="34338"/>
    <cellStyle name="Normal 38 2 2 2 21 6" xfId="30804"/>
    <cellStyle name="Normal 38 2 2 2 22" xfId="3371"/>
    <cellStyle name="Normal 38 2 2 2 22 2" xfId="11926"/>
    <cellStyle name="Normal 38 2 2 2 22 2 2" xfId="22990"/>
    <cellStyle name="Normal 38 2 2 2 22 2 2 2" xfId="49239"/>
    <cellStyle name="Normal 38 2 2 2 22 2 3" xfId="38176"/>
    <cellStyle name="Normal 38 2 2 2 22 3" xfId="15529"/>
    <cellStyle name="Normal 38 2 2 2 22 3 2" xfId="26593"/>
    <cellStyle name="Normal 38 2 2 2 22 3 2 2" xfId="52842"/>
    <cellStyle name="Normal 38 2 2 2 22 3 3" xfId="41779"/>
    <cellStyle name="Normal 38 2 2 2 22 4" xfId="19265"/>
    <cellStyle name="Normal 38 2 2 2 22 4 2" xfId="45515"/>
    <cellStyle name="Normal 38 2 2 2 22 5" xfId="8143"/>
    <cellStyle name="Normal 38 2 2 2 22 5 2" xfId="34452"/>
    <cellStyle name="Normal 38 2 2 2 22 6" xfId="30805"/>
    <cellStyle name="Normal 38 2 2 2 23" xfId="3372"/>
    <cellStyle name="Normal 38 2 2 2 23 2" xfId="12040"/>
    <cellStyle name="Normal 38 2 2 2 23 2 2" xfId="23104"/>
    <cellStyle name="Normal 38 2 2 2 23 2 2 2" xfId="49353"/>
    <cellStyle name="Normal 38 2 2 2 23 2 3" xfId="38290"/>
    <cellStyle name="Normal 38 2 2 2 23 3" xfId="15643"/>
    <cellStyle name="Normal 38 2 2 2 23 3 2" xfId="26707"/>
    <cellStyle name="Normal 38 2 2 2 23 3 2 2" xfId="52956"/>
    <cellStyle name="Normal 38 2 2 2 23 3 3" xfId="41893"/>
    <cellStyle name="Normal 38 2 2 2 23 4" xfId="19379"/>
    <cellStyle name="Normal 38 2 2 2 23 4 2" xfId="45629"/>
    <cellStyle name="Normal 38 2 2 2 23 5" xfId="8258"/>
    <cellStyle name="Normal 38 2 2 2 23 5 2" xfId="34566"/>
    <cellStyle name="Normal 38 2 2 2 23 6" xfId="30806"/>
    <cellStyle name="Normal 38 2 2 2 24" xfId="3373"/>
    <cellStyle name="Normal 38 2 2 2 24 2" xfId="12154"/>
    <cellStyle name="Normal 38 2 2 2 24 2 2" xfId="23218"/>
    <cellStyle name="Normal 38 2 2 2 24 2 2 2" xfId="49467"/>
    <cellStyle name="Normal 38 2 2 2 24 2 3" xfId="38404"/>
    <cellStyle name="Normal 38 2 2 2 24 3" xfId="15757"/>
    <cellStyle name="Normal 38 2 2 2 24 3 2" xfId="26821"/>
    <cellStyle name="Normal 38 2 2 2 24 3 2 2" xfId="53070"/>
    <cellStyle name="Normal 38 2 2 2 24 3 3" xfId="42007"/>
    <cellStyle name="Normal 38 2 2 2 24 4" xfId="19493"/>
    <cellStyle name="Normal 38 2 2 2 24 4 2" xfId="45743"/>
    <cellStyle name="Normal 38 2 2 2 24 5" xfId="8373"/>
    <cellStyle name="Normal 38 2 2 2 24 5 2" xfId="34680"/>
    <cellStyle name="Normal 38 2 2 2 24 6" xfId="30807"/>
    <cellStyle name="Normal 38 2 2 2 25" xfId="3374"/>
    <cellStyle name="Normal 38 2 2 2 25 2" xfId="12271"/>
    <cellStyle name="Normal 38 2 2 2 25 2 2" xfId="23335"/>
    <cellStyle name="Normal 38 2 2 2 25 2 2 2" xfId="49584"/>
    <cellStyle name="Normal 38 2 2 2 25 2 3" xfId="38521"/>
    <cellStyle name="Normal 38 2 2 2 25 3" xfId="15874"/>
    <cellStyle name="Normal 38 2 2 2 25 3 2" xfId="26938"/>
    <cellStyle name="Normal 38 2 2 2 25 3 2 2" xfId="53187"/>
    <cellStyle name="Normal 38 2 2 2 25 3 3" xfId="42124"/>
    <cellStyle name="Normal 38 2 2 2 25 4" xfId="19610"/>
    <cellStyle name="Normal 38 2 2 2 25 4 2" xfId="45860"/>
    <cellStyle name="Normal 38 2 2 2 25 5" xfId="8491"/>
    <cellStyle name="Normal 38 2 2 2 25 5 2" xfId="34797"/>
    <cellStyle name="Normal 38 2 2 2 25 6" xfId="30808"/>
    <cellStyle name="Normal 38 2 2 2 26" xfId="3375"/>
    <cellStyle name="Normal 38 2 2 2 26 2" xfId="12390"/>
    <cellStyle name="Normal 38 2 2 2 26 2 2" xfId="23454"/>
    <cellStyle name="Normal 38 2 2 2 26 2 2 2" xfId="49703"/>
    <cellStyle name="Normal 38 2 2 2 26 2 3" xfId="38640"/>
    <cellStyle name="Normal 38 2 2 2 26 3" xfId="15993"/>
    <cellStyle name="Normal 38 2 2 2 26 3 2" xfId="27057"/>
    <cellStyle name="Normal 38 2 2 2 26 3 2 2" xfId="53306"/>
    <cellStyle name="Normal 38 2 2 2 26 3 3" xfId="42243"/>
    <cellStyle name="Normal 38 2 2 2 26 4" xfId="19729"/>
    <cellStyle name="Normal 38 2 2 2 26 4 2" xfId="45979"/>
    <cellStyle name="Normal 38 2 2 2 26 5" xfId="8611"/>
    <cellStyle name="Normal 38 2 2 2 26 5 2" xfId="34916"/>
    <cellStyle name="Normal 38 2 2 2 26 6" xfId="30809"/>
    <cellStyle name="Normal 38 2 2 2 27" xfId="3376"/>
    <cellStyle name="Normal 38 2 2 2 27 2" xfId="12521"/>
    <cellStyle name="Normal 38 2 2 2 27 2 2" xfId="23585"/>
    <cellStyle name="Normal 38 2 2 2 27 2 2 2" xfId="49834"/>
    <cellStyle name="Normal 38 2 2 2 27 2 3" xfId="38771"/>
    <cellStyle name="Normal 38 2 2 2 27 3" xfId="16124"/>
    <cellStyle name="Normal 38 2 2 2 27 3 2" xfId="27188"/>
    <cellStyle name="Normal 38 2 2 2 27 3 2 2" xfId="53437"/>
    <cellStyle name="Normal 38 2 2 2 27 3 3" xfId="42374"/>
    <cellStyle name="Normal 38 2 2 2 27 4" xfId="19860"/>
    <cellStyle name="Normal 38 2 2 2 27 4 2" xfId="46110"/>
    <cellStyle name="Normal 38 2 2 2 27 5" xfId="8743"/>
    <cellStyle name="Normal 38 2 2 2 27 5 2" xfId="35047"/>
    <cellStyle name="Normal 38 2 2 2 27 6" xfId="30810"/>
    <cellStyle name="Normal 38 2 2 2 28" xfId="3377"/>
    <cellStyle name="Normal 38 2 2 2 28 2" xfId="12636"/>
    <cellStyle name="Normal 38 2 2 2 28 2 2" xfId="23700"/>
    <cellStyle name="Normal 38 2 2 2 28 2 2 2" xfId="49949"/>
    <cellStyle name="Normal 38 2 2 2 28 2 3" xfId="38886"/>
    <cellStyle name="Normal 38 2 2 2 28 3" xfId="16239"/>
    <cellStyle name="Normal 38 2 2 2 28 3 2" xfId="27303"/>
    <cellStyle name="Normal 38 2 2 2 28 3 2 2" xfId="53552"/>
    <cellStyle name="Normal 38 2 2 2 28 3 3" xfId="42489"/>
    <cellStyle name="Normal 38 2 2 2 28 4" xfId="19975"/>
    <cellStyle name="Normal 38 2 2 2 28 4 2" xfId="46225"/>
    <cellStyle name="Normal 38 2 2 2 28 5" xfId="8859"/>
    <cellStyle name="Normal 38 2 2 2 28 5 2" xfId="35162"/>
    <cellStyle name="Normal 38 2 2 2 28 6" xfId="30811"/>
    <cellStyle name="Normal 38 2 2 2 29" xfId="3378"/>
    <cellStyle name="Normal 38 2 2 2 29 2" xfId="12750"/>
    <cellStyle name="Normal 38 2 2 2 29 2 2" xfId="23814"/>
    <cellStyle name="Normal 38 2 2 2 29 2 2 2" xfId="50063"/>
    <cellStyle name="Normal 38 2 2 2 29 2 3" xfId="39000"/>
    <cellStyle name="Normal 38 2 2 2 29 3" xfId="16353"/>
    <cellStyle name="Normal 38 2 2 2 29 3 2" xfId="27417"/>
    <cellStyle name="Normal 38 2 2 2 29 3 2 2" xfId="53666"/>
    <cellStyle name="Normal 38 2 2 2 29 3 3" xfId="42603"/>
    <cellStyle name="Normal 38 2 2 2 29 4" xfId="20089"/>
    <cellStyle name="Normal 38 2 2 2 29 4 2" xfId="46339"/>
    <cellStyle name="Normal 38 2 2 2 29 5" xfId="8974"/>
    <cellStyle name="Normal 38 2 2 2 29 5 2" xfId="35276"/>
    <cellStyle name="Normal 38 2 2 2 29 6" xfId="30812"/>
    <cellStyle name="Normal 38 2 2 2 3" xfId="3379"/>
    <cellStyle name="Normal 38 2 2 2 3 2" xfId="9660"/>
    <cellStyle name="Normal 38 2 2 2 3 2 2" xfId="20724"/>
    <cellStyle name="Normal 38 2 2 2 3 2 2 2" xfId="46973"/>
    <cellStyle name="Normal 38 2 2 2 3 2 3" xfId="35910"/>
    <cellStyle name="Normal 38 2 2 2 3 3" xfId="13263"/>
    <cellStyle name="Normal 38 2 2 2 3 3 2" xfId="24327"/>
    <cellStyle name="Normal 38 2 2 2 3 3 2 2" xfId="50576"/>
    <cellStyle name="Normal 38 2 2 2 3 3 3" xfId="39513"/>
    <cellStyle name="Normal 38 2 2 2 3 4" xfId="16999"/>
    <cellStyle name="Normal 38 2 2 2 3 4 2" xfId="43249"/>
    <cellStyle name="Normal 38 2 2 2 3 5" xfId="5858"/>
    <cellStyle name="Normal 38 2 2 2 3 5 2" xfId="32186"/>
    <cellStyle name="Normal 38 2 2 2 3 6" xfId="30813"/>
    <cellStyle name="Normal 38 2 2 2 30" xfId="3380"/>
    <cellStyle name="Normal 38 2 2 2 30 2" xfId="9388"/>
    <cellStyle name="Normal 38 2 2 2 30 2 2" xfId="20452"/>
    <cellStyle name="Normal 38 2 2 2 30 2 2 2" xfId="46701"/>
    <cellStyle name="Normal 38 2 2 2 30 2 3" xfId="35638"/>
    <cellStyle name="Normal 38 2 2 2 30 3" xfId="12991"/>
    <cellStyle name="Normal 38 2 2 2 30 3 2" xfId="24055"/>
    <cellStyle name="Normal 38 2 2 2 30 3 2 2" xfId="50304"/>
    <cellStyle name="Normal 38 2 2 2 30 3 3" xfId="39241"/>
    <cellStyle name="Normal 38 2 2 2 30 4" xfId="16727"/>
    <cellStyle name="Normal 38 2 2 2 30 4 2" xfId="42977"/>
    <cellStyle name="Normal 38 2 2 2 30 5" xfId="5583"/>
    <cellStyle name="Normal 38 2 2 2 30 5 2" xfId="31914"/>
    <cellStyle name="Normal 38 2 2 2 30 6" xfId="30814"/>
    <cellStyle name="Normal 38 2 2 2 31" xfId="3381"/>
    <cellStyle name="Normal 38 2 2 2 31 2" xfId="20332"/>
    <cellStyle name="Normal 38 2 2 2 31 2 2" xfId="46581"/>
    <cellStyle name="Normal 38 2 2 2 31 3" xfId="9268"/>
    <cellStyle name="Normal 38 2 2 2 31 3 2" xfId="35518"/>
    <cellStyle name="Normal 38 2 2 2 31 4" xfId="30815"/>
    <cellStyle name="Normal 38 2 2 2 32" xfId="3382"/>
    <cellStyle name="Normal 38 2 2 2 32 2" xfId="23935"/>
    <cellStyle name="Normal 38 2 2 2 32 2 2" xfId="50184"/>
    <cellStyle name="Normal 38 2 2 2 32 3" xfId="12871"/>
    <cellStyle name="Normal 38 2 2 2 32 3 2" xfId="39121"/>
    <cellStyle name="Normal 38 2 2 2 32 4" xfId="30816"/>
    <cellStyle name="Normal 38 2 2 2 33" xfId="3383"/>
    <cellStyle name="Normal 38 2 2 2 33 2" xfId="16607"/>
    <cellStyle name="Normal 38 2 2 2 33 2 2" xfId="42857"/>
    <cellStyle name="Normal 38 2 2 2 33 3" xfId="30817"/>
    <cellStyle name="Normal 38 2 2 2 34" xfId="3384"/>
    <cellStyle name="Normal 38 2 2 2 34 2" xfId="30818"/>
    <cellStyle name="Normal 38 2 2 2 35" xfId="3385"/>
    <cellStyle name="Normal 38 2 2 2 35 2" xfId="30819"/>
    <cellStyle name="Normal 38 2 2 2 36" xfId="3386"/>
    <cellStyle name="Normal 38 2 2 2 36 2" xfId="30820"/>
    <cellStyle name="Normal 38 2 2 2 37" xfId="3387"/>
    <cellStyle name="Normal 38 2 2 2 37 2" xfId="30821"/>
    <cellStyle name="Normal 38 2 2 2 38" xfId="3388"/>
    <cellStyle name="Normal 38 2 2 2 38 2" xfId="30822"/>
    <cellStyle name="Normal 38 2 2 2 39" xfId="3389"/>
    <cellStyle name="Normal 38 2 2 2 39 2" xfId="30823"/>
    <cellStyle name="Normal 38 2 2 2 4" xfId="3390"/>
    <cellStyle name="Normal 38 2 2 2 4 2" xfId="9776"/>
    <cellStyle name="Normal 38 2 2 2 4 2 2" xfId="20840"/>
    <cellStyle name="Normal 38 2 2 2 4 2 2 2" xfId="47089"/>
    <cellStyle name="Normal 38 2 2 2 4 2 3" xfId="36026"/>
    <cellStyle name="Normal 38 2 2 2 4 3" xfId="13379"/>
    <cellStyle name="Normal 38 2 2 2 4 3 2" xfId="24443"/>
    <cellStyle name="Normal 38 2 2 2 4 3 2 2" xfId="50692"/>
    <cellStyle name="Normal 38 2 2 2 4 3 3" xfId="39629"/>
    <cellStyle name="Normal 38 2 2 2 4 4" xfId="17115"/>
    <cellStyle name="Normal 38 2 2 2 4 4 2" xfId="43365"/>
    <cellStyle name="Normal 38 2 2 2 4 5" xfId="5975"/>
    <cellStyle name="Normal 38 2 2 2 4 5 2" xfId="32302"/>
    <cellStyle name="Normal 38 2 2 2 4 6" xfId="30824"/>
    <cellStyle name="Normal 38 2 2 2 40" xfId="3391"/>
    <cellStyle name="Normal 38 2 2 2 40 2" xfId="30825"/>
    <cellStyle name="Normal 38 2 2 2 41" xfId="3356"/>
    <cellStyle name="Normal 38 2 2 2 41 2" xfId="30790"/>
    <cellStyle name="Normal 38 2 2 2 42" xfId="5462"/>
    <cellStyle name="Normal 38 2 2 2 42 2" xfId="31794"/>
    <cellStyle name="Normal 38 2 2 2 43" xfId="27710"/>
    <cellStyle name="Normal 38 2 2 2 5" xfId="3392"/>
    <cellStyle name="Normal 38 2 2 2 5 2" xfId="9891"/>
    <cellStyle name="Normal 38 2 2 2 5 2 2" xfId="20955"/>
    <cellStyle name="Normal 38 2 2 2 5 2 2 2" xfId="47204"/>
    <cellStyle name="Normal 38 2 2 2 5 2 3" xfId="36141"/>
    <cellStyle name="Normal 38 2 2 2 5 3" xfId="13494"/>
    <cellStyle name="Normal 38 2 2 2 5 3 2" xfId="24558"/>
    <cellStyle name="Normal 38 2 2 2 5 3 2 2" xfId="50807"/>
    <cellStyle name="Normal 38 2 2 2 5 3 3" xfId="39744"/>
    <cellStyle name="Normal 38 2 2 2 5 4" xfId="17230"/>
    <cellStyle name="Normal 38 2 2 2 5 4 2" xfId="43480"/>
    <cellStyle name="Normal 38 2 2 2 5 5" xfId="6091"/>
    <cellStyle name="Normal 38 2 2 2 5 5 2" xfId="32417"/>
    <cellStyle name="Normal 38 2 2 2 5 6" xfId="30826"/>
    <cellStyle name="Normal 38 2 2 2 6" xfId="3393"/>
    <cellStyle name="Normal 38 2 2 2 6 2" xfId="10006"/>
    <cellStyle name="Normal 38 2 2 2 6 2 2" xfId="21070"/>
    <cellStyle name="Normal 38 2 2 2 6 2 2 2" xfId="47319"/>
    <cellStyle name="Normal 38 2 2 2 6 2 3" xfId="36256"/>
    <cellStyle name="Normal 38 2 2 2 6 3" xfId="13609"/>
    <cellStyle name="Normal 38 2 2 2 6 3 2" xfId="24673"/>
    <cellStyle name="Normal 38 2 2 2 6 3 2 2" xfId="50922"/>
    <cellStyle name="Normal 38 2 2 2 6 3 3" xfId="39859"/>
    <cellStyle name="Normal 38 2 2 2 6 4" xfId="17345"/>
    <cellStyle name="Normal 38 2 2 2 6 4 2" xfId="43595"/>
    <cellStyle name="Normal 38 2 2 2 6 5" xfId="6207"/>
    <cellStyle name="Normal 38 2 2 2 6 5 2" xfId="32532"/>
    <cellStyle name="Normal 38 2 2 2 6 6" xfId="30827"/>
    <cellStyle name="Normal 38 2 2 2 7" xfId="3394"/>
    <cellStyle name="Normal 38 2 2 2 7 2" xfId="10120"/>
    <cellStyle name="Normal 38 2 2 2 7 2 2" xfId="21184"/>
    <cellStyle name="Normal 38 2 2 2 7 2 2 2" xfId="47433"/>
    <cellStyle name="Normal 38 2 2 2 7 2 3" xfId="36370"/>
    <cellStyle name="Normal 38 2 2 2 7 3" xfId="13723"/>
    <cellStyle name="Normal 38 2 2 2 7 3 2" xfId="24787"/>
    <cellStyle name="Normal 38 2 2 2 7 3 2 2" xfId="51036"/>
    <cellStyle name="Normal 38 2 2 2 7 3 3" xfId="39973"/>
    <cellStyle name="Normal 38 2 2 2 7 4" xfId="17459"/>
    <cellStyle name="Normal 38 2 2 2 7 4 2" xfId="43709"/>
    <cellStyle name="Normal 38 2 2 2 7 5" xfId="6322"/>
    <cellStyle name="Normal 38 2 2 2 7 5 2" xfId="32646"/>
    <cellStyle name="Normal 38 2 2 2 7 6" xfId="30828"/>
    <cellStyle name="Normal 38 2 2 2 8" xfId="3395"/>
    <cellStyle name="Normal 38 2 2 2 8 2" xfId="10234"/>
    <cellStyle name="Normal 38 2 2 2 8 2 2" xfId="21298"/>
    <cellStyle name="Normal 38 2 2 2 8 2 2 2" xfId="47547"/>
    <cellStyle name="Normal 38 2 2 2 8 2 3" xfId="36484"/>
    <cellStyle name="Normal 38 2 2 2 8 3" xfId="13837"/>
    <cellStyle name="Normal 38 2 2 2 8 3 2" xfId="24901"/>
    <cellStyle name="Normal 38 2 2 2 8 3 2 2" xfId="51150"/>
    <cellStyle name="Normal 38 2 2 2 8 3 3" xfId="40087"/>
    <cellStyle name="Normal 38 2 2 2 8 4" xfId="17573"/>
    <cellStyle name="Normal 38 2 2 2 8 4 2" xfId="43823"/>
    <cellStyle name="Normal 38 2 2 2 8 5" xfId="6437"/>
    <cellStyle name="Normal 38 2 2 2 8 5 2" xfId="32760"/>
    <cellStyle name="Normal 38 2 2 2 8 6" xfId="30829"/>
    <cellStyle name="Normal 38 2 2 2 9" xfId="3396"/>
    <cellStyle name="Normal 38 2 2 2 9 2" xfId="10348"/>
    <cellStyle name="Normal 38 2 2 2 9 2 2" xfId="21412"/>
    <cellStyle name="Normal 38 2 2 2 9 2 2 2" xfId="47661"/>
    <cellStyle name="Normal 38 2 2 2 9 2 3" xfId="36598"/>
    <cellStyle name="Normal 38 2 2 2 9 3" xfId="13951"/>
    <cellStyle name="Normal 38 2 2 2 9 3 2" xfId="25015"/>
    <cellStyle name="Normal 38 2 2 2 9 3 2 2" xfId="51264"/>
    <cellStyle name="Normal 38 2 2 2 9 3 3" xfId="40201"/>
    <cellStyle name="Normal 38 2 2 2 9 4" xfId="17687"/>
    <cellStyle name="Normal 38 2 2 2 9 4 2" xfId="43937"/>
    <cellStyle name="Normal 38 2 2 2 9 5" xfId="6552"/>
    <cellStyle name="Normal 38 2 2 2 9 5 2" xfId="32874"/>
    <cellStyle name="Normal 38 2 2 2 9 6" xfId="30830"/>
    <cellStyle name="Normal 38 2 2 20" xfId="3397"/>
    <cellStyle name="Normal 38 2 2 20 2" xfId="11512"/>
    <cellStyle name="Normal 38 2 2 20 2 2" xfId="22576"/>
    <cellStyle name="Normal 38 2 2 20 2 2 2" xfId="48825"/>
    <cellStyle name="Normal 38 2 2 20 2 3" xfId="37762"/>
    <cellStyle name="Normal 38 2 2 20 3" xfId="15115"/>
    <cellStyle name="Normal 38 2 2 20 3 2" xfId="26179"/>
    <cellStyle name="Normal 38 2 2 20 3 2 2" xfId="52428"/>
    <cellStyle name="Normal 38 2 2 20 3 3" xfId="41365"/>
    <cellStyle name="Normal 38 2 2 20 4" xfId="18851"/>
    <cellStyle name="Normal 38 2 2 20 4 2" xfId="45101"/>
    <cellStyle name="Normal 38 2 2 20 5" xfId="7726"/>
    <cellStyle name="Normal 38 2 2 20 5 2" xfId="34038"/>
    <cellStyle name="Normal 38 2 2 20 6" xfId="30831"/>
    <cellStyle name="Normal 38 2 2 21" xfId="3398"/>
    <cellStyle name="Normal 38 2 2 21 2" xfId="11626"/>
    <cellStyle name="Normal 38 2 2 21 2 2" xfId="22690"/>
    <cellStyle name="Normal 38 2 2 21 2 2 2" xfId="48939"/>
    <cellStyle name="Normal 38 2 2 21 2 3" xfId="37876"/>
    <cellStyle name="Normal 38 2 2 21 3" xfId="15229"/>
    <cellStyle name="Normal 38 2 2 21 3 2" xfId="26293"/>
    <cellStyle name="Normal 38 2 2 21 3 2 2" xfId="52542"/>
    <cellStyle name="Normal 38 2 2 21 3 3" xfId="41479"/>
    <cellStyle name="Normal 38 2 2 21 4" xfId="18965"/>
    <cellStyle name="Normal 38 2 2 21 4 2" xfId="45215"/>
    <cellStyle name="Normal 38 2 2 21 5" xfId="7841"/>
    <cellStyle name="Normal 38 2 2 21 5 2" xfId="34152"/>
    <cellStyle name="Normal 38 2 2 21 6" xfId="30832"/>
    <cellStyle name="Normal 38 2 2 22" xfId="3399"/>
    <cellStyle name="Normal 38 2 2 22 2" xfId="11740"/>
    <cellStyle name="Normal 38 2 2 22 2 2" xfId="22804"/>
    <cellStyle name="Normal 38 2 2 22 2 2 2" xfId="49053"/>
    <cellStyle name="Normal 38 2 2 22 2 3" xfId="37990"/>
    <cellStyle name="Normal 38 2 2 22 3" xfId="15343"/>
    <cellStyle name="Normal 38 2 2 22 3 2" xfId="26407"/>
    <cellStyle name="Normal 38 2 2 22 3 2 2" xfId="52656"/>
    <cellStyle name="Normal 38 2 2 22 3 3" xfId="41593"/>
    <cellStyle name="Normal 38 2 2 22 4" xfId="19079"/>
    <cellStyle name="Normal 38 2 2 22 4 2" xfId="45329"/>
    <cellStyle name="Normal 38 2 2 22 5" xfId="7956"/>
    <cellStyle name="Normal 38 2 2 22 5 2" xfId="34266"/>
    <cellStyle name="Normal 38 2 2 22 6" xfId="30833"/>
    <cellStyle name="Normal 38 2 2 23" xfId="3400"/>
    <cellStyle name="Normal 38 2 2 23 2" xfId="11854"/>
    <cellStyle name="Normal 38 2 2 23 2 2" xfId="22918"/>
    <cellStyle name="Normal 38 2 2 23 2 2 2" xfId="49167"/>
    <cellStyle name="Normal 38 2 2 23 2 3" xfId="38104"/>
    <cellStyle name="Normal 38 2 2 23 3" xfId="15457"/>
    <cellStyle name="Normal 38 2 2 23 3 2" xfId="26521"/>
    <cellStyle name="Normal 38 2 2 23 3 2 2" xfId="52770"/>
    <cellStyle name="Normal 38 2 2 23 3 3" xfId="41707"/>
    <cellStyle name="Normal 38 2 2 23 4" xfId="19193"/>
    <cellStyle name="Normal 38 2 2 23 4 2" xfId="45443"/>
    <cellStyle name="Normal 38 2 2 23 5" xfId="8071"/>
    <cellStyle name="Normal 38 2 2 23 5 2" xfId="34380"/>
    <cellStyle name="Normal 38 2 2 23 6" xfId="30834"/>
    <cellStyle name="Normal 38 2 2 24" xfId="3401"/>
    <cellStyle name="Normal 38 2 2 24 2" xfId="11968"/>
    <cellStyle name="Normal 38 2 2 24 2 2" xfId="23032"/>
    <cellStyle name="Normal 38 2 2 24 2 2 2" xfId="49281"/>
    <cellStyle name="Normal 38 2 2 24 2 3" xfId="38218"/>
    <cellStyle name="Normal 38 2 2 24 3" xfId="15571"/>
    <cellStyle name="Normal 38 2 2 24 3 2" xfId="26635"/>
    <cellStyle name="Normal 38 2 2 24 3 2 2" xfId="52884"/>
    <cellStyle name="Normal 38 2 2 24 3 3" xfId="41821"/>
    <cellStyle name="Normal 38 2 2 24 4" xfId="19307"/>
    <cellStyle name="Normal 38 2 2 24 4 2" xfId="45557"/>
    <cellStyle name="Normal 38 2 2 24 5" xfId="8186"/>
    <cellStyle name="Normal 38 2 2 24 5 2" xfId="34494"/>
    <cellStyle name="Normal 38 2 2 24 6" xfId="30835"/>
    <cellStyle name="Normal 38 2 2 25" xfId="3402"/>
    <cellStyle name="Normal 38 2 2 25 2" xfId="12082"/>
    <cellStyle name="Normal 38 2 2 25 2 2" xfId="23146"/>
    <cellStyle name="Normal 38 2 2 25 2 2 2" xfId="49395"/>
    <cellStyle name="Normal 38 2 2 25 2 3" xfId="38332"/>
    <cellStyle name="Normal 38 2 2 25 3" xfId="15685"/>
    <cellStyle name="Normal 38 2 2 25 3 2" xfId="26749"/>
    <cellStyle name="Normal 38 2 2 25 3 2 2" xfId="52998"/>
    <cellStyle name="Normal 38 2 2 25 3 3" xfId="41935"/>
    <cellStyle name="Normal 38 2 2 25 4" xfId="19421"/>
    <cellStyle name="Normal 38 2 2 25 4 2" xfId="45671"/>
    <cellStyle name="Normal 38 2 2 25 5" xfId="8301"/>
    <cellStyle name="Normal 38 2 2 25 5 2" xfId="34608"/>
    <cellStyle name="Normal 38 2 2 25 6" xfId="30836"/>
    <cellStyle name="Normal 38 2 2 26" xfId="3403"/>
    <cellStyle name="Normal 38 2 2 26 2" xfId="12199"/>
    <cellStyle name="Normal 38 2 2 26 2 2" xfId="23263"/>
    <cellStyle name="Normal 38 2 2 26 2 2 2" xfId="49512"/>
    <cellStyle name="Normal 38 2 2 26 2 3" xfId="38449"/>
    <cellStyle name="Normal 38 2 2 26 3" xfId="15802"/>
    <cellStyle name="Normal 38 2 2 26 3 2" xfId="26866"/>
    <cellStyle name="Normal 38 2 2 26 3 2 2" xfId="53115"/>
    <cellStyle name="Normal 38 2 2 26 3 3" xfId="42052"/>
    <cellStyle name="Normal 38 2 2 26 4" xfId="19538"/>
    <cellStyle name="Normal 38 2 2 26 4 2" xfId="45788"/>
    <cellStyle name="Normal 38 2 2 26 5" xfId="8419"/>
    <cellStyle name="Normal 38 2 2 26 5 2" xfId="34725"/>
    <cellStyle name="Normal 38 2 2 26 6" xfId="30837"/>
    <cellStyle name="Normal 38 2 2 27" xfId="3404"/>
    <cellStyle name="Normal 38 2 2 27 2" xfId="12318"/>
    <cellStyle name="Normal 38 2 2 27 2 2" xfId="23382"/>
    <cellStyle name="Normal 38 2 2 27 2 2 2" xfId="49631"/>
    <cellStyle name="Normal 38 2 2 27 2 3" xfId="38568"/>
    <cellStyle name="Normal 38 2 2 27 3" xfId="15921"/>
    <cellStyle name="Normal 38 2 2 27 3 2" xfId="26985"/>
    <cellStyle name="Normal 38 2 2 27 3 2 2" xfId="53234"/>
    <cellStyle name="Normal 38 2 2 27 3 3" xfId="42171"/>
    <cellStyle name="Normal 38 2 2 27 4" xfId="19657"/>
    <cellStyle name="Normal 38 2 2 27 4 2" xfId="45907"/>
    <cellStyle name="Normal 38 2 2 27 5" xfId="8539"/>
    <cellStyle name="Normal 38 2 2 27 5 2" xfId="34844"/>
    <cellStyle name="Normal 38 2 2 27 6" xfId="30838"/>
    <cellStyle name="Normal 38 2 2 28" xfId="3405"/>
    <cellStyle name="Normal 38 2 2 28 2" xfId="12449"/>
    <cellStyle name="Normal 38 2 2 28 2 2" xfId="23513"/>
    <cellStyle name="Normal 38 2 2 28 2 2 2" xfId="49762"/>
    <cellStyle name="Normal 38 2 2 28 2 3" xfId="38699"/>
    <cellStyle name="Normal 38 2 2 28 3" xfId="16052"/>
    <cellStyle name="Normal 38 2 2 28 3 2" xfId="27116"/>
    <cellStyle name="Normal 38 2 2 28 3 2 2" xfId="53365"/>
    <cellStyle name="Normal 38 2 2 28 3 3" xfId="42302"/>
    <cellStyle name="Normal 38 2 2 28 4" xfId="19788"/>
    <cellStyle name="Normal 38 2 2 28 4 2" xfId="46038"/>
    <cellStyle name="Normal 38 2 2 28 5" xfId="8671"/>
    <cellStyle name="Normal 38 2 2 28 5 2" xfId="34975"/>
    <cellStyle name="Normal 38 2 2 28 6" xfId="30839"/>
    <cellStyle name="Normal 38 2 2 29" xfId="3406"/>
    <cellStyle name="Normal 38 2 2 29 2" xfId="12564"/>
    <cellStyle name="Normal 38 2 2 29 2 2" xfId="23628"/>
    <cellStyle name="Normal 38 2 2 29 2 2 2" xfId="49877"/>
    <cellStyle name="Normal 38 2 2 29 2 3" xfId="38814"/>
    <cellStyle name="Normal 38 2 2 29 3" xfId="16167"/>
    <cellStyle name="Normal 38 2 2 29 3 2" xfId="27231"/>
    <cellStyle name="Normal 38 2 2 29 3 2 2" xfId="53480"/>
    <cellStyle name="Normal 38 2 2 29 3 3" xfId="42417"/>
    <cellStyle name="Normal 38 2 2 29 4" xfId="19903"/>
    <cellStyle name="Normal 38 2 2 29 4 2" xfId="46153"/>
    <cellStyle name="Normal 38 2 2 29 5" xfId="8787"/>
    <cellStyle name="Normal 38 2 2 29 5 2" xfId="35090"/>
    <cellStyle name="Normal 38 2 2 29 6" xfId="30840"/>
    <cellStyle name="Normal 38 2 2 3" xfId="232"/>
    <cellStyle name="Normal 38 2 2 3 2" xfId="3408"/>
    <cellStyle name="Normal 38 2 2 3 2 2" xfId="16448"/>
    <cellStyle name="Normal 38 2 2 3 2 2 2" xfId="27512"/>
    <cellStyle name="Normal 38 2 2 3 2 2 2 2" xfId="53761"/>
    <cellStyle name="Normal 38 2 2 3 2 2 3" xfId="42698"/>
    <cellStyle name="Normal 38 2 2 3 2 3" xfId="20184"/>
    <cellStyle name="Normal 38 2 2 3 2 3 2" xfId="46434"/>
    <cellStyle name="Normal 38 2 2 3 2 4" xfId="9112"/>
    <cellStyle name="Normal 38 2 2 3 2 4 2" xfId="35371"/>
    <cellStyle name="Normal 38 2 2 3 2 5" xfId="30842"/>
    <cellStyle name="Normal 38 2 2 3 3" xfId="3407"/>
    <cellStyle name="Normal 38 2 2 3 3 2" xfId="20492"/>
    <cellStyle name="Normal 38 2 2 3 3 2 2" xfId="46741"/>
    <cellStyle name="Normal 38 2 2 3 3 3" xfId="9428"/>
    <cellStyle name="Normal 38 2 2 3 3 3 2" xfId="35678"/>
    <cellStyle name="Normal 38 2 2 3 3 4" xfId="30841"/>
    <cellStyle name="Normal 38 2 2 3 4" xfId="13031"/>
    <cellStyle name="Normal 38 2 2 3 4 2" xfId="24095"/>
    <cellStyle name="Normal 38 2 2 3 4 2 2" xfId="50344"/>
    <cellStyle name="Normal 38 2 2 3 4 3" xfId="39281"/>
    <cellStyle name="Normal 38 2 2 3 5" xfId="16767"/>
    <cellStyle name="Normal 38 2 2 3 5 2" xfId="43017"/>
    <cellStyle name="Normal 38 2 2 3 6" xfId="5623"/>
    <cellStyle name="Normal 38 2 2 3 6 2" xfId="31954"/>
    <cellStyle name="Normal 38 2 2 3 7" xfId="27712"/>
    <cellStyle name="Normal 38 2 2 30" xfId="3409"/>
    <cellStyle name="Normal 38 2 2 30 2" xfId="12678"/>
    <cellStyle name="Normal 38 2 2 30 2 2" xfId="23742"/>
    <cellStyle name="Normal 38 2 2 30 2 2 2" xfId="49991"/>
    <cellStyle name="Normal 38 2 2 30 2 3" xfId="38928"/>
    <cellStyle name="Normal 38 2 2 30 3" xfId="16281"/>
    <cellStyle name="Normal 38 2 2 30 3 2" xfId="27345"/>
    <cellStyle name="Normal 38 2 2 30 3 2 2" xfId="53594"/>
    <cellStyle name="Normal 38 2 2 30 3 3" xfId="42531"/>
    <cellStyle name="Normal 38 2 2 30 4" xfId="20017"/>
    <cellStyle name="Normal 38 2 2 30 4 2" xfId="46267"/>
    <cellStyle name="Normal 38 2 2 30 5" xfId="8902"/>
    <cellStyle name="Normal 38 2 2 30 5 2" xfId="35204"/>
    <cellStyle name="Normal 38 2 2 30 6" xfId="30843"/>
    <cellStyle name="Normal 38 2 2 31" xfId="3410"/>
    <cellStyle name="Normal 38 2 2 31 2" xfId="9316"/>
    <cellStyle name="Normal 38 2 2 31 2 2" xfId="20380"/>
    <cellStyle name="Normal 38 2 2 31 2 2 2" xfId="46629"/>
    <cellStyle name="Normal 38 2 2 31 2 3" xfId="35566"/>
    <cellStyle name="Normal 38 2 2 31 3" xfId="12919"/>
    <cellStyle name="Normal 38 2 2 31 3 2" xfId="23983"/>
    <cellStyle name="Normal 38 2 2 31 3 2 2" xfId="50232"/>
    <cellStyle name="Normal 38 2 2 31 3 3" xfId="39169"/>
    <cellStyle name="Normal 38 2 2 31 4" xfId="16655"/>
    <cellStyle name="Normal 38 2 2 31 4 2" xfId="42905"/>
    <cellStyle name="Normal 38 2 2 31 5" xfId="5511"/>
    <cellStyle name="Normal 38 2 2 31 5 2" xfId="31842"/>
    <cellStyle name="Normal 38 2 2 31 6" xfId="30844"/>
    <cellStyle name="Normal 38 2 2 32" xfId="3411"/>
    <cellStyle name="Normal 38 2 2 32 2" xfId="20260"/>
    <cellStyle name="Normal 38 2 2 32 2 2" xfId="46509"/>
    <cellStyle name="Normal 38 2 2 32 3" xfId="9196"/>
    <cellStyle name="Normal 38 2 2 32 3 2" xfId="35446"/>
    <cellStyle name="Normal 38 2 2 32 4" xfId="30845"/>
    <cellStyle name="Normal 38 2 2 33" xfId="3412"/>
    <cellStyle name="Normal 38 2 2 33 2" xfId="23863"/>
    <cellStyle name="Normal 38 2 2 33 2 2" xfId="50112"/>
    <cellStyle name="Normal 38 2 2 33 3" xfId="12799"/>
    <cellStyle name="Normal 38 2 2 33 3 2" xfId="39049"/>
    <cellStyle name="Normal 38 2 2 33 4" xfId="30846"/>
    <cellStyle name="Normal 38 2 2 34" xfId="3413"/>
    <cellStyle name="Normal 38 2 2 34 2" xfId="16535"/>
    <cellStyle name="Normal 38 2 2 34 2 2" xfId="42785"/>
    <cellStyle name="Normal 38 2 2 34 3" xfId="30847"/>
    <cellStyle name="Normal 38 2 2 35" xfId="3414"/>
    <cellStyle name="Normal 38 2 2 35 2" xfId="30848"/>
    <cellStyle name="Normal 38 2 2 36" xfId="3415"/>
    <cellStyle name="Normal 38 2 2 36 2" xfId="30849"/>
    <cellStyle name="Normal 38 2 2 37" xfId="3416"/>
    <cellStyle name="Normal 38 2 2 37 2" xfId="30850"/>
    <cellStyle name="Normal 38 2 2 38" xfId="3417"/>
    <cellStyle name="Normal 38 2 2 38 2" xfId="30851"/>
    <cellStyle name="Normal 38 2 2 39" xfId="3418"/>
    <cellStyle name="Normal 38 2 2 39 2" xfId="30852"/>
    <cellStyle name="Normal 38 2 2 4" xfId="3419"/>
    <cellStyle name="Normal 38 2 2 4 2" xfId="9588"/>
    <cellStyle name="Normal 38 2 2 4 2 2" xfId="20652"/>
    <cellStyle name="Normal 38 2 2 4 2 2 2" xfId="46901"/>
    <cellStyle name="Normal 38 2 2 4 2 3" xfId="35838"/>
    <cellStyle name="Normal 38 2 2 4 3" xfId="13191"/>
    <cellStyle name="Normal 38 2 2 4 3 2" xfId="24255"/>
    <cellStyle name="Normal 38 2 2 4 3 2 2" xfId="50504"/>
    <cellStyle name="Normal 38 2 2 4 3 3" xfId="39441"/>
    <cellStyle name="Normal 38 2 2 4 4" xfId="16927"/>
    <cellStyle name="Normal 38 2 2 4 4 2" xfId="43177"/>
    <cellStyle name="Normal 38 2 2 4 5" xfId="5786"/>
    <cellStyle name="Normal 38 2 2 4 5 2" xfId="32114"/>
    <cellStyle name="Normal 38 2 2 4 6" xfId="30853"/>
    <cellStyle name="Normal 38 2 2 40" xfId="3420"/>
    <cellStyle name="Normal 38 2 2 40 2" xfId="30854"/>
    <cellStyle name="Normal 38 2 2 41" xfId="3421"/>
    <cellStyle name="Normal 38 2 2 41 2" xfId="30855"/>
    <cellStyle name="Normal 38 2 2 42" xfId="3345"/>
    <cellStyle name="Normal 38 2 2 42 2" xfId="30779"/>
    <cellStyle name="Normal 38 2 2 43" xfId="5390"/>
    <cellStyle name="Normal 38 2 2 43 2" xfId="31722"/>
    <cellStyle name="Normal 38 2 2 44" xfId="27709"/>
    <cellStyle name="Normal 38 2 2 5" xfId="3422"/>
    <cellStyle name="Normal 38 2 2 5 2" xfId="9704"/>
    <cellStyle name="Normal 38 2 2 5 2 2" xfId="20768"/>
    <cellStyle name="Normal 38 2 2 5 2 2 2" xfId="47017"/>
    <cellStyle name="Normal 38 2 2 5 2 3" xfId="35954"/>
    <cellStyle name="Normal 38 2 2 5 3" xfId="13307"/>
    <cellStyle name="Normal 38 2 2 5 3 2" xfId="24371"/>
    <cellStyle name="Normal 38 2 2 5 3 2 2" xfId="50620"/>
    <cellStyle name="Normal 38 2 2 5 3 3" xfId="39557"/>
    <cellStyle name="Normal 38 2 2 5 4" xfId="17043"/>
    <cellStyle name="Normal 38 2 2 5 4 2" xfId="43293"/>
    <cellStyle name="Normal 38 2 2 5 5" xfId="5903"/>
    <cellStyle name="Normal 38 2 2 5 5 2" xfId="32230"/>
    <cellStyle name="Normal 38 2 2 5 6" xfId="30856"/>
    <cellStyle name="Normal 38 2 2 6" xfId="3423"/>
    <cellStyle name="Normal 38 2 2 6 2" xfId="9819"/>
    <cellStyle name="Normal 38 2 2 6 2 2" xfId="20883"/>
    <cellStyle name="Normal 38 2 2 6 2 2 2" xfId="47132"/>
    <cellStyle name="Normal 38 2 2 6 2 3" xfId="36069"/>
    <cellStyle name="Normal 38 2 2 6 3" xfId="13422"/>
    <cellStyle name="Normal 38 2 2 6 3 2" xfId="24486"/>
    <cellStyle name="Normal 38 2 2 6 3 2 2" xfId="50735"/>
    <cellStyle name="Normal 38 2 2 6 3 3" xfId="39672"/>
    <cellStyle name="Normal 38 2 2 6 4" xfId="17158"/>
    <cellStyle name="Normal 38 2 2 6 4 2" xfId="43408"/>
    <cellStyle name="Normal 38 2 2 6 5" xfId="6019"/>
    <cellStyle name="Normal 38 2 2 6 5 2" xfId="32345"/>
    <cellStyle name="Normal 38 2 2 6 6" xfId="30857"/>
    <cellStyle name="Normal 38 2 2 7" xfId="3424"/>
    <cellStyle name="Normal 38 2 2 7 2" xfId="9934"/>
    <cellStyle name="Normal 38 2 2 7 2 2" xfId="20998"/>
    <cellStyle name="Normal 38 2 2 7 2 2 2" xfId="47247"/>
    <cellStyle name="Normal 38 2 2 7 2 3" xfId="36184"/>
    <cellStyle name="Normal 38 2 2 7 3" xfId="13537"/>
    <cellStyle name="Normal 38 2 2 7 3 2" xfId="24601"/>
    <cellStyle name="Normal 38 2 2 7 3 2 2" xfId="50850"/>
    <cellStyle name="Normal 38 2 2 7 3 3" xfId="39787"/>
    <cellStyle name="Normal 38 2 2 7 4" xfId="17273"/>
    <cellStyle name="Normal 38 2 2 7 4 2" xfId="43523"/>
    <cellStyle name="Normal 38 2 2 7 5" xfId="6135"/>
    <cellStyle name="Normal 38 2 2 7 5 2" xfId="32460"/>
    <cellStyle name="Normal 38 2 2 7 6" xfId="30858"/>
    <cellStyle name="Normal 38 2 2 8" xfId="3425"/>
    <cellStyle name="Normal 38 2 2 8 2" xfId="10048"/>
    <cellStyle name="Normal 38 2 2 8 2 2" xfId="21112"/>
    <cellStyle name="Normal 38 2 2 8 2 2 2" xfId="47361"/>
    <cellStyle name="Normal 38 2 2 8 2 3" xfId="36298"/>
    <cellStyle name="Normal 38 2 2 8 3" xfId="13651"/>
    <cellStyle name="Normal 38 2 2 8 3 2" xfId="24715"/>
    <cellStyle name="Normal 38 2 2 8 3 2 2" xfId="50964"/>
    <cellStyle name="Normal 38 2 2 8 3 3" xfId="39901"/>
    <cellStyle name="Normal 38 2 2 8 4" xfId="17387"/>
    <cellStyle name="Normal 38 2 2 8 4 2" xfId="43637"/>
    <cellStyle name="Normal 38 2 2 8 5" xfId="6250"/>
    <cellStyle name="Normal 38 2 2 8 5 2" xfId="32574"/>
    <cellStyle name="Normal 38 2 2 8 6" xfId="30859"/>
    <cellStyle name="Normal 38 2 2 9" xfId="3426"/>
    <cellStyle name="Normal 38 2 2 9 2" xfId="10162"/>
    <cellStyle name="Normal 38 2 2 9 2 2" xfId="21226"/>
    <cellStyle name="Normal 38 2 2 9 2 2 2" xfId="47475"/>
    <cellStyle name="Normal 38 2 2 9 2 3" xfId="36412"/>
    <cellStyle name="Normal 38 2 2 9 3" xfId="13765"/>
    <cellStyle name="Normal 38 2 2 9 3 2" xfId="24829"/>
    <cellStyle name="Normal 38 2 2 9 3 2 2" xfId="51078"/>
    <cellStyle name="Normal 38 2 2 9 3 3" xfId="40015"/>
    <cellStyle name="Normal 38 2 2 9 4" xfId="17501"/>
    <cellStyle name="Normal 38 2 2 9 4 2" xfId="43751"/>
    <cellStyle name="Normal 38 2 2 9 5" xfId="6365"/>
    <cellStyle name="Normal 38 2 2 9 5 2" xfId="32688"/>
    <cellStyle name="Normal 38 2 2 9 6" xfId="30860"/>
    <cellStyle name="Normal 38 2 20" xfId="3427"/>
    <cellStyle name="Normal 38 2 20 2" xfId="10905"/>
    <cellStyle name="Normal 38 2 20 2 2" xfId="21969"/>
    <cellStyle name="Normal 38 2 20 2 2 2" xfId="48218"/>
    <cellStyle name="Normal 38 2 20 2 3" xfId="37155"/>
    <cellStyle name="Normal 38 2 20 3" xfId="14508"/>
    <cellStyle name="Normal 38 2 20 3 2" xfId="25572"/>
    <cellStyle name="Normal 38 2 20 3 2 2" xfId="51821"/>
    <cellStyle name="Normal 38 2 20 3 3" xfId="40758"/>
    <cellStyle name="Normal 38 2 20 4" xfId="18244"/>
    <cellStyle name="Normal 38 2 20 4 2" xfId="44494"/>
    <cellStyle name="Normal 38 2 20 5" xfId="7113"/>
    <cellStyle name="Normal 38 2 20 5 2" xfId="33431"/>
    <cellStyle name="Normal 38 2 20 6" xfId="30861"/>
    <cellStyle name="Normal 38 2 21" xfId="3428"/>
    <cellStyle name="Normal 38 2 21 2" xfId="11022"/>
    <cellStyle name="Normal 38 2 21 2 2" xfId="22086"/>
    <cellStyle name="Normal 38 2 21 2 2 2" xfId="48335"/>
    <cellStyle name="Normal 38 2 21 2 3" xfId="37272"/>
    <cellStyle name="Normal 38 2 21 3" xfId="14625"/>
    <cellStyle name="Normal 38 2 21 3 2" xfId="25689"/>
    <cellStyle name="Normal 38 2 21 3 2 2" xfId="51938"/>
    <cellStyle name="Normal 38 2 21 3 3" xfId="40875"/>
    <cellStyle name="Normal 38 2 21 4" xfId="18361"/>
    <cellStyle name="Normal 38 2 21 4 2" xfId="44611"/>
    <cellStyle name="Normal 38 2 21 5" xfId="7231"/>
    <cellStyle name="Normal 38 2 21 5 2" xfId="33548"/>
    <cellStyle name="Normal 38 2 21 6" xfId="30862"/>
    <cellStyle name="Normal 38 2 22" xfId="3429"/>
    <cellStyle name="Normal 38 2 22 2" xfId="11139"/>
    <cellStyle name="Normal 38 2 22 2 2" xfId="22203"/>
    <cellStyle name="Normal 38 2 22 2 2 2" xfId="48452"/>
    <cellStyle name="Normal 38 2 22 2 3" xfId="37389"/>
    <cellStyle name="Normal 38 2 22 3" xfId="14742"/>
    <cellStyle name="Normal 38 2 22 3 2" xfId="25806"/>
    <cellStyle name="Normal 38 2 22 3 2 2" xfId="52055"/>
    <cellStyle name="Normal 38 2 22 3 3" xfId="40992"/>
    <cellStyle name="Normal 38 2 22 4" xfId="18478"/>
    <cellStyle name="Normal 38 2 22 4 2" xfId="44728"/>
    <cellStyle name="Normal 38 2 22 5" xfId="7349"/>
    <cellStyle name="Normal 38 2 22 5 2" xfId="33665"/>
    <cellStyle name="Normal 38 2 22 6" xfId="30863"/>
    <cellStyle name="Normal 38 2 23" xfId="3430"/>
    <cellStyle name="Normal 38 2 23 2" xfId="11257"/>
    <cellStyle name="Normal 38 2 23 2 2" xfId="22321"/>
    <cellStyle name="Normal 38 2 23 2 2 2" xfId="48570"/>
    <cellStyle name="Normal 38 2 23 2 3" xfId="37507"/>
    <cellStyle name="Normal 38 2 23 3" xfId="14860"/>
    <cellStyle name="Normal 38 2 23 3 2" xfId="25924"/>
    <cellStyle name="Normal 38 2 23 3 2 2" xfId="52173"/>
    <cellStyle name="Normal 38 2 23 3 3" xfId="41110"/>
    <cellStyle name="Normal 38 2 23 4" xfId="18596"/>
    <cellStyle name="Normal 38 2 23 4 2" xfId="44846"/>
    <cellStyle name="Normal 38 2 23 5" xfId="7468"/>
    <cellStyle name="Normal 38 2 23 5 2" xfId="33783"/>
    <cellStyle name="Normal 38 2 23 6" xfId="30864"/>
    <cellStyle name="Normal 38 2 24" xfId="3431"/>
    <cellStyle name="Normal 38 2 24 2" xfId="11374"/>
    <cellStyle name="Normal 38 2 24 2 2" xfId="22438"/>
    <cellStyle name="Normal 38 2 24 2 2 2" xfId="48687"/>
    <cellStyle name="Normal 38 2 24 2 3" xfId="37624"/>
    <cellStyle name="Normal 38 2 24 3" xfId="14977"/>
    <cellStyle name="Normal 38 2 24 3 2" xfId="26041"/>
    <cellStyle name="Normal 38 2 24 3 2 2" xfId="52290"/>
    <cellStyle name="Normal 38 2 24 3 3" xfId="41227"/>
    <cellStyle name="Normal 38 2 24 4" xfId="18713"/>
    <cellStyle name="Normal 38 2 24 4 2" xfId="44963"/>
    <cellStyle name="Normal 38 2 24 5" xfId="7586"/>
    <cellStyle name="Normal 38 2 24 5 2" xfId="33900"/>
    <cellStyle name="Normal 38 2 24 6" xfId="30865"/>
    <cellStyle name="Normal 38 2 25" xfId="3432"/>
    <cellStyle name="Normal 38 2 25 2" xfId="11494"/>
    <cellStyle name="Normal 38 2 25 2 2" xfId="22558"/>
    <cellStyle name="Normal 38 2 25 2 2 2" xfId="48807"/>
    <cellStyle name="Normal 38 2 25 2 3" xfId="37744"/>
    <cellStyle name="Normal 38 2 25 3" xfId="15097"/>
    <cellStyle name="Normal 38 2 25 3 2" xfId="26161"/>
    <cellStyle name="Normal 38 2 25 3 2 2" xfId="52410"/>
    <cellStyle name="Normal 38 2 25 3 3" xfId="41347"/>
    <cellStyle name="Normal 38 2 25 4" xfId="18833"/>
    <cellStyle name="Normal 38 2 25 4 2" xfId="45083"/>
    <cellStyle name="Normal 38 2 25 5" xfId="7707"/>
    <cellStyle name="Normal 38 2 25 5 2" xfId="34020"/>
    <cellStyle name="Normal 38 2 25 6" xfId="30866"/>
    <cellStyle name="Normal 38 2 26" xfId="3433"/>
    <cellStyle name="Normal 38 2 26 2" xfId="11608"/>
    <cellStyle name="Normal 38 2 26 2 2" xfId="22672"/>
    <cellStyle name="Normal 38 2 26 2 2 2" xfId="48921"/>
    <cellStyle name="Normal 38 2 26 2 3" xfId="37858"/>
    <cellStyle name="Normal 38 2 26 3" xfId="15211"/>
    <cellStyle name="Normal 38 2 26 3 2" xfId="26275"/>
    <cellStyle name="Normal 38 2 26 3 2 2" xfId="52524"/>
    <cellStyle name="Normal 38 2 26 3 3" xfId="41461"/>
    <cellStyle name="Normal 38 2 26 4" xfId="18947"/>
    <cellStyle name="Normal 38 2 26 4 2" xfId="45197"/>
    <cellStyle name="Normal 38 2 26 5" xfId="7822"/>
    <cellStyle name="Normal 38 2 26 5 2" xfId="34134"/>
    <cellStyle name="Normal 38 2 26 6" xfId="30867"/>
    <cellStyle name="Normal 38 2 27" xfId="3434"/>
    <cellStyle name="Normal 38 2 27 2" xfId="11722"/>
    <cellStyle name="Normal 38 2 27 2 2" xfId="22786"/>
    <cellStyle name="Normal 38 2 27 2 2 2" xfId="49035"/>
    <cellStyle name="Normal 38 2 27 2 3" xfId="37972"/>
    <cellStyle name="Normal 38 2 27 3" xfId="15325"/>
    <cellStyle name="Normal 38 2 27 3 2" xfId="26389"/>
    <cellStyle name="Normal 38 2 27 3 2 2" xfId="52638"/>
    <cellStyle name="Normal 38 2 27 3 3" xfId="41575"/>
    <cellStyle name="Normal 38 2 27 4" xfId="19061"/>
    <cellStyle name="Normal 38 2 27 4 2" xfId="45311"/>
    <cellStyle name="Normal 38 2 27 5" xfId="7937"/>
    <cellStyle name="Normal 38 2 27 5 2" xfId="34248"/>
    <cellStyle name="Normal 38 2 27 6" xfId="30868"/>
    <cellStyle name="Normal 38 2 28" xfId="3435"/>
    <cellStyle name="Normal 38 2 28 2" xfId="11836"/>
    <cellStyle name="Normal 38 2 28 2 2" xfId="22900"/>
    <cellStyle name="Normal 38 2 28 2 2 2" xfId="49149"/>
    <cellStyle name="Normal 38 2 28 2 3" xfId="38086"/>
    <cellStyle name="Normal 38 2 28 3" xfId="15439"/>
    <cellStyle name="Normal 38 2 28 3 2" xfId="26503"/>
    <cellStyle name="Normal 38 2 28 3 2 2" xfId="52752"/>
    <cellStyle name="Normal 38 2 28 3 3" xfId="41689"/>
    <cellStyle name="Normal 38 2 28 4" xfId="19175"/>
    <cellStyle name="Normal 38 2 28 4 2" xfId="45425"/>
    <cellStyle name="Normal 38 2 28 5" xfId="8052"/>
    <cellStyle name="Normal 38 2 28 5 2" xfId="34362"/>
    <cellStyle name="Normal 38 2 28 6" xfId="30869"/>
    <cellStyle name="Normal 38 2 29" xfId="3436"/>
    <cellStyle name="Normal 38 2 29 2" xfId="11950"/>
    <cellStyle name="Normal 38 2 29 2 2" xfId="23014"/>
    <cellStyle name="Normal 38 2 29 2 2 2" xfId="49263"/>
    <cellStyle name="Normal 38 2 29 2 3" xfId="38200"/>
    <cellStyle name="Normal 38 2 29 3" xfId="15553"/>
    <cellStyle name="Normal 38 2 29 3 2" xfId="26617"/>
    <cellStyle name="Normal 38 2 29 3 2 2" xfId="52866"/>
    <cellStyle name="Normal 38 2 29 3 3" xfId="41803"/>
    <cellStyle name="Normal 38 2 29 4" xfId="19289"/>
    <cellStyle name="Normal 38 2 29 4 2" xfId="45539"/>
    <cellStyle name="Normal 38 2 29 5" xfId="8167"/>
    <cellStyle name="Normal 38 2 29 5 2" xfId="34476"/>
    <cellStyle name="Normal 38 2 29 6" xfId="30870"/>
    <cellStyle name="Normal 38 2 3" xfId="233"/>
    <cellStyle name="Normal 38 2 3 10" xfId="3438"/>
    <cellStyle name="Normal 38 2 3 10 2" xfId="10283"/>
    <cellStyle name="Normal 38 2 3 10 2 2" xfId="21347"/>
    <cellStyle name="Normal 38 2 3 10 2 2 2" xfId="47596"/>
    <cellStyle name="Normal 38 2 3 10 2 3" xfId="36533"/>
    <cellStyle name="Normal 38 2 3 10 3" xfId="13886"/>
    <cellStyle name="Normal 38 2 3 10 3 2" xfId="24950"/>
    <cellStyle name="Normal 38 2 3 10 3 2 2" xfId="51199"/>
    <cellStyle name="Normal 38 2 3 10 3 3" xfId="40136"/>
    <cellStyle name="Normal 38 2 3 10 4" xfId="17622"/>
    <cellStyle name="Normal 38 2 3 10 4 2" xfId="43872"/>
    <cellStyle name="Normal 38 2 3 10 5" xfId="6487"/>
    <cellStyle name="Normal 38 2 3 10 5 2" xfId="32809"/>
    <cellStyle name="Normal 38 2 3 10 6" xfId="30872"/>
    <cellStyle name="Normal 38 2 3 11" xfId="3439"/>
    <cellStyle name="Normal 38 2 3 11 2" xfId="10410"/>
    <cellStyle name="Normal 38 2 3 11 2 2" xfId="21474"/>
    <cellStyle name="Normal 38 2 3 11 2 2 2" xfId="47723"/>
    <cellStyle name="Normal 38 2 3 11 2 3" xfId="36660"/>
    <cellStyle name="Normal 38 2 3 11 3" xfId="14013"/>
    <cellStyle name="Normal 38 2 3 11 3 2" xfId="25077"/>
    <cellStyle name="Normal 38 2 3 11 3 2 2" xfId="51326"/>
    <cellStyle name="Normal 38 2 3 11 3 3" xfId="40263"/>
    <cellStyle name="Normal 38 2 3 11 4" xfId="17749"/>
    <cellStyle name="Normal 38 2 3 11 4 2" xfId="43999"/>
    <cellStyle name="Normal 38 2 3 11 5" xfId="6615"/>
    <cellStyle name="Normal 38 2 3 11 5 2" xfId="32936"/>
    <cellStyle name="Normal 38 2 3 11 6" xfId="30873"/>
    <cellStyle name="Normal 38 2 3 12" xfId="3440"/>
    <cellStyle name="Normal 38 2 3 12 2" xfId="10525"/>
    <cellStyle name="Normal 38 2 3 12 2 2" xfId="21589"/>
    <cellStyle name="Normal 38 2 3 12 2 2 2" xfId="47838"/>
    <cellStyle name="Normal 38 2 3 12 2 3" xfId="36775"/>
    <cellStyle name="Normal 38 2 3 12 3" xfId="14128"/>
    <cellStyle name="Normal 38 2 3 12 3 2" xfId="25192"/>
    <cellStyle name="Normal 38 2 3 12 3 2 2" xfId="51441"/>
    <cellStyle name="Normal 38 2 3 12 3 3" xfId="40378"/>
    <cellStyle name="Normal 38 2 3 12 4" xfId="17864"/>
    <cellStyle name="Normal 38 2 3 12 4 2" xfId="44114"/>
    <cellStyle name="Normal 38 2 3 12 5" xfId="6731"/>
    <cellStyle name="Normal 38 2 3 12 5 2" xfId="33051"/>
    <cellStyle name="Normal 38 2 3 12 6" xfId="30874"/>
    <cellStyle name="Normal 38 2 3 13" xfId="3441"/>
    <cellStyle name="Normal 38 2 3 13 2" xfId="10698"/>
    <cellStyle name="Normal 38 2 3 13 2 2" xfId="21762"/>
    <cellStyle name="Normal 38 2 3 13 2 2 2" xfId="48011"/>
    <cellStyle name="Normal 38 2 3 13 2 3" xfId="36948"/>
    <cellStyle name="Normal 38 2 3 13 3" xfId="14301"/>
    <cellStyle name="Normal 38 2 3 13 3 2" xfId="25365"/>
    <cellStyle name="Normal 38 2 3 13 3 2 2" xfId="51614"/>
    <cellStyle name="Normal 38 2 3 13 3 3" xfId="40551"/>
    <cellStyle name="Normal 38 2 3 13 4" xfId="18037"/>
    <cellStyle name="Normal 38 2 3 13 4 2" xfId="44287"/>
    <cellStyle name="Normal 38 2 3 13 5" xfId="6905"/>
    <cellStyle name="Normal 38 2 3 13 5 2" xfId="33224"/>
    <cellStyle name="Normal 38 2 3 13 6" xfId="30875"/>
    <cellStyle name="Normal 38 2 3 14" xfId="3442"/>
    <cellStyle name="Normal 38 2 3 14 2" xfId="10815"/>
    <cellStyle name="Normal 38 2 3 14 2 2" xfId="21879"/>
    <cellStyle name="Normal 38 2 3 14 2 2 2" xfId="48128"/>
    <cellStyle name="Normal 38 2 3 14 2 3" xfId="37065"/>
    <cellStyle name="Normal 38 2 3 14 3" xfId="14418"/>
    <cellStyle name="Normal 38 2 3 14 3 2" xfId="25482"/>
    <cellStyle name="Normal 38 2 3 14 3 2 2" xfId="51731"/>
    <cellStyle name="Normal 38 2 3 14 3 3" xfId="40668"/>
    <cellStyle name="Normal 38 2 3 14 4" xfId="18154"/>
    <cellStyle name="Normal 38 2 3 14 4 2" xfId="44404"/>
    <cellStyle name="Normal 38 2 3 14 5" xfId="7023"/>
    <cellStyle name="Normal 38 2 3 14 5 2" xfId="33341"/>
    <cellStyle name="Normal 38 2 3 14 6" xfId="30876"/>
    <cellStyle name="Normal 38 2 3 15" xfId="3443"/>
    <cellStyle name="Normal 38 2 3 15 2" xfId="10931"/>
    <cellStyle name="Normal 38 2 3 15 2 2" xfId="21995"/>
    <cellStyle name="Normal 38 2 3 15 2 2 2" xfId="48244"/>
    <cellStyle name="Normal 38 2 3 15 2 3" xfId="37181"/>
    <cellStyle name="Normal 38 2 3 15 3" xfId="14534"/>
    <cellStyle name="Normal 38 2 3 15 3 2" xfId="25598"/>
    <cellStyle name="Normal 38 2 3 15 3 2 2" xfId="51847"/>
    <cellStyle name="Normal 38 2 3 15 3 3" xfId="40784"/>
    <cellStyle name="Normal 38 2 3 15 4" xfId="18270"/>
    <cellStyle name="Normal 38 2 3 15 4 2" xfId="44520"/>
    <cellStyle name="Normal 38 2 3 15 5" xfId="7140"/>
    <cellStyle name="Normal 38 2 3 15 5 2" xfId="33457"/>
    <cellStyle name="Normal 38 2 3 15 6" xfId="30877"/>
    <cellStyle name="Normal 38 2 3 16" xfId="3444"/>
    <cellStyle name="Normal 38 2 3 16 2" xfId="11049"/>
    <cellStyle name="Normal 38 2 3 16 2 2" xfId="22113"/>
    <cellStyle name="Normal 38 2 3 16 2 2 2" xfId="48362"/>
    <cellStyle name="Normal 38 2 3 16 2 3" xfId="37299"/>
    <cellStyle name="Normal 38 2 3 16 3" xfId="14652"/>
    <cellStyle name="Normal 38 2 3 16 3 2" xfId="25716"/>
    <cellStyle name="Normal 38 2 3 16 3 2 2" xfId="51965"/>
    <cellStyle name="Normal 38 2 3 16 3 3" xfId="40902"/>
    <cellStyle name="Normal 38 2 3 16 4" xfId="18388"/>
    <cellStyle name="Normal 38 2 3 16 4 2" xfId="44638"/>
    <cellStyle name="Normal 38 2 3 16 5" xfId="7259"/>
    <cellStyle name="Normal 38 2 3 16 5 2" xfId="33575"/>
    <cellStyle name="Normal 38 2 3 16 6" xfId="30878"/>
    <cellStyle name="Normal 38 2 3 17" xfId="3445"/>
    <cellStyle name="Normal 38 2 3 17 2" xfId="11167"/>
    <cellStyle name="Normal 38 2 3 17 2 2" xfId="22231"/>
    <cellStyle name="Normal 38 2 3 17 2 2 2" xfId="48480"/>
    <cellStyle name="Normal 38 2 3 17 2 3" xfId="37417"/>
    <cellStyle name="Normal 38 2 3 17 3" xfId="14770"/>
    <cellStyle name="Normal 38 2 3 17 3 2" xfId="25834"/>
    <cellStyle name="Normal 38 2 3 17 3 2 2" xfId="52083"/>
    <cellStyle name="Normal 38 2 3 17 3 3" xfId="41020"/>
    <cellStyle name="Normal 38 2 3 17 4" xfId="18506"/>
    <cellStyle name="Normal 38 2 3 17 4 2" xfId="44756"/>
    <cellStyle name="Normal 38 2 3 17 5" xfId="7378"/>
    <cellStyle name="Normal 38 2 3 17 5 2" xfId="33693"/>
    <cellStyle name="Normal 38 2 3 17 6" xfId="30879"/>
    <cellStyle name="Normal 38 2 3 18" xfId="3446"/>
    <cellStyle name="Normal 38 2 3 18 2" xfId="11283"/>
    <cellStyle name="Normal 38 2 3 18 2 2" xfId="22347"/>
    <cellStyle name="Normal 38 2 3 18 2 2 2" xfId="48596"/>
    <cellStyle name="Normal 38 2 3 18 2 3" xfId="37533"/>
    <cellStyle name="Normal 38 2 3 18 3" xfId="14886"/>
    <cellStyle name="Normal 38 2 3 18 3 2" xfId="25950"/>
    <cellStyle name="Normal 38 2 3 18 3 2 2" xfId="52199"/>
    <cellStyle name="Normal 38 2 3 18 3 3" xfId="41136"/>
    <cellStyle name="Normal 38 2 3 18 4" xfId="18622"/>
    <cellStyle name="Normal 38 2 3 18 4 2" xfId="44872"/>
    <cellStyle name="Normal 38 2 3 18 5" xfId="7495"/>
    <cellStyle name="Normal 38 2 3 18 5 2" xfId="33809"/>
    <cellStyle name="Normal 38 2 3 18 6" xfId="30880"/>
    <cellStyle name="Normal 38 2 3 19" xfId="3447"/>
    <cellStyle name="Normal 38 2 3 19 2" xfId="11400"/>
    <cellStyle name="Normal 38 2 3 19 2 2" xfId="22464"/>
    <cellStyle name="Normal 38 2 3 19 2 2 2" xfId="48713"/>
    <cellStyle name="Normal 38 2 3 19 2 3" xfId="37650"/>
    <cellStyle name="Normal 38 2 3 19 3" xfId="15003"/>
    <cellStyle name="Normal 38 2 3 19 3 2" xfId="26067"/>
    <cellStyle name="Normal 38 2 3 19 3 2 2" xfId="52316"/>
    <cellStyle name="Normal 38 2 3 19 3 3" xfId="41253"/>
    <cellStyle name="Normal 38 2 3 19 4" xfId="18739"/>
    <cellStyle name="Normal 38 2 3 19 4 2" xfId="44989"/>
    <cellStyle name="Normal 38 2 3 19 5" xfId="7613"/>
    <cellStyle name="Normal 38 2 3 19 5 2" xfId="33926"/>
    <cellStyle name="Normal 38 2 3 19 6" xfId="30881"/>
    <cellStyle name="Normal 38 2 3 2" xfId="234"/>
    <cellStyle name="Normal 38 2 3 2 10" xfId="3449"/>
    <cellStyle name="Normal 38 2 3 2 10 2" xfId="10476"/>
    <cellStyle name="Normal 38 2 3 2 10 2 2" xfId="21540"/>
    <cellStyle name="Normal 38 2 3 2 10 2 2 2" xfId="47789"/>
    <cellStyle name="Normal 38 2 3 2 10 2 3" xfId="36726"/>
    <cellStyle name="Normal 38 2 3 2 10 3" xfId="14079"/>
    <cellStyle name="Normal 38 2 3 2 10 3 2" xfId="25143"/>
    <cellStyle name="Normal 38 2 3 2 10 3 2 2" xfId="51392"/>
    <cellStyle name="Normal 38 2 3 2 10 3 3" xfId="40329"/>
    <cellStyle name="Normal 38 2 3 2 10 4" xfId="17815"/>
    <cellStyle name="Normal 38 2 3 2 10 4 2" xfId="44065"/>
    <cellStyle name="Normal 38 2 3 2 10 5" xfId="6681"/>
    <cellStyle name="Normal 38 2 3 2 10 5 2" xfId="33002"/>
    <cellStyle name="Normal 38 2 3 2 10 6" xfId="30883"/>
    <cellStyle name="Normal 38 2 3 2 11" xfId="3450"/>
    <cellStyle name="Normal 38 2 3 2 11 2" xfId="10591"/>
    <cellStyle name="Normal 38 2 3 2 11 2 2" xfId="21655"/>
    <cellStyle name="Normal 38 2 3 2 11 2 2 2" xfId="47904"/>
    <cellStyle name="Normal 38 2 3 2 11 2 3" xfId="36841"/>
    <cellStyle name="Normal 38 2 3 2 11 3" xfId="14194"/>
    <cellStyle name="Normal 38 2 3 2 11 3 2" xfId="25258"/>
    <cellStyle name="Normal 38 2 3 2 11 3 2 2" xfId="51507"/>
    <cellStyle name="Normal 38 2 3 2 11 3 3" xfId="40444"/>
    <cellStyle name="Normal 38 2 3 2 11 4" xfId="17930"/>
    <cellStyle name="Normal 38 2 3 2 11 4 2" xfId="44180"/>
    <cellStyle name="Normal 38 2 3 2 11 5" xfId="6797"/>
    <cellStyle name="Normal 38 2 3 2 11 5 2" xfId="33117"/>
    <cellStyle name="Normal 38 2 3 2 11 6" xfId="30884"/>
    <cellStyle name="Normal 38 2 3 2 12" xfId="3451"/>
    <cellStyle name="Normal 38 2 3 2 12 2" xfId="10764"/>
    <cellStyle name="Normal 38 2 3 2 12 2 2" xfId="21828"/>
    <cellStyle name="Normal 38 2 3 2 12 2 2 2" xfId="48077"/>
    <cellStyle name="Normal 38 2 3 2 12 2 3" xfId="37014"/>
    <cellStyle name="Normal 38 2 3 2 12 3" xfId="14367"/>
    <cellStyle name="Normal 38 2 3 2 12 3 2" xfId="25431"/>
    <cellStyle name="Normal 38 2 3 2 12 3 2 2" xfId="51680"/>
    <cellStyle name="Normal 38 2 3 2 12 3 3" xfId="40617"/>
    <cellStyle name="Normal 38 2 3 2 12 4" xfId="18103"/>
    <cellStyle name="Normal 38 2 3 2 12 4 2" xfId="44353"/>
    <cellStyle name="Normal 38 2 3 2 12 5" xfId="6971"/>
    <cellStyle name="Normal 38 2 3 2 12 5 2" xfId="33290"/>
    <cellStyle name="Normal 38 2 3 2 12 6" xfId="30885"/>
    <cellStyle name="Normal 38 2 3 2 13" xfId="3452"/>
    <cellStyle name="Normal 38 2 3 2 13 2" xfId="10881"/>
    <cellStyle name="Normal 38 2 3 2 13 2 2" xfId="21945"/>
    <cellStyle name="Normal 38 2 3 2 13 2 2 2" xfId="48194"/>
    <cellStyle name="Normal 38 2 3 2 13 2 3" xfId="37131"/>
    <cellStyle name="Normal 38 2 3 2 13 3" xfId="14484"/>
    <cellStyle name="Normal 38 2 3 2 13 3 2" xfId="25548"/>
    <cellStyle name="Normal 38 2 3 2 13 3 2 2" xfId="51797"/>
    <cellStyle name="Normal 38 2 3 2 13 3 3" xfId="40734"/>
    <cellStyle name="Normal 38 2 3 2 13 4" xfId="18220"/>
    <cellStyle name="Normal 38 2 3 2 13 4 2" xfId="44470"/>
    <cellStyle name="Normal 38 2 3 2 13 5" xfId="7089"/>
    <cellStyle name="Normal 38 2 3 2 13 5 2" xfId="33407"/>
    <cellStyle name="Normal 38 2 3 2 13 6" xfId="30886"/>
    <cellStyle name="Normal 38 2 3 2 14" xfId="3453"/>
    <cellStyle name="Normal 38 2 3 2 14 2" xfId="10997"/>
    <cellStyle name="Normal 38 2 3 2 14 2 2" xfId="22061"/>
    <cellStyle name="Normal 38 2 3 2 14 2 2 2" xfId="48310"/>
    <cellStyle name="Normal 38 2 3 2 14 2 3" xfId="37247"/>
    <cellStyle name="Normal 38 2 3 2 14 3" xfId="14600"/>
    <cellStyle name="Normal 38 2 3 2 14 3 2" xfId="25664"/>
    <cellStyle name="Normal 38 2 3 2 14 3 2 2" xfId="51913"/>
    <cellStyle name="Normal 38 2 3 2 14 3 3" xfId="40850"/>
    <cellStyle name="Normal 38 2 3 2 14 4" xfId="18336"/>
    <cellStyle name="Normal 38 2 3 2 14 4 2" xfId="44586"/>
    <cellStyle name="Normal 38 2 3 2 14 5" xfId="7206"/>
    <cellStyle name="Normal 38 2 3 2 14 5 2" xfId="33523"/>
    <cellStyle name="Normal 38 2 3 2 14 6" xfId="30887"/>
    <cellStyle name="Normal 38 2 3 2 15" xfId="3454"/>
    <cellStyle name="Normal 38 2 3 2 15 2" xfId="11115"/>
    <cellStyle name="Normal 38 2 3 2 15 2 2" xfId="22179"/>
    <cellStyle name="Normal 38 2 3 2 15 2 2 2" xfId="48428"/>
    <cellStyle name="Normal 38 2 3 2 15 2 3" xfId="37365"/>
    <cellStyle name="Normal 38 2 3 2 15 3" xfId="14718"/>
    <cellStyle name="Normal 38 2 3 2 15 3 2" xfId="25782"/>
    <cellStyle name="Normal 38 2 3 2 15 3 2 2" xfId="52031"/>
    <cellStyle name="Normal 38 2 3 2 15 3 3" xfId="40968"/>
    <cellStyle name="Normal 38 2 3 2 15 4" xfId="18454"/>
    <cellStyle name="Normal 38 2 3 2 15 4 2" xfId="44704"/>
    <cellStyle name="Normal 38 2 3 2 15 5" xfId="7325"/>
    <cellStyle name="Normal 38 2 3 2 15 5 2" xfId="33641"/>
    <cellStyle name="Normal 38 2 3 2 15 6" xfId="30888"/>
    <cellStyle name="Normal 38 2 3 2 16" xfId="3455"/>
    <cellStyle name="Normal 38 2 3 2 16 2" xfId="11233"/>
    <cellStyle name="Normal 38 2 3 2 16 2 2" xfId="22297"/>
    <cellStyle name="Normal 38 2 3 2 16 2 2 2" xfId="48546"/>
    <cellStyle name="Normal 38 2 3 2 16 2 3" xfId="37483"/>
    <cellStyle name="Normal 38 2 3 2 16 3" xfId="14836"/>
    <cellStyle name="Normal 38 2 3 2 16 3 2" xfId="25900"/>
    <cellStyle name="Normal 38 2 3 2 16 3 2 2" xfId="52149"/>
    <cellStyle name="Normal 38 2 3 2 16 3 3" xfId="41086"/>
    <cellStyle name="Normal 38 2 3 2 16 4" xfId="18572"/>
    <cellStyle name="Normal 38 2 3 2 16 4 2" xfId="44822"/>
    <cellStyle name="Normal 38 2 3 2 16 5" xfId="7444"/>
    <cellStyle name="Normal 38 2 3 2 16 5 2" xfId="33759"/>
    <cellStyle name="Normal 38 2 3 2 16 6" xfId="30889"/>
    <cellStyle name="Normal 38 2 3 2 17" xfId="3456"/>
    <cellStyle name="Normal 38 2 3 2 17 2" xfId="11349"/>
    <cellStyle name="Normal 38 2 3 2 17 2 2" xfId="22413"/>
    <cellStyle name="Normal 38 2 3 2 17 2 2 2" xfId="48662"/>
    <cellStyle name="Normal 38 2 3 2 17 2 3" xfId="37599"/>
    <cellStyle name="Normal 38 2 3 2 17 3" xfId="14952"/>
    <cellStyle name="Normal 38 2 3 2 17 3 2" xfId="26016"/>
    <cellStyle name="Normal 38 2 3 2 17 3 2 2" xfId="52265"/>
    <cellStyle name="Normal 38 2 3 2 17 3 3" xfId="41202"/>
    <cellStyle name="Normal 38 2 3 2 17 4" xfId="18688"/>
    <cellStyle name="Normal 38 2 3 2 17 4 2" xfId="44938"/>
    <cellStyle name="Normal 38 2 3 2 17 5" xfId="7561"/>
    <cellStyle name="Normal 38 2 3 2 17 5 2" xfId="33875"/>
    <cellStyle name="Normal 38 2 3 2 17 6" xfId="30890"/>
    <cellStyle name="Normal 38 2 3 2 18" xfId="3457"/>
    <cellStyle name="Normal 38 2 3 2 18 2" xfId="11466"/>
    <cellStyle name="Normal 38 2 3 2 18 2 2" xfId="22530"/>
    <cellStyle name="Normal 38 2 3 2 18 2 2 2" xfId="48779"/>
    <cellStyle name="Normal 38 2 3 2 18 2 3" xfId="37716"/>
    <cellStyle name="Normal 38 2 3 2 18 3" xfId="15069"/>
    <cellStyle name="Normal 38 2 3 2 18 3 2" xfId="26133"/>
    <cellStyle name="Normal 38 2 3 2 18 3 2 2" xfId="52382"/>
    <cellStyle name="Normal 38 2 3 2 18 3 3" xfId="41319"/>
    <cellStyle name="Normal 38 2 3 2 18 4" xfId="18805"/>
    <cellStyle name="Normal 38 2 3 2 18 4 2" xfId="45055"/>
    <cellStyle name="Normal 38 2 3 2 18 5" xfId="7679"/>
    <cellStyle name="Normal 38 2 3 2 18 5 2" xfId="33992"/>
    <cellStyle name="Normal 38 2 3 2 18 6" xfId="30891"/>
    <cellStyle name="Normal 38 2 3 2 19" xfId="3458"/>
    <cellStyle name="Normal 38 2 3 2 19 2" xfId="11585"/>
    <cellStyle name="Normal 38 2 3 2 19 2 2" xfId="22649"/>
    <cellStyle name="Normal 38 2 3 2 19 2 2 2" xfId="48898"/>
    <cellStyle name="Normal 38 2 3 2 19 2 3" xfId="37835"/>
    <cellStyle name="Normal 38 2 3 2 19 3" xfId="15188"/>
    <cellStyle name="Normal 38 2 3 2 19 3 2" xfId="26252"/>
    <cellStyle name="Normal 38 2 3 2 19 3 2 2" xfId="52501"/>
    <cellStyle name="Normal 38 2 3 2 19 3 3" xfId="41438"/>
    <cellStyle name="Normal 38 2 3 2 19 4" xfId="18924"/>
    <cellStyle name="Normal 38 2 3 2 19 4 2" xfId="45174"/>
    <cellStyle name="Normal 38 2 3 2 19 5" xfId="7799"/>
    <cellStyle name="Normal 38 2 3 2 19 5 2" xfId="34111"/>
    <cellStyle name="Normal 38 2 3 2 19 6" xfId="30892"/>
    <cellStyle name="Normal 38 2 3 2 2" xfId="235"/>
    <cellStyle name="Normal 38 2 3 2 2 2" xfId="3460"/>
    <cellStyle name="Normal 38 2 3 2 2 2 2" xfId="16449"/>
    <cellStyle name="Normal 38 2 3 2 2 2 2 2" xfId="27513"/>
    <cellStyle name="Normal 38 2 3 2 2 2 2 2 2" xfId="53762"/>
    <cellStyle name="Normal 38 2 3 2 2 2 2 3" xfId="42699"/>
    <cellStyle name="Normal 38 2 3 2 2 2 3" xfId="20185"/>
    <cellStyle name="Normal 38 2 3 2 2 2 3 2" xfId="46435"/>
    <cellStyle name="Normal 38 2 3 2 2 2 4" xfId="9113"/>
    <cellStyle name="Normal 38 2 3 2 2 2 4 2" xfId="35372"/>
    <cellStyle name="Normal 38 2 3 2 2 2 5" xfId="30894"/>
    <cellStyle name="Normal 38 2 3 2 2 3" xfId="3459"/>
    <cellStyle name="Normal 38 2 3 2 2 3 2" xfId="20567"/>
    <cellStyle name="Normal 38 2 3 2 2 3 2 2" xfId="46816"/>
    <cellStyle name="Normal 38 2 3 2 2 3 3" xfId="9503"/>
    <cellStyle name="Normal 38 2 3 2 2 3 3 2" xfId="35753"/>
    <cellStyle name="Normal 38 2 3 2 2 3 4" xfId="30893"/>
    <cellStyle name="Normal 38 2 3 2 2 4" xfId="13106"/>
    <cellStyle name="Normal 38 2 3 2 2 4 2" xfId="24170"/>
    <cellStyle name="Normal 38 2 3 2 2 4 2 2" xfId="50419"/>
    <cellStyle name="Normal 38 2 3 2 2 4 3" xfId="39356"/>
    <cellStyle name="Normal 38 2 3 2 2 5" xfId="16842"/>
    <cellStyle name="Normal 38 2 3 2 2 5 2" xfId="43092"/>
    <cellStyle name="Normal 38 2 3 2 2 6" xfId="5700"/>
    <cellStyle name="Normal 38 2 3 2 2 6 2" xfId="32029"/>
    <cellStyle name="Normal 38 2 3 2 2 7" xfId="27715"/>
    <cellStyle name="Normal 38 2 3 2 20" xfId="3461"/>
    <cellStyle name="Normal 38 2 3 2 20 2" xfId="11699"/>
    <cellStyle name="Normal 38 2 3 2 20 2 2" xfId="22763"/>
    <cellStyle name="Normal 38 2 3 2 20 2 2 2" xfId="49012"/>
    <cellStyle name="Normal 38 2 3 2 20 2 3" xfId="37949"/>
    <cellStyle name="Normal 38 2 3 2 20 3" xfId="15302"/>
    <cellStyle name="Normal 38 2 3 2 20 3 2" xfId="26366"/>
    <cellStyle name="Normal 38 2 3 2 20 3 2 2" xfId="52615"/>
    <cellStyle name="Normal 38 2 3 2 20 3 3" xfId="41552"/>
    <cellStyle name="Normal 38 2 3 2 20 4" xfId="19038"/>
    <cellStyle name="Normal 38 2 3 2 20 4 2" xfId="45288"/>
    <cellStyle name="Normal 38 2 3 2 20 5" xfId="7914"/>
    <cellStyle name="Normal 38 2 3 2 20 5 2" xfId="34225"/>
    <cellStyle name="Normal 38 2 3 2 20 6" xfId="30895"/>
    <cellStyle name="Normal 38 2 3 2 21" xfId="3462"/>
    <cellStyle name="Normal 38 2 3 2 21 2" xfId="11813"/>
    <cellStyle name="Normal 38 2 3 2 21 2 2" xfId="22877"/>
    <cellStyle name="Normal 38 2 3 2 21 2 2 2" xfId="49126"/>
    <cellStyle name="Normal 38 2 3 2 21 2 3" xfId="38063"/>
    <cellStyle name="Normal 38 2 3 2 21 3" xfId="15416"/>
    <cellStyle name="Normal 38 2 3 2 21 3 2" xfId="26480"/>
    <cellStyle name="Normal 38 2 3 2 21 3 2 2" xfId="52729"/>
    <cellStyle name="Normal 38 2 3 2 21 3 3" xfId="41666"/>
    <cellStyle name="Normal 38 2 3 2 21 4" xfId="19152"/>
    <cellStyle name="Normal 38 2 3 2 21 4 2" xfId="45402"/>
    <cellStyle name="Normal 38 2 3 2 21 5" xfId="8029"/>
    <cellStyle name="Normal 38 2 3 2 21 5 2" xfId="34339"/>
    <cellStyle name="Normal 38 2 3 2 21 6" xfId="30896"/>
    <cellStyle name="Normal 38 2 3 2 22" xfId="3463"/>
    <cellStyle name="Normal 38 2 3 2 22 2" xfId="11927"/>
    <cellStyle name="Normal 38 2 3 2 22 2 2" xfId="22991"/>
    <cellStyle name="Normal 38 2 3 2 22 2 2 2" xfId="49240"/>
    <cellStyle name="Normal 38 2 3 2 22 2 3" xfId="38177"/>
    <cellStyle name="Normal 38 2 3 2 22 3" xfId="15530"/>
    <cellStyle name="Normal 38 2 3 2 22 3 2" xfId="26594"/>
    <cellStyle name="Normal 38 2 3 2 22 3 2 2" xfId="52843"/>
    <cellStyle name="Normal 38 2 3 2 22 3 3" xfId="41780"/>
    <cellStyle name="Normal 38 2 3 2 22 4" xfId="19266"/>
    <cellStyle name="Normal 38 2 3 2 22 4 2" xfId="45516"/>
    <cellStyle name="Normal 38 2 3 2 22 5" xfId="8144"/>
    <cellStyle name="Normal 38 2 3 2 22 5 2" xfId="34453"/>
    <cellStyle name="Normal 38 2 3 2 22 6" xfId="30897"/>
    <cellStyle name="Normal 38 2 3 2 23" xfId="3464"/>
    <cellStyle name="Normal 38 2 3 2 23 2" xfId="12041"/>
    <cellStyle name="Normal 38 2 3 2 23 2 2" xfId="23105"/>
    <cellStyle name="Normal 38 2 3 2 23 2 2 2" xfId="49354"/>
    <cellStyle name="Normal 38 2 3 2 23 2 3" xfId="38291"/>
    <cellStyle name="Normal 38 2 3 2 23 3" xfId="15644"/>
    <cellStyle name="Normal 38 2 3 2 23 3 2" xfId="26708"/>
    <cellStyle name="Normal 38 2 3 2 23 3 2 2" xfId="52957"/>
    <cellStyle name="Normal 38 2 3 2 23 3 3" xfId="41894"/>
    <cellStyle name="Normal 38 2 3 2 23 4" xfId="19380"/>
    <cellStyle name="Normal 38 2 3 2 23 4 2" xfId="45630"/>
    <cellStyle name="Normal 38 2 3 2 23 5" xfId="8259"/>
    <cellStyle name="Normal 38 2 3 2 23 5 2" xfId="34567"/>
    <cellStyle name="Normal 38 2 3 2 23 6" xfId="30898"/>
    <cellStyle name="Normal 38 2 3 2 24" xfId="3465"/>
    <cellStyle name="Normal 38 2 3 2 24 2" xfId="12155"/>
    <cellStyle name="Normal 38 2 3 2 24 2 2" xfId="23219"/>
    <cellStyle name="Normal 38 2 3 2 24 2 2 2" xfId="49468"/>
    <cellStyle name="Normal 38 2 3 2 24 2 3" xfId="38405"/>
    <cellStyle name="Normal 38 2 3 2 24 3" xfId="15758"/>
    <cellStyle name="Normal 38 2 3 2 24 3 2" xfId="26822"/>
    <cellStyle name="Normal 38 2 3 2 24 3 2 2" xfId="53071"/>
    <cellStyle name="Normal 38 2 3 2 24 3 3" xfId="42008"/>
    <cellStyle name="Normal 38 2 3 2 24 4" xfId="19494"/>
    <cellStyle name="Normal 38 2 3 2 24 4 2" xfId="45744"/>
    <cellStyle name="Normal 38 2 3 2 24 5" xfId="8374"/>
    <cellStyle name="Normal 38 2 3 2 24 5 2" xfId="34681"/>
    <cellStyle name="Normal 38 2 3 2 24 6" xfId="30899"/>
    <cellStyle name="Normal 38 2 3 2 25" xfId="3466"/>
    <cellStyle name="Normal 38 2 3 2 25 2" xfId="12272"/>
    <cellStyle name="Normal 38 2 3 2 25 2 2" xfId="23336"/>
    <cellStyle name="Normal 38 2 3 2 25 2 2 2" xfId="49585"/>
    <cellStyle name="Normal 38 2 3 2 25 2 3" xfId="38522"/>
    <cellStyle name="Normal 38 2 3 2 25 3" xfId="15875"/>
    <cellStyle name="Normal 38 2 3 2 25 3 2" xfId="26939"/>
    <cellStyle name="Normal 38 2 3 2 25 3 2 2" xfId="53188"/>
    <cellStyle name="Normal 38 2 3 2 25 3 3" xfId="42125"/>
    <cellStyle name="Normal 38 2 3 2 25 4" xfId="19611"/>
    <cellStyle name="Normal 38 2 3 2 25 4 2" xfId="45861"/>
    <cellStyle name="Normal 38 2 3 2 25 5" xfId="8492"/>
    <cellStyle name="Normal 38 2 3 2 25 5 2" xfId="34798"/>
    <cellStyle name="Normal 38 2 3 2 25 6" xfId="30900"/>
    <cellStyle name="Normal 38 2 3 2 26" xfId="3467"/>
    <cellStyle name="Normal 38 2 3 2 26 2" xfId="12391"/>
    <cellStyle name="Normal 38 2 3 2 26 2 2" xfId="23455"/>
    <cellStyle name="Normal 38 2 3 2 26 2 2 2" xfId="49704"/>
    <cellStyle name="Normal 38 2 3 2 26 2 3" xfId="38641"/>
    <cellStyle name="Normal 38 2 3 2 26 3" xfId="15994"/>
    <cellStyle name="Normal 38 2 3 2 26 3 2" xfId="27058"/>
    <cellStyle name="Normal 38 2 3 2 26 3 2 2" xfId="53307"/>
    <cellStyle name="Normal 38 2 3 2 26 3 3" xfId="42244"/>
    <cellStyle name="Normal 38 2 3 2 26 4" xfId="19730"/>
    <cellStyle name="Normal 38 2 3 2 26 4 2" xfId="45980"/>
    <cellStyle name="Normal 38 2 3 2 26 5" xfId="8612"/>
    <cellStyle name="Normal 38 2 3 2 26 5 2" xfId="34917"/>
    <cellStyle name="Normal 38 2 3 2 26 6" xfId="30901"/>
    <cellStyle name="Normal 38 2 3 2 27" xfId="3468"/>
    <cellStyle name="Normal 38 2 3 2 27 2" xfId="12522"/>
    <cellStyle name="Normal 38 2 3 2 27 2 2" xfId="23586"/>
    <cellStyle name="Normal 38 2 3 2 27 2 2 2" xfId="49835"/>
    <cellStyle name="Normal 38 2 3 2 27 2 3" xfId="38772"/>
    <cellStyle name="Normal 38 2 3 2 27 3" xfId="16125"/>
    <cellStyle name="Normal 38 2 3 2 27 3 2" xfId="27189"/>
    <cellStyle name="Normal 38 2 3 2 27 3 2 2" xfId="53438"/>
    <cellStyle name="Normal 38 2 3 2 27 3 3" xfId="42375"/>
    <cellStyle name="Normal 38 2 3 2 27 4" xfId="19861"/>
    <cellStyle name="Normal 38 2 3 2 27 4 2" xfId="46111"/>
    <cellStyle name="Normal 38 2 3 2 27 5" xfId="8744"/>
    <cellStyle name="Normal 38 2 3 2 27 5 2" xfId="35048"/>
    <cellStyle name="Normal 38 2 3 2 27 6" xfId="30902"/>
    <cellStyle name="Normal 38 2 3 2 28" xfId="3469"/>
    <cellStyle name="Normal 38 2 3 2 28 2" xfId="12637"/>
    <cellStyle name="Normal 38 2 3 2 28 2 2" xfId="23701"/>
    <cellStyle name="Normal 38 2 3 2 28 2 2 2" xfId="49950"/>
    <cellStyle name="Normal 38 2 3 2 28 2 3" xfId="38887"/>
    <cellStyle name="Normal 38 2 3 2 28 3" xfId="16240"/>
    <cellStyle name="Normal 38 2 3 2 28 3 2" xfId="27304"/>
    <cellStyle name="Normal 38 2 3 2 28 3 2 2" xfId="53553"/>
    <cellStyle name="Normal 38 2 3 2 28 3 3" xfId="42490"/>
    <cellStyle name="Normal 38 2 3 2 28 4" xfId="19976"/>
    <cellStyle name="Normal 38 2 3 2 28 4 2" xfId="46226"/>
    <cellStyle name="Normal 38 2 3 2 28 5" xfId="8860"/>
    <cellStyle name="Normal 38 2 3 2 28 5 2" xfId="35163"/>
    <cellStyle name="Normal 38 2 3 2 28 6" xfId="30903"/>
    <cellStyle name="Normal 38 2 3 2 29" xfId="3470"/>
    <cellStyle name="Normal 38 2 3 2 29 2" xfId="12751"/>
    <cellStyle name="Normal 38 2 3 2 29 2 2" xfId="23815"/>
    <cellStyle name="Normal 38 2 3 2 29 2 2 2" xfId="50064"/>
    <cellStyle name="Normal 38 2 3 2 29 2 3" xfId="39001"/>
    <cellStyle name="Normal 38 2 3 2 29 3" xfId="16354"/>
    <cellStyle name="Normal 38 2 3 2 29 3 2" xfId="27418"/>
    <cellStyle name="Normal 38 2 3 2 29 3 2 2" xfId="53667"/>
    <cellStyle name="Normal 38 2 3 2 29 3 3" xfId="42604"/>
    <cellStyle name="Normal 38 2 3 2 29 4" xfId="20090"/>
    <cellStyle name="Normal 38 2 3 2 29 4 2" xfId="46340"/>
    <cellStyle name="Normal 38 2 3 2 29 5" xfId="8975"/>
    <cellStyle name="Normal 38 2 3 2 29 5 2" xfId="35277"/>
    <cellStyle name="Normal 38 2 3 2 29 6" xfId="30904"/>
    <cellStyle name="Normal 38 2 3 2 3" xfId="3471"/>
    <cellStyle name="Normal 38 2 3 2 3 2" xfId="9661"/>
    <cellStyle name="Normal 38 2 3 2 3 2 2" xfId="20725"/>
    <cellStyle name="Normal 38 2 3 2 3 2 2 2" xfId="46974"/>
    <cellStyle name="Normal 38 2 3 2 3 2 3" xfId="35911"/>
    <cellStyle name="Normal 38 2 3 2 3 3" xfId="13264"/>
    <cellStyle name="Normal 38 2 3 2 3 3 2" xfId="24328"/>
    <cellStyle name="Normal 38 2 3 2 3 3 2 2" xfId="50577"/>
    <cellStyle name="Normal 38 2 3 2 3 3 3" xfId="39514"/>
    <cellStyle name="Normal 38 2 3 2 3 4" xfId="17000"/>
    <cellStyle name="Normal 38 2 3 2 3 4 2" xfId="43250"/>
    <cellStyle name="Normal 38 2 3 2 3 5" xfId="5859"/>
    <cellStyle name="Normal 38 2 3 2 3 5 2" xfId="32187"/>
    <cellStyle name="Normal 38 2 3 2 3 6" xfId="30905"/>
    <cellStyle name="Normal 38 2 3 2 30" xfId="3472"/>
    <cellStyle name="Normal 38 2 3 2 30 2" xfId="9389"/>
    <cellStyle name="Normal 38 2 3 2 30 2 2" xfId="20453"/>
    <cellStyle name="Normal 38 2 3 2 30 2 2 2" xfId="46702"/>
    <cellStyle name="Normal 38 2 3 2 30 2 3" xfId="35639"/>
    <cellStyle name="Normal 38 2 3 2 30 3" xfId="12992"/>
    <cellStyle name="Normal 38 2 3 2 30 3 2" xfId="24056"/>
    <cellStyle name="Normal 38 2 3 2 30 3 2 2" xfId="50305"/>
    <cellStyle name="Normal 38 2 3 2 30 3 3" xfId="39242"/>
    <cellStyle name="Normal 38 2 3 2 30 4" xfId="16728"/>
    <cellStyle name="Normal 38 2 3 2 30 4 2" xfId="42978"/>
    <cellStyle name="Normal 38 2 3 2 30 5" xfId="5584"/>
    <cellStyle name="Normal 38 2 3 2 30 5 2" xfId="31915"/>
    <cellStyle name="Normal 38 2 3 2 30 6" xfId="30906"/>
    <cellStyle name="Normal 38 2 3 2 31" xfId="3473"/>
    <cellStyle name="Normal 38 2 3 2 31 2" xfId="20333"/>
    <cellStyle name="Normal 38 2 3 2 31 2 2" xfId="46582"/>
    <cellStyle name="Normal 38 2 3 2 31 3" xfId="9269"/>
    <cellStyle name="Normal 38 2 3 2 31 3 2" xfId="35519"/>
    <cellStyle name="Normal 38 2 3 2 31 4" xfId="30907"/>
    <cellStyle name="Normal 38 2 3 2 32" xfId="3474"/>
    <cellStyle name="Normal 38 2 3 2 32 2" xfId="23936"/>
    <cellStyle name="Normal 38 2 3 2 32 2 2" xfId="50185"/>
    <cellStyle name="Normal 38 2 3 2 32 3" xfId="12872"/>
    <cellStyle name="Normal 38 2 3 2 32 3 2" xfId="39122"/>
    <cellStyle name="Normal 38 2 3 2 32 4" xfId="30908"/>
    <cellStyle name="Normal 38 2 3 2 33" xfId="3475"/>
    <cellStyle name="Normal 38 2 3 2 33 2" xfId="16608"/>
    <cellStyle name="Normal 38 2 3 2 33 2 2" xfId="42858"/>
    <cellStyle name="Normal 38 2 3 2 33 3" xfId="30909"/>
    <cellStyle name="Normal 38 2 3 2 34" xfId="3476"/>
    <cellStyle name="Normal 38 2 3 2 34 2" xfId="30910"/>
    <cellStyle name="Normal 38 2 3 2 35" xfId="3477"/>
    <cellStyle name="Normal 38 2 3 2 35 2" xfId="30911"/>
    <cellStyle name="Normal 38 2 3 2 36" xfId="3478"/>
    <cellStyle name="Normal 38 2 3 2 36 2" xfId="30912"/>
    <cellStyle name="Normal 38 2 3 2 37" xfId="3479"/>
    <cellStyle name="Normal 38 2 3 2 37 2" xfId="30913"/>
    <cellStyle name="Normal 38 2 3 2 38" xfId="3480"/>
    <cellStyle name="Normal 38 2 3 2 38 2" xfId="30914"/>
    <cellStyle name="Normal 38 2 3 2 39" xfId="3481"/>
    <cellStyle name="Normal 38 2 3 2 39 2" xfId="30915"/>
    <cellStyle name="Normal 38 2 3 2 4" xfId="3482"/>
    <cellStyle name="Normal 38 2 3 2 4 2" xfId="9777"/>
    <cellStyle name="Normal 38 2 3 2 4 2 2" xfId="20841"/>
    <cellStyle name="Normal 38 2 3 2 4 2 2 2" xfId="47090"/>
    <cellStyle name="Normal 38 2 3 2 4 2 3" xfId="36027"/>
    <cellStyle name="Normal 38 2 3 2 4 3" xfId="13380"/>
    <cellStyle name="Normal 38 2 3 2 4 3 2" xfId="24444"/>
    <cellStyle name="Normal 38 2 3 2 4 3 2 2" xfId="50693"/>
    <cellStyle name="Normal 38 2 3 2 4 3 3" xfId="39630"/>
    <cellStyle name="Normal 38 2 3 2 4 4" xfId="17116"/>
    <cellStyle name="Normal 38 2 3 2 4 4 2" xfId="43366"/>
    <cellStyle name="Normal 38 2 3 2 4 5" xfId="5976"/>
    <cellStyle name="Normal 38 2 3 2 4 5 2" xfId="32303"/>
    <cellStyle name="Normal 38 2 3 2 4 6" xfId="30916"/>
    <cellStyle name="Normal 38 2 3 2 40" xfId="3483"/>
    <cellStyle name="Normal 38 2 3 2 40 2" xfId="30917"/>
    <cellStyle name="Normal 38 2 3 2 41" xfId="3448"/>
    <cellStyle name="Normal 38 2 3 2 41 2" xfId="30882"/>
    <cellStyle name="Normal 38 2 3 2 42" xfId="5463"/>
    <cellStyle name="Normal 38 2 3 2 42 2" xfId="31795"/>
    <cellStyle name="Normal 38 2 3 2 43" xfId="27714"/>
    <cellStyle name="Normal 38 2 3 2 5" xfId="3484"/>
    <cellStyle name="Normal 38 2 3 2 5 2" xfId="9892"/>
    <cellStyle name="Normal 38 2 3 2 5 2 2" xfId="20956"/>
    <cellStyle name="Normal 38 2 3 2 5 2 2 2" xfId="47205"/>
    <cellStyle name="Normal 38 2 3 2 5 2 3" xfId="36142"/>
    <cellStyle name="Normal 38 2 3 2 5 3" xfId="13495"/>
    <cellStyle name="Normal 38 2 3 2 5 3 2" xfId="24559"/>
    <cellStyle name="Normal 38 2 3 2 5 3 2 2" xfId="50808"/>
    <cellStyle name="Normal 38 2 3 2 5 3 3" xfId="39745"/>
    <cellStyle name="Normal 38 2 3 2 5 4" xfId="17231"/>
    <cellStyle name="Normal 38 2 3 2 5 4 2" xfId="43481"/>
    <cellStyle name="Normal 38 2 3 2 5 5" xfId="6092"/>
    <cellStyle name="Normal 38 2 3 2 5 5 2" xfId="32418"/>
    <cellStyle name="Normal 38 2 3 2 5 6" xfId="30918"/>
    <cellStyle name="Normal 38 2 3 2 6" xfId="3485"/>
    <cellStyle name="Normal 38 2 3 2 6 2" xfId="10007"/>
    <cellStyle name="Normal 38 2 3 2 6 2 2" xfId="21071"/>
    <cellStyle name="Normal 38 2 3 2 6 2 2 2" xfId="47320"/>
    <cellStyle name="Normal 38 2 3 2 6 2 3" xfId="36257"/>
    <cellStyle name="Normal 38 2 3 2 6 3" xfId="13610"/>
    <cellStyle name="Normal 38 2 3 2 6 3 2" xfId="24674"/>
    <cellStyle name="Normal 38 2 3 2 6 3 2 2" xfId="50923"/>
    <cellStyle name="Normal 38 2 3 2 6 3 3" xfId="39860"/>
    <cellStyle name="Normal 38 2 3 2 6 4" xfId="17346"/>
    <cellStyle name="Normal 38 2 3 2 6 4 2" xfId="43596"/>
    <cellStyle name="Normal 38 2 3 2 6 5" xfId="6208"/>
    <cellStyle name="Normal 38 2 3 2 6 5 2" xfId="32533"/>
    <cellStyle name="Normal 38 2 3 2 6 6" xfId="30919"/>
    <cellStyle name="Normal 38 2 3 2 7" xfId="3486"/>
    <cellStyle name="Normal 38 2 3 2 7 2" xfId="10121"/>
    <cellStyle name="Normal 38 2 3 2 7 2 2" xfId="21185"/>
    <cellStyle name="Normal 38 2 3 2 7 2 2 2" xfId="47434"/>
    <cellStyle name="Normal 38 2 3 2 7 2 3" xfId="36371"/>
    <cellStyle name="Normal 38 2 3 2 7 3" xfId="13724"/>
    <cellStyle name="Normal 38 2 3 2 7 3 2" xfId="24788"/>
    <cellStyle name="Normal 38 2 3 2 7 3 2 2" xfId="51037"/>
    <cellStyle name="Normal 38 2 3 2 7 3 3" xfId="39974"/>
    <cellStyle name="Normal 38 2 3 2 7 4" xfId="17460"/>
    <cellStyle name="Normal 38 2 3 2 7 4 2" xfId="43710"/>
    <cellStyle name="Normal 38 2 3 2 7 5" xfId="6323"/>
    <cellStyle name="Normal 38 2 3 2 7 5 2" xfId="32647"/>
    <cellStyle name="Normal 38 2 3 2 7 6" xfId="30920"/>
    <cellStyle name="Normal 38 2 3 2 8" xfId="3487"/>
    <cellStyle name="Normal 38 2 3 2 8 2" xfId="10235"/>
    <cellStyle name="Normal 38 2 3 2 8 2 2" xfId="21299"/>
    <cellStyle name="Normal 38 2 3 2 8 2 2 2" xfId="47548"/>
    <cellStyle name="Normal 38 2 3 2 8 2 3" xfId="36485"/>
    <cellStyle name="Normal 38 2 3 2 8 3" xfId="13838"/>
    <cellStyle name="Normal 38 2 3 2 8 3 2" xfId="24902"/>
    <cellStyle name="Normal 38 2 3 2 8 3 2 2" xfId="51151"/>
    <cellStyle name="Normal 38 2 3 2 8 3 3" xfId="40088"/>
    <cellStyle name="Normal 38 2 3 2 8 4" xfId="17574"/>
    <cellStyle name="Normal 38 2 3 2 8 4 2" xfId="43824"/>
    <cellStyle name="Normal 38 2 3 2 8 5" xfId="6438"/>
    <cellStyle name="Normal 38 2 3 2 8 5 2" xfId="32761"/>
    <cellStyle name="Normal 38 2 3 2 8 6" xfId="30921"/>
    <cellStyle name="Normal 38 2 3 2 9" xfId="3488"/>
    <cellStyle name="Normal 38 2 3 2 9 2" xfId="10349"/>
    <cellStyle name="Normal 38 2 3 2 9 2 2" xfId="21413"/>
    <cellStyle name="Normal 38 2 3 2 9 2 2 2" xfId="47662"/>
    <cellStyle name="Normal 38 2 3 2 9 2 3" xfId="36599"/>
    <cellStyle name="Normal 38 2 3 2 9 3" xfId="13952"/>
    <cellStyle name="Normal 38 2 3 2 9 3 2" xfId="25016"/>
    <cellStyle name="Normal 38 2 3 2 9 3 2 2" xfId="51265"/>
    <cellStyle name="Normal 38 2 3 2 9 3 3" xfId="40202"/>
    <cellStyle name="Normal 38 2 3 2 9 4" xfId="17688"/>
    <cellStyle name="Normal 38 2 3 2 9 4 2" xfId="43938"/>
    <cellStyle name="Normal 38 2 3 2 9 5" xfId="6553"/>
    <cellStyle name="Normal 38 2 3 2 9 5 2" xfId="32875"/>
    <cellStyle name="Normal 38 2 3 2 9 6" xfId="30922"/>
    <cellStyle name="Normal 38 2 3 20" xfId="3489"/>
    <cellStyle name="Normal 38 2 3 20 2" xfId="11519"/>
    <cellStyle name="Normal 38 2 3 20 2 2" xfId="22583"/>
    <cellStyle name="Normal 38 2 3 20 2 2 2" xfId="48832"/>
    <cellStyle name="Normal 38 2 3 20 2 3" xfId="37769"/>
    <cellStyle name="Normal 38 2 3 20 3" xfId="15122"/>
    <cellStyle name="Normal 38 2 3 20 3 2" xfId="26186"/>
    <cellStyle name="Normal 38 2 3 20 3 2 2" xfId="52435"/>
    <cellStyle name="Normal 38 2 3 20 3 3" xfId="41372"/>
    <cellStyle name="Normal 38 2 3 20 4" xfId="18858"/>
    <cellStyle name="Normal 38 2 3 20 4 2" xfId="45108"/>
    <cellStyle name="Normal 38 2 3 20 5" xfId="7733"/>
    <cellStyle name="Normal 38 2 3 20 5 2" xfId="34045"/>
    <cellStyle name="Normal 38 2 3 20 6" xfId="30923"/>
    <cellStyle name="Normal 38 2 3 21" xfId="3490"/>
    <cellStyle name="Normal 38 2 3 21 2" xfId="11633"/>
    <cellStyle name="Normal 38 2 3 21 2 2" xfId="22697"/>
    <cellStyle name="Normal 38 2 3 21 2 2 2" xfId="48946"/>
    <cellStyle name="Normal 38 2 3 21 2 3" xfId="37883"/>
    <cellStyle name="Normal 38 2 3 21 3" xfId="15236"/>
    <cellStyle name="Normal 38 2 3 21 3 2" xfId="26300"/>
    <cellStyle name="Normal 38 2 3 21 3 2 2" xfId="52549"/>
    <cellStyle name="Normal 38 2 3 21 3 3" xfId="41486"/>
    <cellStyle name="Normal 38 2 3 21 4" xfId="18972"/>
    <cellStyle name="Normal 38 2 3 21 4 2" xfId="45222"/>
    <cellStyle name="Normal 38 2 3 21 5" xfId="7848"/>
    <cellStyle name="Normal 38 2 3 21 5 2" xfId="34159"/>
    <cellStyle name="Normal 38 2 3 21 6" xfId="30924"/>
    <cellStyle name="Normal 38 2 3 22" xfId="3491"/>
    <cellStyle name="Normal 38 2 3 22 2" xfId="11747"/>
    <cellStyle name="Normal 38 2 3 22 2 2" xfId="22811"/>
    <cellStyle name="Normal 38 2 3 22 2 2 2" xfId="49060"/>
    <cellStyle name="Normal 38 2 3 22 2 3" xfId="37997"/>
    <cellStyle name="Normal 38 2 3 22 3" xfId="15350"/>
    <cellStyle name="Normal 38 2 3 22 3 2" xfId="26414"/>
    <cellStyle name="Normal 38 2 3 22 3 2 2" xfId="52663"/>
    <cellStyle name="Normal 38 2 3 22 3 3" xfId="41600"/>
    <cellStyle name="Normal 38 2 3 22 4" xfId="19086"/>
    <cellStyle name="Normal 38 2 3 22 4 2" xfId="45336"/>
    <cellStyle name="Normal 38 2 3 22 5" xfId="7963"/>
    <cellStyle name="Normal 38 2 3 22 5 2" xfId="34273"/>
    <cellStyle name="Normal 38 2 3 22 6" xfId="30925"/>
    <cellStyle name="Normal 38 2 3 23" xfId="3492"/>
    <cellStyle name="Normal 38 2 3 23 2" xfId="11861"/>
    <cellStyle name="Normal 38 2 3 23 2 2" xfId="22925"/>
    <cellStyle name="Normal 38 2 3 23 2 2 2" xfId="49174"/>
    <cellStyle name="Normal 38 2 3 23 2 3" xfId="38111"/>
    <cellStyle name="Normal 38 2 3 23 3" xfId="15464"/>
    <cellStyle name="Normal 38 2 3 23 3 2" xfId="26528"/>
    <cellStyle name="Normal 38 2 3 23 3 2 2" xfId="52777"/>
    <cellStyle name="Normal 38 2 3 23 3 3" xfId="41714"/>
    <cellStyle name="Normal 38 2 3 23 4" xfId="19200"/>
    <cellStyle name="Normal 38 2 3 23 4 2" xfId="45450"/>
    <cellStyle name="Normal 38 2 3 23 5" xfId="8078"/>
    <cellStyle name="Normal 38 2 3 23 5 2" xfId="34387"/>
    <cellStyle name="Normal 38 2 3 23 6" xfId="30926"/>
    <cellStyle name="Normal 38 2 3 24" xfId="3493"/>
    <cellStyle name="Normal 38 2 3 24 2" xfId="11975"/>
    <cellStyle name="Normal 38 2 3 24 2 2" xfId="23039"/>
    <cellStyle name="Normal 38 2 3 24 2 2 2" xfId="49288"/>
    <cellStyle name="Normal 38 2 3 24 2 3" xfId="38225"/>
    <cellStyle name="Normal 38 2 3 24 3" xfId="15578"/>
    <cellStyle name="Normal 38 2 3 24 3 2" xfId="26642"/>
    <cellStyle name="Normal 38 2 3 24 3 2 2" xfId="52891"/>
    <cellStyle name="Normal 38 2 3 24 3 3" xfId="41828"/>
    <cellStyle name="Normal 38 2 3 24 4" xfId="19314"/>
    <cellStyle name="Normal 38 2 3 24 4 2" xfId="45564"/>
    <cellStyle name="Normal 38 2 3 24 5" xfId="8193"/>
    <cellStyle name="Normal 38 2 3 24 5 2" xfId="34501"/>
    <cellStyle name="Normal 38 2 3 24 6" xfId="30927"/>
    <cellStyle name="Normal 38 2 3 25" xfId="3494"/>
    <cellStyle name="Normal 38 2 3 25 2" xfId="12089"/>
    <cellStyle name="Normal 38 2 3 25 2 2" xfId="23153"/>
    <cellStyle name="Normal 38 2 3 25 2 2 2" xfId="49402"/>
    <cellStyle name="Normal 38 2 3 25 2 3" xfId="38339"/>
    <cellStyle name="Normal 38 2 3 25 3" xfId="15692"/>
    <cellStyle name="Normal 38 2 3 25 3 2" xfId="26756"/>
    <cellStyle name="Normal 38 2 3 25 3 2 2" xfId="53005"/>
    <cellStyle name="Normal 38 2 3 25 3 3" xfId="41942"/>
    <cellStyle name="Normal 38 2 3 25 4" xfId="19428"/>
    <cellStyle name="Normal 38 2 3 25 4 2" xfId="45678"/>
    <cellStyle name="Normal 38 2 3 25 5" xfId="8308"/>
    <cellStyle name="Normal 38 2 3 25 5 2" xfId="34615"/>
    <cellStyle name="Normal 38 2 3 25 6" xfId="30928"/>
    <cellStyle name="Normal 38 2 3 26" xfId="3495"/>
    <cellStyle name="Normal 38 2 3 26 2" xfId="12206"/>
    <cellStyle name="Normal 38 2 3 26 2 2" xfId="23270"/>
    <cellStyle name="Normal 38 2 3 26 2 2 2" xfId="49519"/>
    <cellStyle name="Normal 38 2 3 26 2 3" xfId="38456"/>
    <cellStyle name="Normal 38 2 3 26 3" xfId="15809"/>
    <cellStyle name="Normal 38 2 3 26 3 2" xfId="26873"/>
    <cellStyle name="Normal 38 2 3 26 3 2 2" xfId="53122"/>
    <cellStyle name="Normal 38 2 3 26 3 3" xfId="42059"/>
    <cellStyle name="Normal 38 2 3 26 4" xfId="19545"/>
    <cellStyle name="Normal 38 2 3 26 4 2" xfId="45795"/>
    <cellStyle name="Normal 38 2 3 26 5" xfId="8426"/>
    <cellStyle name="Normal 38 2 3 26 5 2" xfId="34732"/>
    <cellStyle name="Normal 38 2 3 26 6" xfId="30929"/>
    <cellStyle name="Normal 38 2 3 27" xfId="3496"/>
    <cellStyle name="Normal 38 2 3 27 2" xfId="12325"/>
    <cellStyle name="Normal 38 2 3 27 2 2" xfId="23389"/>
    <cellStyle name="Normal 38 2 3 27 2 2 2" xfId="49638"/>
    <cellStyle name="Normal 38 2 3 27 2 3" xfId="38575"/>
    <cellStyle name="Normal 38 2 3 27 3" xfId="15928"/>
    <cellStyle name="Normal 38 2 3 27 3 2" xfId="26992"/>
    <cellStyle name="Normal 38 2 3 27 3 2 2" xfId="53241"/>
    <cellStyle name="Normal 38 2 3 27 3 3" xfId="42178"/>
    <cellStyle name="Normal 38 2 3 27 4" xfId="19664"/>
    <cellStyle name="Normal 38 2 3 27 4 2" xfId="45914"/>
    <cellStyle name="Normal 38 2 3 27 5" xfId="8546"/>
    <cellStyle name="Normal 38 2 3 27 5 2" xfId="34851"/>
    <cellStyle name="Normal 38 2 3 27 6" xfId="30930"/>
    <cellStyle name="Normal 38 2 3 28" xfId="3497"/>
    <cellStyle name="Normal 38 2 3 28 2" xfId="12456"/>
    <cellStyle name="Normal 38 2 3 28 2 2" xfId="23520"/>
    <cellStyle name="Normal 38 2 3 28 2 2 2" xfId="49769"/>
    <cellStyle name="Normal 38 2 3 28 2 3" xfId="38706"/>
    <cellStyle name="Normal 38 2 3 28 3" xfId="16059"/>
    <cellStyle name="Normal 38 2 3 28 3 2" xfId="27123"/>
    <cellStyle name="Normal 38 2 3 28 3 2 2" xfId="53372"/>
    <cellStyle name="Normal 38 2 3 28 3 3" xfId="42309"/>
    <cellStyle name="Normal 38 2 3 28 4" xfId="19795"/>
    <cellStyle name="Normal 38 2 3 28 4 2" xfId="46045"/>
    <cellStyle name="Normal 38 2 3 28 5" xfId="8678"/>
    <cellStyle name="Normal 38 2 3 28 5 2" xfId="34982"/>
    <cellStyle name="Normal 38 2 3 28 6" xfId="30931"/>
    <cellStyle name="Normal 38 2 3 29" xfId="3498"/>
    <cellStyle name="Normal 38 2 3 29 2" xfId="12571"/>
    <cellStyle name="Normal 38 2 3 29 2 2" xfId="23635"/>
    <cellStyle name="Normal 38 2 3 29 2 2 2" xfId="49884"/>
    <cellStyle name="Normal 38 2 3 29 2 3" xfId="38821"/>
    <cellStyle name="Normal 38 2 3 29 3" xfId="16174"/>
    <cellStyle name="Normal 38 2 3 29 3 2" xfId="27238"/>
    <cellStyle name="Normal 38 2 3 29 3 2 2" xfId="53487"/>
    <cellStyle name="Normal 38 2 3 29 3 3" xfId="42424"/>
    <cellStyle name="Normal 38 2 3 29 4" xfId="19910"/>
    <cellStyle name="Normal 38 2 3 29 4 2" xfId="46160"/>
    <cellStyle name="Normal 38 2 3 29 5" xfId="8794"/>
    <cellStyle name="Normal 38 2 3 29 5 2" xfId="35097"/>
    <cellStyle name="Normal 38 2 3 29 6" xfId="30932"/>
    <cellStyle name="Normal 38 2 3 3" xfId="236"/>
    <cellStyle name="Normal 38 2 3 3 2" xfId="3500"/>
    <cellStyle name="Normal 38 2 3 3 2 2" xfId="16450"/>
    <cellStyle name="Normal 38 2 3 3 2 2 2" xfId="27514"/>
    <cellStyle name="Normal 38 2 3 3 2 2 2 2" xfId="53763"/>
    <cellStyle name="Normal 38 2 3 3 2 2 3" xfId="42700"/>
    <cellStyle name="Normal 38 2 3 3 2 3" xfId="20186"/>
    <cellStyle name="Normal 38 2 3 3 2 3 2" xfId="46436"/>
    <cellStyle name="Normal 38 2 3 3 2 4" xfId="9114"/>
    <cellStyle name="Normal 38 2 3 3 2 4 2" xfId="35373"/>
    <cellStyle name="Normal 38 2 3 3 2 5" xfId="30934"/>
    <cellStyle name="Normal 38 2 3 3 3" xfId="3499"/>
    <cellStyle name="Normal 38 2 3 3 3 2" xfId="20507"/>
    <cellStyle name="Normal 38 2 3 3 3 2 2" xfId="46756"/>
    <cellStyle name="Normal 38 2 3 3 3 3" xfId="9443"/>
    <cellStyle name="Normal 38 2 3 3 3 3 2" xfId="35693"/>
    <cellStyle name="Normal 38 2 3 3 3 4" xfId="30933"/>
    <cellStyle name="Normal 38 2 3 3 4" xfId="13046"/>
    <cellStyle name="Normal 38 2 3 3 4 2" xfId="24110"/>
    <cellStyle name="Normal 38 2 3 3 4 2 2" xfId="50359"/>
    <cellStyle name="Normal 38 2 3 3 4 3" xfId="39296"/>
    <cellStyle name="Normal 38 2 3 3 5" xfId="16782"/>
    <cellStyle name="Normal 38 2 3 3 5 2" xfId="43032"/>
    <cellStyle name="Normal 38 2 3 3 6" xfId="5639"/>
    <cellStyle name="Normal 38 2 3 3 6 2" xfId="31969"/>
    <cellStyle name="Normal 38 2 3 3 7" xfId="27716"/>
    <cellStyle name="Normal 38 2 3 30" xfId="3501"/>
    <cellStyle name="Normal 38 2 3 30 2" xfId="12685"/>
    <cellStyle name="Normal 38 2 3 30 2 2" xfId="23749"/>
    <cellStyle name="Normal 38 2 3 30 2 2 2" xfId="49998"/>
    <cellStyle name="Normal 38 2 3 30 2 3" xfId="38935"/>
    <cellStyle name="Normal 38 2 3 30 3" xfId="16288"/>
    <cellStyle name="Normal 38 2 3 30 3 2" xfId="27352"/>
    <cellStyle name="Normal 38 2 3 30 3 2 2" xfId="53601"/>
    <cellStyle name="Normal 38 2 3 30 3 3" xfId="42538"/>
    <cellStyle name="Normal 38 2 3 30 4" xfId="20024"/>
    <cellStyle name="Normal 38 2 3 30 4 2" xfId="46274"/>
    <cellStyle name="Normal 38 2 3 30 5" xfId="8909"/>
    <cellStyle name="Normal 38 2 3 30 5 2" xfId="35211"/>
    <cellStyle name="Normal 38 2 3 30 6" xfId="30935"/>
    <cellStyle name="Normal 38 2 3 31" xfId="3502"/>
    <cellStyle name="Normal 38 2 3 31 2" xfId="9323"/>
    <cellStyle name="Normal 38 2 3 31 2 2" xfId="20387"/>
    <cellStyle name="Normal 38 2 3 31 2 2 2" xfId="46636"/>
    <cellStyle name="Normal 38 2 3 31 2 3" xfId="35573"/>
    <cellStyle name="Normal 38 2 3 31 3" xfId="12926"/>
    <cellStyle name="Normal 38 2 3 31 3 2" xfId="23990"/>
    <cellStyle name="Normal 38 2 3 31 3 2 2" xfId="50239"/>
    <cellStyle name="Normal 38 2 3 31 3 3" xfId="39176"/>
    <cellStyle name="Normal 38 2 3 31 4" xfId="16662"/>
    <cellStyle name="Normal 38 2 3 31 4 2" xfId="42912"/>
    <cellStyle name="Normal 38 2 3 31 5" xfId="5518"/>
    <cellStyle name="Normal 38 2 3 31 5 2" xfId="31849"/>
    <cellStyle name="Normal 38 2 3 31 6" xfId="30936"/>
    <cellStyle name="Normal 38 2 3 32" xfId="3503"/>
    <cellStyle name="Normal 38 2 3 32 2" xfId="20267"/>
    <cellStyle name="Normal 38 2 3 32 2 2" xfId="46516"/>
    <cellStyle name="Normal 38 2 3 32 3" xfId="9203"/>
    <cellStyle name="Normal 38 2 3 32 3 2" xfId="35453"/>
    <cellStyle name="Normal 38 2 3 32 4" xfId="30937"/>
    <cellStyle name="Normal 38 2 3 33" xfId="3504"/>
    <cellStyle name="Normal 38 2 3 33 2" xfId="23870"/>
    <cellStyle name="Normal 38 2 3 33 2 2" xfId="50119"/>
    <cellStyle name="Normal 38 2 3 33 3" xfId="12806"/>
    <cellStyle name="Normal 38 2 3 33 3 2" xfId="39056"/>
    <cellStyle name="Normal 38 2 3 33 4" xfId="30938"/>
    <cellStyle name="Normal 38 2 3 34" xfId="3505"/>
    <cellStyle name="Normal 38 2 3 34 2" xfId="16542"/>
    <cellStyle name="Normal 38 2 3 34 2 2" xfId="42792"/>
    <cellStyle name="Normal 38 2 3 34 3" xfId="30939"/>
    <cellStyle name="Normal 38 2 3 35" xfId="3506"/>
    <cellStyle name="Normal 38 2 3 35 2" xfId="30940"/>
    <cellStyle name="Normal 38 2 3 36" xfId="3507"/>
    <cellStyle name="Normal 38 2 3 36 2" xfId="30941"/>
    <cellStyle name="Normal 38 2 3 37" xfId="3508"/>
    <cellStyle name="Normal 38 2 3 37 2" xfId="30942"/>
    <cellStyle name="Normal 38 2 3 38" xfId="3509"/>
    <cellStyle name="Normal 38 2 3 38 2" xfId="30943"/>
    <cellStyle name="Normal 38 2 3 39" xfId="3510"/>
    <cellStyle name="Normal 38 2 3 39 2" xfId="30944"/>
    <cellStyle name="Normal 38 2 3 4" xfId="3511"/>
    <cellStyle name="Normal 38 2 3 4 2" xfId="9595"/>
    <cellStyle name="Normal 38 2 3 4 2 2" xfId="20659"/>
    <cellStyle name="Normal 38 2 3 4 2 2 2" xfId="46908"/>
    <cellStyle name="Normal 38 2 3 4 2 3" xfId="35845"/>
    <cellStyle name="Normal 38 2 3 4 3" xfId="13198"/>
    <cellStyle name="Normal 38 2 3 4 3 2" xfId="24262"/>
    <cellStyle name="Normal 38 2 3 4 3 2 2" xfId="50511"/>
    <cellStyle name="Normal 38 2 3 4 3 3" xfId="39448"/>
    <cellStyle name="Normal 38 2 3 4 4" xfId="16934"/>
    <cellStyle name="Normal 38 2 3 4 4 2" xfId="43184"/>
    <cellStyle name="Normal 38 2 3 4 5" xfId="5793"/>
    <cellStyle name="Normal 38 2 3 4 5 2" xfId="32121"/>
    <cellStyle name="Normal 38 2 3 4 6" xfId="30945"/>
    <cellStyle name="Normal 38 2 3 40" xfId="3512"/>
    <cellStyle name="Normal 38 2 3 40 2" xfId="30946"/>
    <cellStyle name="Normal 38 2 3 41" xfId="3513"/>
    <cellStyle name="Normal 38 2 3 41 2" xfId="30947"/>
    <cellStyle name="Normal 38 2 3 42" xfId="3437"/>
    <cellStyle name="Normal 38 2 3 42 2" xfId="30871"/>
    <cellStyle name="Normal 38 2 3 43" xfId="5397"/>
    <cellStyle name="Normal 38 2 3 43 2" xfId="31729"/>
    <cellStyle name="Normal 38 2 3 44" xfId="27713"/>
    <cellStyle name="Normal 38 2 3 5" xfId="3514"/>
    <cellStyle name="Normal 38 2 3 5 2" xfId="9711"/>
    <cellStyle name="Normal 38 2 3 5 2 2" xfId="20775"/>
    <cellStyle name="Normal 38 2 3 5 2 2 2" xfId="47024"/>
    <cellStyle name="Normal 38 2 3 5 2 3" xfId="35961"/>
    <cellStyle name="Normal 38 2 3 5 3" xfId="13314"/>
    <cellStyle name="Normal 38 2 3 5 3 2" xfId="24378"/>
    <cellStyle name="Normal 38 2 3 5 3 2 2" xfId="50627"/>
    <cellStyle name="Normal 38 2 3 5 3 3" xfId="39564"/>
    <cellStyle name="Normal 38 2 3 5 4" xfId="17050"/>
    <cellStyle name="Normal 38 2 3 5 4 2" xfId="43300"/>
    <cellStyle name="Normal 38 2 3 5 5" xfId="5910"/>
    <cellStyle name="Normal 38 2 3 5 5 2" xfId="32237"/>
    <cellStyle name="Normal 38 2 3 5 6" xfId="30948"/>
    <cellStyle name="Normal 38 2 3 6" xfId="3515"/>
    <cellStyle name="Normal 38 2 3 6 2" xfId="9826"/>
    <cellStyle name="Normal 38 2 3 6 2 2" xfId="20890"/>
    <cellStyle name="Normal 38 2 3 6 2 2 2" xfId="47139"/>
    <cellStyle name="Normal 38 2 3 6 2 3" xfId="36076"/>
    <cellStyle name="Normal 38 2 3 6 3" xfId="13429"/>
    <cellStyle name="Normal 38 2 3 6 3 2" xfId="24493"/>
    <cellStyle name="Normal 38 2 3 6 3 2 2" xfId="50742"/>
    <cellStyle name="Normal 38 2 3 6 3 3" xfId="39679"/>
    <cellStyle name="Normal 38 2 3 6 4" xfId="17165"/>
    <cellStyle name="Normal 38 2 3 6 4 2" xfId="43415"/>
    <cellStyle name="Normal 38 2 3 6 5" xfId="6026"/>
    <cellStyle name="Normal 38 2 3 6 5 2" xfId="32352"/>
    <cellStyle name="Normal 38 2 3 6 6" xfId="30949"/>
    <cellStyle name="Normal 38 2 3 7" xfId="3516"/>
    <cellStyle name="Normal 38 2 3 7 2" xfId="9941"/>
    <cellStyle name="Normal 38 2 3 7 2 2" xfId="21005"/>
    <cellStyle name="Normal 38 2 3 7 2 2 2" xfId="47254"/>
    <cellStyle name="Normal 38 2 3 7 2 3" xfId="36191"/>
    <cellStyle name="Normal 38 2 3 7 3" xfId="13544"/>
    <cellStyle name="Normal 38 2 3 7 3 2" xfId="24608"/>
    <cellStyle name="Normal 38 2 3 7 3 2 2" xfId="50857"/>
    <cellStyle name="Normal 38 2 3 7 3 3" xfId="39794"/>
    <cellStyle name="Normal 38 2 3 7 4" xfId="17280"/>
    <cellStyle name="Normal 38 2 3 7 4 2" xfId="43530"/>
    <cellStyle name="Normal 38 2 3 7 5" xfId="6142"/>
    <cellStyle name="Normal 38 2 3 7 5 2" xfId="32467"/>
    <cellStyle name="Normal 38 2 3 7 6" xfId="30950"/>
    <cellStyle name="Normal 38 2 3 8" xfId="3517"/>
    <cellStyle name="Normal 38 2 3 8 2" xfId="10055"/>
    <cellStyle name="Normal 38 2 3 8 2 2" xfId="21119"/>
    <cellStyle name="Normal 38 2 3 8 2 2 2" xfId="47368"/>
    <cellStyle name="Normal 38 2 3 8 2 3" xfId="36305"/>
    <cellStyle name="Normal 38 2 3 8 3" xfId="13658"/>
    <cellStyle name="Normal 38 2 3 8 3 2" xfId="24722"/>
    <cellStyle name="Normal 38 2 3 8 3 2 2" xfId="50971"/>
    <cellStyle name="Normal 38 2 3 8 3 3" xfId="39908"/>
    <cellStyle name="Normal 38 2 3 8 4" xfId="17394"/>
    <cellStyle name="Normal 38 2 3 8 4 2" xfId="43644"/>
    <cellStyle name="Normal 38 2 3 8 5" xfId="6257"/>
    <cellStyle name="Normal 38 2 3 8 5 2" xfId="32581"/>
    <cellStyle name="Normal 38 2 3 8 6" xfId="30951"/>
    <cellStyle name="Normal 38 2 3 9" xfId="3518"/>
    <cellStyle name="Normal 38 2 3 9 2" xfId="10169"/>
    <cellStyle name="Normal 38 2 3 9 2 2" xfId="21233"/>
    <cellStyle name="Normal 38 2 3 9 2 2 2" xfId="47482"/>
    <cellStyle name="Normal 38 2 3 9 2 3" xfId="36419"/>
    <cellStyle name="Normal 38 2 3 9 3" xfId="13772"/>
    <cellStyle name="Normal 38 2 3 9 3 2" xfId="24836"/>
    <cellStyle name="Normal 38 2 3 9 3 2 2" xfId="51085"/>
    <cellStyle name="Normal 38 2 3 9 3 3" xfId="40022"/>
    <cellStyle name="Normal 38 2 3 9 4" xfId="17508"/>
    <cellStyle name="Normal 38 2 3 9 4 2" xfId="43758"/>
    <cellStyle name="Normal 38 2 3 9 5" xfId="6372"/>
    <cellStyle name="Normal 38 2 3 9 5 2" xfId="32695"/>
    <cellStyle name="Normal 38 2 3 9 6" xfId="30952"/>
    <cellStyle name="Normal 38 2 30" xfId="3519"/>
    <cellStyle name="Normal 38 2 30 2" xfId="12064"/>
    <cellStyle name="Normal 38 2 30 2 2" xfId="23128"/>
    <cellStyle name="Normal 38 2 30 2 2 2" xfId="49377"/>
    <cellStyle name="Normal 38 2 30 2 3" xfId="38314"/>
    <cellStyle name="Normal 38 2 30 3" xfId="15667"/>
    <cellStyle name="Normal 38 2 30 3 2" xfId="26731"/>
    <cellStyle name="Normal 38 2 30 3 2 2" xfId="52980"/>
    <cellStyle name="Normal 38 2 30 3 3" xfId="41917"/>
    <cellStyle name="Normal 38 2 30 4" xfId="19403"/>
    <cellStyle name="Normal 38 2 30 4 2" xfId="45653"/>
    <cellStyle name="Normal 38 2 30 5" xfId="8282"/>
    <cellStyle name="Normal 38 2 30 5 2" xfId="34590"/>
    <cellStyle name="Normal 38 2 30 6" xfId="30953"/>
    <cellStyle name="Normal 38 2 31" xfId="3520"/>
    <cellStyle name="Normal 38 2 31 2" xfId="12181"/>
    <cellStyle name="Normal 38 2 31 2 2" xfId="23245"/>
    <cellStyle name="Normal 38 2 31 2 2 2" xfId="49494"/>
    <cellStyle name="Normal 38 2 31 2 3" xfId="38431"/>
    <cellStyle name="Normal 38 2 31 3" xfId="15784"/>
    <cellStyle name="Normal 38 2 31 3 2" xfId="26848"/>
    <cellStyle name="Normal 38 2 31 3 2 2" xfId="53097"/>
    <cellStyle name="Normal 38 2 31 3 3" xfId="42034"/>
    <cellStyle name="Normal 38 2 31 4" xfId="19520"/>
    <cellStyle name="Normal 38 2 31 4 2" xfId="45770"/>
    <cellStyle name="Normal 38 2 31 5" xfId="8400"/>
    <cellStyle name="Normal 38 2 31 5 2" xfId="34707"/>
    <cellStyle name="Normal 38 2 31 6" xfId="30954"/>
    <cellStyle name="Normal 38 2 32" xfId="3521"/>
    <cellStyle name="Normal 38 2 32 2" xfId="12300"/>
    <cellStyle name="Normal 38 2 32 2 2" xfId="23364"/>
    <cellStyle name="Normal 38 2 32 2 2 2" xfId="49613"/>
    <cellStyle name="Normal 38 2 32 2 3" xfId="38550"/>
    <cellStyle name="Normal 38 2 32 3" xfId="15903"/>
    <cellStyle name="Normal 38 2 32 3 2" xfId="26967"/>
    <cellStyle name="Normal 38 2 32 3 2 2" xfId="53216"/>
    <cellStyle name="Normal 38 2 32 3 3" xfId="42153"/>
    <cellStyle name="Normal 38 2 32 4" xfId="19639"/>
    <cellStyle name="Normal 38 2 32 4 2" xfId="45889"/>
    <cellStyle name="Normal 38 2 32 5" xfId="8520"/>
    <cellStyle name="Normal 38 2 32 5 2" xfId="34826"/>
    <cellStyle name="Normal 38 2 32 6" xfId="30955"/>
    <cellStyle name="Normal 38 2 33" xfId="3522"/>
    <cellStyle name="Normal 38 2 33 2" xfId="12431"/>
    <cellStyle name="Normal 38 2 33 2 2" xfId="23495"/>
    <cellStyle name="Normal 38 2 33 2 2 2" xfId="49744"/>
    <cellStyle name="Normal 38 2 33 2 3" xfId="38681"/>
    <cellStyle name="Normal 38 2 33 3" xfId="16034"/>
    <cellStyle name="Normal 38 2 33 3 2" xfId="27098"/>
    <cellStyle name="Normal 38 2 33 3 2 2" xfId="53347"/>
    <cellStyle name="Normal 38 2 33 3 3" xfId="42284"/>
    <cellStyle name="Normal 38 2 33 4" xfId="19770"/>
    <cellStyle name="Normal 38 2 33 4 2" xfId="46020"/>
    <cellStyle name="Normal 38 2 33 5" xfId="8652"/>
    <cellStyle name="Normal 38 2 33 5 2" xfId="34957"/>
    <cellStyle name="Normal 38 2 33 6" xfId="30956"/>
    <cellStyle name="Normal 38 2 34" xfId="3523"/>
    <cellStyle name="Normal 38 2 34 2" xfId="12546"/>
    <cellStyle name="Normal 38 2 34 2 2" xfId="23610"/>
    <cellStyle name="Normal 38 2 34 2 2 2" xfId="49859"/>
    <cellStyle name="Normal 38 2 34 2 3" xfId="38796"/>
    <cellStyle name="Normal 38 2 34 3" xfId="16149"/>
    <cellStyle name="Normal 38 2 34 3 2" xfId="27213"/>
    <cellStyle name="Normal 38 2 34 3 2 2" xfId="53462"/>
    <cellStyle name="Normal 38 2 34 3 3" xfId="42399"/>
    <cellStyle name="Normal 38 2 34 4" xfId="19885"/>
    <cellStyle name="Normal 38 2 34 4 2" xfId="46135"/>
    <cellStyle name="Normal 38 2 34 5" xfId="8768"/>
    <cellStyle name="Normal 38 2 34 5 2" xfId="35072"/>
    <cellStyle name="Normal 38 2 34 6" xfId="30957"/>
    <cellStyle name="Normal 38 2 35" xfId="3524"/>
    <cellStyle name="Normal 38 2 35 2" xfId="12660"/>
    <cellStyle name="Normal 38 2 35 2 2" xfId="23724"/>
    <cellStyle name="Normal 38 2 35 2 2 2" xfId="49973"/>
    <cellStyle name="Normal 38 2 35 2 3" xfId="38910"/>
    <cellStyle name="Normal 38 2 35 3" xfId="16263"/>
    <cellStyle name="Normal 38 2 35 3 2" xfId="27327"/>
    <cellStyle name="Normal 38 2 35 3 2 2" xfId="53576"/>
    <cellStyle name="Normal 38 2 35 3 3" xfId="42513"/>
    <cellStyle name="Normal 38 2 35 4" xfId="19999"/>
    <cellStyle name="Normal 38 2 35 4 2" xfId="46249"/>
    <cellStyle name="Normal 38 2 35 5" xfId="8883"/>
    <cellStyle name="Normal 38 2 35 5 2" xfId="35186"/>
    <cellStyle name="Normal 38 2 35 6" xfId="30958"/>
    <cellStyle name="Normal 38 2 36" xfId="3525"/>
    <cellStyle name="Normal 38 2 36 2" xfId="9298"/>
    <cellStyle name="Normal 38 2 36 2 2" xfId="20362"/>
    <cellStyle name="Normal 38 2 36 2 2 2" xfId="46611"/>
    <cellStyle name="Normal 38 2 36 2 3" xfId="35548"/>
    <cellStyle name="Normal 38 2 36 3" xfId="12901"/>
    <cellStyle name="Normal 38 2 36 3 2" xfId="23965"/>
    <cellStyle name="Normal 38 2 36 3 2 2" xfId="50214"/>
    <cellStyle name="Normal 38 2 36 3 3" xfId="39151"/>
    <cellStyle name="Normal 38 2 36 4" xfId="16637"/>
    <cellStyle name="Normal 38 2 36 4 2" xfId="42887"/>
    <cellStyle name="Normal 38 2 36 5" xfId="5493"/>
    <cellStyle name="Normal 38 2 36 5 2" xfId="31824"/>
    <cellStyle name="Normal 38 2 36 6" xfId="30959"/>
    <cellStyle name="Normal 38 2 37" xfId="3526"/>
    <cellStyle name="Normal 38 2 37 2" xfId="20242"/>
    <cellStyle name="Normal 38 2 37 2 2" xfId="46491"/>
    <cellStyle name="Normal 38 2 37 3" xfId="9178"/>
    <cellStyle name="Normal 38 2 37 3 2" xfId="35428"/>
    <cellStyle name="Normal 38 2 37 4" xfId="30960"/>
    <cellStyle name="Normal 38 2 38" xfId="3527"/>
    <cellStyle name="Normal 38 2 38 2" xfId="23845"/>
    <cellStyle name="Normal 38 2 38 2 2" xfId="50094"/>
    <cellStyle name="Normal 38 2 38 3" xfId="12781"/>
    <cellStyle name="Normal 38 2 38 3 2" xfId="39031"/>
    <cellStyle name="Normal 38 2 38 4" xfId="30961"/>
    <cellStyle name="Normal 38 2 39" xfId="3528"/>
    <cellStyle name="Normal 38 2 39 2" xfId="16505"/>
    <cellStyle name="Normal 38 2 39 2 2" xfId="42755"/>
    <cellStyle name="Normal 38 2 39 3" xfId="30962"/>
    <cellStyle name="Normal 38 2 4" xfId="237"/>
    <cellStyle name="Normal 38 2 4 10" xfId="3530"/>
    <cellStyle name="Normal 38 2 4 10 2" xfId="10290"/>
    <cellStyle name="Normal 38 2 4 10 2 2" xfId="21354"/>
    <cellStyle name="Normal 38 2 4 10 2 2 2" xfId="47603"/>
    <cellStyle name="Normal 38 2 4 10 2 3" xfId="36540"/>
    <cellStyle name="Normal 38 2 4 10 3" xfId="13893"/>
    <cellStyle name="Normal 38 2 4 10 3 2" xfId="24957"/>
    <cellStyle name="Normal 38 2 4 10 3 2 2" xfId="51206"/>
    <cellStyle name="Normal 38 2 4 10 3 3" xfId="40143"/>
    <cellStyle name="Normal 38 2 4 10 4" xfId="17629"/>
    <cellStyle name="Normal 38 2 4 10 4 2" xfId="43879"/>
    <cellStyle name="Normal 38 2 4 10 5" xfId="6494"/>
    <cellStyle name="Normal 38 2 4 10 5 2" xfId="32816"/>
    <cellStyle name="Normal 38 2 4 10 6" xfId="30964"/>
    <cellStyle name="Normal 38 2 4 11" xfId="3531"/>
    <cellStyle name="Normal 38 2 4 11 2" xfId="10417"/>
    <cellStyle name="Normal 38 2 4 11 2 2" xfId="21481"/>
    <cellStyle name="Normal 38 2 4 11 2 2 2" xfId="47730"/>
    <cellStyle name="Normal 38 2 4 11 2 3" xfId="36667"/>
    <cellStyle name="Normal 38 2 4 11 3" xfId="14020"/>
    <cellStyle name="Normal 38 2 4 11 3 2" xfId="25084"/>
    <cellStyle name="Normal 38 2 4 11 3 2 2" xfId="51333"/>
    <cellStyle name="Normal 38 2 4 11 3 3" xfId="40270"/>
    <cellStyle name="Normal 38 2 4 11 4" xfId="17756"/>
    <cellStyle name="Normal 38 2 4 11 4 2" xfId="44006"/>
    <cellStyle name="Normal 38 2 4 11 5" xfId="6622"/>
    <cellStyle name="Normal 38 2 4 11 5 2" xfId="32943"/>
    <cellStyle name="Normal 38 2 4 11 6" xfId="30965"/>
    <cellStyle name="Normal 38 2 4 12" xfId="3532"/>
    <cellStyle name="Normal 38 2 4 12 2" xfId="10532"/>
    <cellStyle name="Normal 38 2 4 12 2 2" xfId="21596"/>
    <cellStyle name="Normal 38 2 4 12 2 2 2" xfId="47845"/>
    <cellStyle name="Normal 38 2 4 12 2 3" xfId="36782"/>
    <cellStyle name="Normal 38 2 4 12 3" xfId="14135"/>
    <cellStyle name="Normal 38 2 4 12 3 2" xfId="25199"/>
    <cellStyle name="Normal 38 2 4 12 3 2 2" xfId="51448"/>
    <cellStyle name="Normal 38 2 4 12 3 3" xfId="40385"/>
    <cellStyle name="Normal 38 2 4 12 4" xfId="17871"/>
    <cellStyle name="Normal 38 2 4 12 4 2" xfId="44121"/>
    <cellStyle name="Normal 38 2 4 12 5" xfId="6738"/>
    <cellStyle name="Normal 38 2 4 12 5 2" xfId="33058"/>
    <cellStyle name="Normal 38 2 4 12 6" xfId="30966"/>
    <cellStyle name="Normal 38 2 4 13" xfId="3533"/>
    <cellStyle name="Normal 38 2 4 13 2" xfId="10705"/>
    <cellStyle name="Normal 38 2 4 13 2 2" xfId="21769"/>
    <cellStyle name="Normal 38 2 4 13 2 2 2" xfId="48018"/>
    <cellStyle name="Normal 38 2 4 13 2 3" xfId="36955"/>
    <cellStyle name="Normal 38 2 4 13 3" xfId="14308"/>
    <cellStyle name="Normal 38 2 4 13 3 2" xfId="25372"/>
    <cellStyle name="Normal 38 2 4 13 3 2 2" xfId="51621"/>
    <cellStyle name="Normal 38 2 4 13 3 3" xfId="40558"/>
    <cellStyle name="Normal 38 2 4 13 4" xfId="18044"/>
    <cellStyle name="Normal 38 2 4 13 4 2" xfId="44294"/>
    <cellStyle name="Normal 38 2 4 13 5" xfId="6912"/>
    <cellStyle name="Normal 38 2 4 13 5 2" xfId="33231"/>
    <cellStyle name="Normal 38 2 4 13 6" xfId="30967"/>
    <cellStyle name="Normal 38 2 4 14" xfId="3534"/>
    <cellStyle name="Normal 38 2 4 14 2" xfId="10822"/>
    <cellStyle name="Normal 38 2 4 14 2 2" xfId="21886"/>
    <cellStyle name="Normal 38 2 4 14 2 2 2" xfId="48135"/>
    <cellStyle name="Normal 38 2 4 14 2 3" xfId="37072"/>
    <cellStyle name="Normal 38 2 4 14 3" xfId="14425"/>
    <cellStyle name="Normal 38 2 4 14 3 2" xfId="25489"/>
    <cellStyle name="Normal 38 2 4 14 3 2 2" xfId="51738"/>
    <cellStyle name="Normal 38 2 4 14 3 3" xfId="40675"/>
    <cellStyle name="Normal 38 2 4 14 4" xfId="18161"/>
    <cellStyle name="Normal 38 2 4 14 4 2" xfId="44411"/>
    <cellStyle name="Normal 38 2 4 14 5" xfId="7030"/>
    <cellStyle name="Normal 38 2 4 14 5 2" xfId="33348"/>
    <cellStyle name="Normal 38 2 4 14 6" xfId="30968"/>
    <cellStyle name="Normal 38 2 4 15" xfId="3535"/>
    <cellStyle name="Normal 38 2 4 15 2" xfId="10938"/>
    <cellStyle name="Normal 38 2 4 15 2 2" xfId="22002"/>
    <cellStyle name="Normal 38 2 4 15 2 2 2" xfId="48251"/>
    <cellStyle name="Normal 38 2 4 15 2 3" xfId="37188"/>
    <cellStyle name="Normal 38 2 4 15 3" xfId="14541"/>
    <cellStyle name="Normal 38 2 4 15 3 2" xfId="25605"/>
    <cellStyle name="Normal 38 2 4 15 3 2 2" xfId="51854"/>
    <cellStyle name="Normal 38 2 4 15 3 3" xfId="40791"/>
    <cellStyle name="Normal 38 2 4 15 4" xfId="18277"/>
    <cellStyle name="Normal 38 2 4 15 4 2" xfId="44527"/>
    <cellStyle name="Normal 38 2 4 15 5" xfId="7147"/>
    <cellStyle name="Normal 38 2 4 15 5 2" xfId="33464"/>
    <cellStyle name="Normal 38 2 4 15 6" xfId="30969"/>
    <cellStyle name="Normal 38 2 4 16" xfId="3536"/>
    <cellStyle name="Normal 38 2 4 16 2" xfId="11056"/>
    <cellStyle name="Normal 38 2 4 16 2 2" xfId="22120"/>
    <cellStyle name="Normal 38 2 4 16 2 2 2" xfId="48369"/>
    <cellStyle name="Normal 38 2 4 16 2 3" xfId="37306"/>
    <cellStyle name="Normal 38 2 4 16 3" xfId="14659"/>
    <cellStyle name="Normal 38 2 4 16 3 2" xfId="25723"/>
    <cellStyle name="Normal 38 2 4 16 3 2 2" xfId="51972"/>
    <cellStyle name="Normal 38 2 4 16 3 3" xfId="40909"/>
    <cellStyle name="Normal 38 2 4 16 4" xfId="18395"/>
    <cellStyle name="Normal 38 2 4 16 4 2" xfId="44645"/>
    <cellStyle name="Normal 38 2 4 16 5" xfId="7266"/>
    <cellStyle name="Normal 38 2 4 16 5 2" xfId="33582"/>
    <cellStyle name="Normal 38 2 4 16 6" xfId="30970"/>
    <cellStyle name="Normal 38 2 4 17" xfId="3537"/>
    <cellStyle name="Normal 38 2 4 17 2" xfId="11174"/>
    <cellStyle name="Normal 38 2 4 17 2 2" xfId="22238"/>
    <cellStyle name="Normal 38 2 4 17 2 2 2" xfId="48487"/>
    <cellStyle name="Normal 38 2 4 17 2 3" xfId="37424"/>
    <cellStyle name="Normal 38 2 4 17 3" xfId="14777"/>
    <cellStyle name="Normal 38 2 4 17 3 2" xfId="25841"/>
    <cellStyle name="Normal 38 2 4 17 3 2 2" xfId="52090"/>
    <cellStyle name="Normal 38 2 4 17 3 3" xfId="41027"/>
    <cellStyle name="Normal 38 2 4 17 4" xfId="18513"/>
    <cellStyle name="Normal 38 2 4 17 4 2" xfId="44763"/>
    <cellStyle name="Normal 38 2 4 17 5" xfId="7385"/>
    <cellStyle name="Normal 38 2 4 17 5 2" xfId="33700"/>
    <cellStyle name="Normal 38 2 4 17 6" xfId="30971"/>
    <cellStyle name="Normal 38 2 4 18" xfId="3538"/>
    <cellStyle name="Normal 38 2 4 18 2" xfId="11290"/>
    <cellStyle name="Normal 38 2 4 18 2 2" xfId="22354"/>
    <cellStyle name="Normal 38 2 4 18 2 2 2" xfId="48603"/>
    <cellStyle name="Normal 38 2 4 18 2 3" xfId="37540"/>
    <cellStyle name="Normal 38 2 4 18 3" xfId="14893"/>
    <cellStyle name="Normal 38 2 4 18 3 2" xfId="25957"/>
    <cellStyle name="Normal 38 2 4 18 3 2 2" xfId="52206"/>
    <cellStyle name="Normal 38 2 4 18 3 3" xfId="41143"/>
    <cellStyle name="Normal 38 2 4 18 4" xfId="18629"/>
    <cellStyle name="Normal 38 2 4 18 4 2" xfId="44879"/>
    <cellStyle name="Normal 38 2 4 18 5" xfId="7502"/>
    <cellStyle name="Normal 38 2 4 18 5 2" xfId="33816"/>
    <cellStyle name="Normal 38 2 4 18 6" xfId="30972"/>
    <cellStyle name="Normal 38 2 4 19" xfId="3539"/>
    <cellStyle name="Normal 38 2 4 19 2" xfId="11407"/>
    <cellStyle name="Normal 38 2 4 19 2 2" xfId="22471"/>
    <cellStyle name="Normal 38 2 4 19 2 2 2" xfId="48720"/>
    <cellStyle name="Normal 38 2 4 19 2 3" xfId="37657"/>
    <cellStyle name="Normal 38 2 4 19 3" xfId="15010"/>
    <cellStyle name="Normal 38 2 4 19 3 2" xfId="26074"/>
    <cellStyle name="Normal 38 2 4 19 3 2 2" xfId="52323"/>
    <cellStyle name="Normal 38 2 4 19 3 3" xfId="41260"/>
    <cellStyle name="Normal 38 2 4 19 4" xfId="18746"/>
    <cellStyle name="Normal 38 2 4 19 4 2" xfId="44996"/>
    <cellStyle name="Normal 38 2 4 19 5" xfId="7620"/>
    <cellStyle name="Normal 38 2 4 19 5 2" xfId="33933"/>
    <cellStyle name="Normal 38 2 4 19 6" xfId="30973"/>
    <cellStyle name="Normal 38 2 4 2" xfId="238"/>
    <cellStyle name="Normal 38 2 4 2 10" xfId="3541"/>
    <cellStyle name="Normal 38 2 4 2 10 2" xfId="10477"/>
    <cellStyle name="Normal 38 2 4 2 10 2 2" xfId="21541"/>
    <cellStyle name="Normal 38 2 4 2 10 2 2 2" xfId="47790"/>
    <cellStyle name="Normal 38 2 4 2 10 2 3" xfId="36727"/>
    <cellStyle name="Normal 38 2 4 2 10 3" xfId="14080"/>
    <cellStyle name="Normal 38 2 4 2 10 3 2" xfId="25144"/>
    <cellStyle name="Normal 38 2 4 2 10 3 2 2" xfId="51393"/>
    <cellStyle name="Normal 38 2 4 2 10 3 3" xfId="40330"/>
    <cellStyle name="Normal 38 2 4 2 10 4" xfId="17816"/>
    <cellStyle name="Normal 38 2 4 2 10 4 2" xfId="44066"/>
    <cellStyle name="Normal 38 2 4 2 10 5" xfId="6682"/>
    <cellStyle name="Normal 38 2 4 2 10 5 2" xfId="33003"/>
    <cellStyle name="Normal 38 2 4 2 10 6" xfId="30975"/>
    <cellStyle name="Normal 38 2 4 2 11" xfId="3542"/>
    <cellStyle name="Normal 38 2 4 2 11 2" xfId="10592"/>
    <cellStyle name="Normal 38 2 4 2 11 2 2" xfId="21656"/>
    <cellStyle name="Normal 38 2 4 2 11 2 2 2" xfId="47905"/>
    <cellStyle name="Normal 38 2 4 2 11 2 3" xfId="36842"/>
    <cellStyle name="Normal 38 2 4 2 11 3" xfId="14195"/>
    <cellStyle name="Normal 38 2 4 2 11 3 2" xfId="25259"/>
    <cellStyle name="Normal 38 2 4 2 11 3 2 2" xfId="51508"/>
    <cellStyle name="Normal 38 2 4 2 11 3 3" xfId="40445"/>
    <cellStyle name="Normal 38 2 4 2 11 4" xfId="17931"/>
    <cellStyle name="Normal 38 2 4 2 11 4 2" xfId="44181"/>
    <cellStyle name="Normal 38 2 4 2 11 5" xfId="6798"/>
    <cellStyle name="Normal 38 2 4 2 11 5 2" xfId="33118"/>
    <cellStyle name="Normal 38 2 4 2 11 6" xfId="30976"/>
    <cellStyle name="Normal 38 2 4 2 12" xfId="3543"/>
    <cellStyle name="Normal 38 2 4 2 12 2" xfId="10765"/>
    <cellStyle name="Normal 38 2 4 2 12 2 2" xfId="21829"/>
    <cellStyle name="Normal 38 2 4 2 12 2 2 2" xfId="48078"/>
    <cellStyle name="Normal 38 2 4 2 12 2 3" xfId="37015"/>
    <cellStyle name="Normal 38 2 4 2 12 3" xfId="14368"/>
    <cellStyle name="Normal 38 2 4 2 12 3 2" xfId="25432"/>
    <cellStyle name="Normal 38 2 4 2 12 3 2 2" xfId="51681"/>
    <cellStyle name="Normal 38 2 4 2 12 3 3" xfId="40618"/>
    <cellStyle name="Normal 38 2 4 2 12 4" xfId="18104"/>
    <cellStyle name="Normal 38 2 4 2 12 4 2" xfId="44354"/>
    <cellStyle name="Normal 38 2 4 2 12 5" xfId="6972"/>
    <cellStyle name="Normal 38 2 4 2 12 5 2" xfId="33291"/>
    <cellStyle name="Normal 38 2 4 2 12 6" xfId="30977"/>
    <cellStyle name="Normal 38 2 4 2 13" xfId="3544"/>
    <cellStyle name="Normal 38 2 4 2 13 2" xfId="10882"/>
    <cellStyle name="Normal 38 2 4 2 13 2 2" xfId="21946"/>
    <cellStyle name="Normal 38 2 4 2 13 2 2 2" xfId="48195"/>
    <cellStyle name="Normal 38 2 4 2 13 2 3" xfId="37132"/>
    <cellStyle name="Normal 38 2 4 2 13 3" xfId="14485"/>
    <cellStyle name="Normal 38 2 4 2 13 3 2" xfId="25549"/>
    <cellStyle name="Normal 38 2 4 2 13 3 2 2" xfId="51798"/>
    <cellStyle name="Normal 38 2 4 2 13 3 3" xfId="40735"/>
    <cellStyle name="Normal 38 2 4 2 13 4" xfId="18221"/>
    <cellStyle name="Normal 38 2 4 2 13 4 2" xfId="44471"/>
    <cellStyle name="Normal 38 2 4 2 13 5" xfId="7090"/>
    <cellStyle name="Normal 38 2 4 2 13 5 2" xfId="33408"/>
    <cellStyle name="Normal 38 2 4 2 13 6" xfId="30978"/>
    <cellStyle name="Normal 38 2 4 2 14" xfId="3545"/>
    <cellStyle name="Normal 38 2 4 2 14 2" xfId="10998"/>
    <cellStyle name="Normal 38 2 4 2 14 2 2" xfId="22062"/>
    <cellStyle name="Normal 38 2 4 2 14 2 2 2" xfId="48311"/>
    <cellStyle name="Normal 38 2 4 2 14 2 3" xfId="37248"/>
    <cellStyle name="Normal 38 2 4 2 14 3" xfId="14601"/>
    <cellStyle name="Normal 38 2 4 2 14 3 2" xfId="25665"/>
    <cellStyle name="Normal 38 2 4 2 14 3 2 2" xfId="51914"/>
    <cellStyle name="Normal 38 2 4 2 14 3 3" xfId="40851"/>
    <cellStyle name="Normal 38 2 4 2 14 4" xfId="18337"/>
    <cellStyle name="Normal 38 2 4 2 14 4 2" xfId="44587"/>
    <cellStyle name="Normal 38 2 4 2 14 5" xfId="7207"/>
    <cellStyle name="Normal 38 2 4 2 14 5 2" xfId="33524"/>
    <cellStyle name="Normal 38 2 4 2 14 6" xfId="30979"/>
    <cellStyle name="Normal 38 2 4 2 15" xfId="3546"/>
    <cellStyle name="Normal 38 2 4 2 15 2" xfId="11116"/>
    <cellStyle name="Normal 38 2 4 2 15 2 2" xfId="22180"/>
    <cellStyle name="Normal 38 2 4 2 15 2 2 2" xfId="48429"/>
    <cellStyle name="Normal 38 2 4 2 15 2 3" xfId="37366"/>
    <cellStyle name="Normal 38 2 4 2 15 3" xfId="14719"/>
    <cellStyle name="Normal 38 2 4 2 15 3 2" xfId="25783"/>
    <cellStyle name="Normal 38 2 4 2 15 3 2 2" xfId="52032"/>
    <cellStyle name="Normal 38 2 4 2 15 3 3" xfId="40969"/>
    <cellStyle name="Normal 38 2 4 2 15 4" xfId="18455"/>
    <cellStyle name="Normal 38 2 4 2 15 4 2" xfId="44705"/>
    <cellStyle name="Normal 38 2 4 2 15 5" xfId="7326"/>
    <cellStyle name="Normal 38 2 4 2 15 5 2" xfId="33642"/>
    <cellStyle name="Normal 38 2 4 2 15 6" xfId="30980"/>
    <cellStyle name="Normal 38 2 4 2 16" xfId="3547"/>
    <cellStyle name="Normal 38 2 4 2 16 2" xfId="11234"/>
    <cellStyle name="Normal 38 2 4 2 16 2 2" xfId="22298"/>
    <cellStyle name="Normal 38 2 4 2 16 2 2 2" xfId="48547"/>
    <cellStyle name="Normal 38 2 4 2 16 2 3" xfId="37484"/>
    <cellStyle name="Normal 38 2 4 2 16 3" xfId="14837"/>
    <cellStyle name="Normal 38 2 4 2 16 3 2" xfId="25901"/>
    <cellStyle name="Normal 38 2 4 2 16 3 2 2" xfId="52150"/>
    <cellStyle name="Normal 38 2 4 2 16 3 3" xfId="41087"/>
    <cellStyle name="Normal 38 2 4 2 16 4" xfId="18573"/>
    <cellStyle name="Normal 38 2 4 2 16 4 2" xfId="44823"/>
    <cellStyle name="Normal 38 2 4 2 16 5" xfId="7445"/>
    <cellStyle name="Normal 38 2 4 2 16 5 2" xfId="33760"/>
    <cellStyle name="Normal 38 2 4 2 16 6" xfId="30981"/>
    <cellStyle name="Normal 38 2 4 2 17" xfId="3548"/>
    <cellStyle name="Normal 38 2 4 2 17 2" xfId="11350"/>
    <cellStyle name="Normal 38 2 4 2 17 2 2" xfId="22414"/>
    <cellStyle name="Normal 38 2 4 2 17 2 2 2" xfId="48663"/>
    <cellStyle name="Normal 38 2 4 2 17 2 3" xfId="37600"/>
    <cellStyle name="Normal 38 2 4 2 17 3" xfId="14953"/>
    <cellStyle name="Normal 38 2 4 2 17 3 2" xfId="26017"/>
    <cellStyle name="Normal 38 2 4 2 17 3 2 2" xfId="52266"/>
    <cellStyle name="Normal 38 2 4 2 17 3 3" xfId="41203"/>
    <cellStyle name="Normal 38 2 4 2 17 4" xfId="18689"/>
    <cellStyle name="Normal 38 2 4 2 17 4 2" xfId="44939"/>
    <cellStyle name="Normal 38 2 4 2 17 5" xfId="7562"/>
    <cellStyle name="Normal 38 2 4 2 17 5 2" xfId="33876"/>
    <cellStyle name="Normal 38 2 4 2 17 6" xfId="30982"/>
    <cellStyle name="Normal 38 2 4 2 18" xfId="3549"/>
    <cellStyle name="Normal 38 2 4 2 18 2" xfId="11467"/>
    <cellStyle name="Normal 38 2 4 2 18 2 2" xfId="22531"/>
    <cellStyle name="Normal 38 2 4 2 18 2 2 2" xfId="48780"/>
    <cellStyle name="Normal 38 2 4 2 18 2 3" xfId="37717"/>
    <cellStyle name="Normal 38 2 4 2 18 3" xfId="15070"/>
    <cellStyle name="Normal 38 2 4 2 18 3 2" xfId="26134"/>
    <cellStyle name="Normal 38 2 4 2 18 3 2 2" xfId="52383"/>
    <cellStyle name="Normal 38 2 4 2 18 3 3" xfId="41320"/>
    <cellStyle name="Normal 38 2 4 2 18 4" xfId="18806"/>
    <cellStyle name="Normal 38 2 4 2 18 4 2" xfId="45056"/>
    <cellStyle name="Normal 38 2 4 2 18 5" xfId="7680"/>
    <cellStyle name="Normal 38 2 4 2 18 5 2" xfId="33993"/>
    <cellStyle name="Normal 38 2 4 2 18 6" xfId="30983"/>
    <cellStyle name="Normal 38 2 4 2 19" xfId="3550"/>
    <cellStyle name="Normal 38 2 4 2 19 2" xfId="11586"/>
    <cellStyle name="Normal 38 2 4 2 19 2 2" xfId="22650"/>
    <cellStyle name="Normal 38 2 4 2 19 2 2 2" xfId="48899"/>
    <cellStyle name="Normal 38 2 4 2 19 2 3" xfId="37836"/>
    <cellStyle name="Normal 38 2 4 2 19 3" xfId="15189"/>
    <cellStyle name="Normal 38 2 4 2 19 3 2" xfId="26253"/>
    <cellStyle name="Normal 38 2 4 2 19 3 2 2" xfId="52502"/>
    <cellStyle name="Normal 38 2 4 2 19 3 3" xfId="41439"/>
    <cellStyle name="Normal 38 2 4 2 19 4" xfId="18925"/>
    <cellStyle name="Normal 38 2 4 2 19 4 2" xfId="45175"/>
    <cellStyle name="Normal 38 2 4 2 19 5" xfId="7800"/>
    <cellStyle name="Normal 38 2 4 2 19 5 2" xfId="34112"/>
    <cellStyle name="Normal 38 2 4 2 19 6" xfId="30984"/>
    <cellStyle name="Normal 38 2 4 2 2" xfId="239"/>
    <cellStyle name="Normal 38 2 4 2 2 2" xfId="3552"/>
    <cellStyle name="Normal 38 2 4 2 2 2 2" xfId="16451"/>
    <cellStyle name="Normal 38 2 4 2 2 2 2 2" xfId="27515"/>
    <cellStyle name="Normal 38 2 4 2 2 2 2 2 2" xfId="53764"/>
    <cellStyle name="Normal 38 2 4 2 2 2 2 3" xfId="42701"/>
    <cellStyle name="Normal 38 2 4 2 2 2 3" xfId="20187"/>
    <cellStyle name="Normal 38 2 4 2 2 2 3 2" xfId="46437"/>
    <cellStyle name="Normal 38 2 4 2 2 2 4" xfId="9115"/>
    <cellStyle name="Normal 38 2 4 2 2 2 4 2" xfId="35374"/>
    <cellStyle name="Normal 38 2 4 2 2 2 5" xfId="30986"/>
    <cellStyle name="Normal 38 2 4 2 2 3" xfId="3551"/>
    <cellStyle name="Normal 38 2 4 2 2 3 2" xfId="20574"/>
    <cellStyle name="Normal 38 2 4 2 2 3 2 2" xfId="46823"/>
    <cellStyle name="Normal 38 2 4 2 2 3 3" xfId="9510"/>
    <cellStyle name="Normal 38 2 4 2 2 3 3 2" xfId="35760"/>
    <cellStyle name="Normal 38 2 4 2 2 3 4" xfId="30985"/>
    <cellStyle name="Normal 38 2 4 2 2 4" xfId="13113"/>
    <cellStyle name="Normal 38 2 4 2 2 4 2" xfId="24177"/>
    <cellStyle name="Normal 38 2 4 2 2 4 2 2" xfId="50426"/>
    <cellStyle name="Normal 38 2 4 2 2 4 3" xfId="39363"/>
    <cellStyle name="Normal 38 2 4 2 2 5" xfId="16849"/>
    <cellStyle name="Normal 38 2 4 2 2 5 2" xfId="43099"/>
    <cellStyle name="Normal 38 2 4 2 2 6" xfId="5707"/>
    <cellStyle name="Normal 38 2 4 2 2 6 2" xfId="32036"/>
    <cellStyle name="Normal 38 2 4 2 2 7" xfId="27719"/>
    <cellStyle name="Normal 38 2 4 2 20" xfId="3553"/>
    <cellStyle name="Normal 38 2 4 2 20 2" xfId="11700"/>
    <cellStyle name="Normal 38 2 4 2 20 2 2" xfId="22764"/>
    <cellStyle name="Normal 38 2 4 2 20 2 2 2" xfId="49013"/>
    <cellStyle name="Normal 38 2 4 2 20 2 3" xfId="37950"/>
    <cellStyle name="Normal 38 2 4 2 20 3" xfId="15303"/>
    <cellStyle name="Normal 38 2 4 2 20 3 2" xfId="26367"/>
    <cellStyle name="Normal 38 2 4 2 20 3 2 2" xfId="52616"/>
    <cellStyle name="Normal 38 2 4 2 20 3 3" xfId="41553"/>
    <cellStyle name="Normal 38 2 4 2 20 4" xfId="19039"/>
    <cellStyle name="Normal 38 2 4 2 20 4 2" xfId="45289"/>
    <cellStyle name="Normal 38 2 4 2 20 5" xfId="7915"/>
    <cellStyle name="Normal 38 2 4 2 20 5 2" xfId="34226"/>
    <cellStyle name="Normal 38 2 4 2 20 6" xfId="30987"/>
    <cellStyle name="Normal 38 2 4 2 21" xfId="3554"/>
    <cellStyle name="Normal 38 2 4 2 21 2" xfId="11814"/>
    <cellStyle name="Normal 38 2 4 2 21 2 2" xfId="22878"/>
    <cellStyle name="Normal 38 2 4 2 21 2 2 2" xfId="49127"/>
    <cellStyle name="Normal 38 2 4 2 21 2 3" xfId="38064"/>
    <cellStyle name="Normal 38 2 4 2 21 3" xfId="15417"/>
    <cellStyle name="Normal 38 2 4 2 21 3 2" xfId="26481"/>
    <cellStyle name="Normal 38 2 4 2 21 3 2 2" xfId="52730"/>
    <cellStyle name="Normal 38 2 4 2 21 3 3" xfId="41667"/>
    <cellStyle name="Normal 38 2 4 2 21 4" xfId="19153"/>
    <cellStyle name="Normal 38 2 4 2 21 4 2" xfId="45403"/>
    <cellStyle name="Normal 38 2 4 2 21 5" xfId="8030"/>
    <cellStyle name="Normal 38 2 4 2 21 5 2" xfId="34340"/>
    <cellStyle name="Normal 38 2 4 2 21 6" xfId="30988"/>
    <cellStyle name="Normal 38 2 4 2 22" xfId="3555"/>
    <cellStyle name="Normal 38 2 4 2 22 2" xfId="11928"/>
    <cellStyle name="Normal 38 2 4 2 22 2 2" xfId="22992"/>
    <cellStyle name="Normal 38 2 4 2 22 2 2 2" xfId="49241"/>
    <cellStyle name="Normal 38 2 4 2 22 2 3" xfId="38178"/>
    <cellStyle name="Normal 38 2 4 2 22 3" xfId="15531"/>
    <cellStyle name="Normal 38 2 4 2 22 3 2" xfId="26595"/>
    <cellStyle name="Normal 38 2 4 2 22 3 2 2" xfId="52844"/>
    <cellStyle name="Normal 38 2 4 2 22 3 3" xfId="41781"/>
    <cellStyle name="Normal 38 2 4 2 22 4" xfId="19267"/>
    <cellStyle name="Normal 38 2 4 2 22 4 2" xfId="45517"/>
    <cellStyle name="Normal 38 2 4 2 22 5" xfId="8145"/>
    <cellStyle name="Normal 38 2 4 2 22 5 2" xfId="34454"/>
    <cellStyle name="Normal 38 2 4 2 22 6" xfId="30989"/>
    <cellStyle name="Normal 38 2 4 2 23" xfId="3556"/>
    <cellStyle name="Normal 38 2 4 2 23 2" xfId="12042"/>
    <cellStyle name="Normal 38 2 4 2 23 2 2" xfId="23106"/>
    <cellStyle name="Normal 38 2 4 2 23 2 2 2" xfId="49355"/>
    <cellStyle name="Normal 38 2 4 2 23 2 3" xfId="38292"/>
    <cellStyle name="Normal 38 2 4 2 23 3" xfId="15645"/>
    <cellStyle name="Normal 38 2 4 2 23 3 2" xfId="26709"/>
    <cellStyle name="Normal 38 2 4 2 23 3 2 2" xfId="52958"/>
    <cellStyle name="Normal 38 2 4 2 23 3 3" xfId="41895"/>
    <cellStyle name="Normal 38 2 4 2 23 4" xfId="19381"/>
    <cellStyle name="Normal 38 2 4 2 23 4 2" xfId="45631"/>
    <cellStyle name="Normal 38 2 4 2 23 5" xfId="8260"/>
    <cellStyle name="Normal 38 2 4 2 23 5 2" xfId="34568"/>
    <cellStyle name="Normal 38 2 4 2 23 6" xfId="30990"/>
    <cellStyle name="Normal 38 2 4 2 24" xfId="3557"/>
    <cellStyle name="Normal 38 2 4 2 24 2" xfId="12156"/>
    <cellStyle name="Normal 38 2 4 2 24 2 2" xfId="23220"/>
    <cellStyle name="Normal 38 2 4 2 24 2 2 2" xfId="49469"/>
    <cellStyle name="Normal 38 2 4 2 24 2 3" xfId="38406"/>
    <cellStyle name="Normal 38 2 4 2 24 3" xfId="15759"/>
    <cellStyle name="Normal 38 2 4 2 24 3 2" xfId="26823"/>
    <cellStyle name="Normal 38 2 4 2 24 3 2 2" xfId="53072"/>
    <cellStyle name="Normal 38 2 4 2 24 3 3" xfId="42009"/>
    <cellStyle name="Normal 38 2 4 2 24 4" xfId="19495"/>
    <cellStyle name="Normal 38 2 4 2 24 4 2" xfId="45745"/>
    <cellStyle name="Normal 38 2 4 2 24 5" xfId="8375"/>
    <cellStyle name="Normal 38 2 4 2 24 5 2" xfId="34682"/>
    <cellStyle name="Normal 38 2 4 2 24 6" xfId="30991"/>
    <cellStyle name="Normal 38 2 4 2 25" xfId="3558"/>
    <cellStyle name="Normal 38 2 4 2 25 2" xfId="12273"/>
    <cellStyle name="Normal 38 2 4 2 25 2 2" xfId="23337"/>
    <cellStyle name="Normal 38 2 4 2 25 2 2 2" xfId="49586"/>
    <cellStyle name="Normal 38 2 4 2 25 2 3" xfId="38523"/>
    <cellStyle name="Normal 38 2 4 2 25 3" xfId="15876"/>
    <cellStyle name="Normal 38 2 4 2 25 3 2" xfId="26940"/>
    <cellStyle name="Normal 38 2 4 2 25 3 2 2" xfId="53189"/>
    <cellStyle name="Normal 38 2 4 2 25 3 3" xfId="42126"/>
    <cellStyle name="Normal 38 2 4 2 25 4" xfId="19612"/>
    <cellStyle name="Normal 38 2 4 2 25 4 2" xfId="45862"/>
    <cellStyle name="Normal 38 2 4 2 25 5" xfId="8493"/>
    <cellStyle name="Normal 38 2 4 2 25 5 2" xfId="34799"/>
    <cellStyle name="Normal 38 2 4 2 25 6" xfId="30992"/>
    <cellStyle name="Normal 38 2 4 2 26" xfId="3559"/>
    <cellStyle name="Normal 38 2 4 2 26 2" xfId="12392"/>
    <cellStyle name="Normal 38 2 4 2 26 2 2" xfId="23456"/>
    <cellStyle name="Normal 38 2 4 2 26 2 2 2" xfId="49705"/>
    <cellStyle name="Normal 38 2 4 2 26 2 3" xfId="38642"/>
    <cellStyle name="Normal 38 2 4 2 26 3" xfId="15995"/>
    <cellStyle name="Normal 38 2 4 2 26 3 2" xfId="27059"/>
    <cellStyle name="Normal 38 2 4 2 26 3 2 2" xfId="53308"/>
    <cellStyle name="Normal 38 2 4 2 26 3 3" xfId="42245"/>
    <cellStyle name="Normal 38 2 4 2 26 4" xfId="19731"/>
    <cellStyle name="Normal 38 2 4 2 26 4 2" xfId="45981"/>
    <cellStyle name="Normal 38 2 4 2 26 5" xfId="8613"/>
    <cellStyle name="Normal 38 2 4 2 26 5 2" xfId="34918"/>
    <cellStyle name="Normal 38 2 4 2 26 6" xfId="30993"/>
    <cellStyle name="Normal 38 2 4 2 27" xfId="3560"/>
    <cellStyle name="Normal 38 2 4 2 27 2" xfId="12523"/>
    <cellStyle name="Normal 38 2 4 2 27 2 2" xfId="23587"/>
    <cellStyle name="Normal 38 2 4 2 27 2 2 2" xfId="49836"/>
    <cellStyle name="Normal 38 2 4 2 27 2 3" xfId="38773"/>
    <cellStyle name="Normal 38 2 4 2 27 3" xfId="16126"/>
    <cellStyle name="Normal 38 2 4 2 27 3 2" xfId="27190"/>
    <cellStyle name="Normal 38 2 4 2 27 3 2 2" xfId="53439"/>
    <cellStyle name="Normal 38 2 4 2 27 3 3" xfId="42376"/>
    <cellStyle name="Normal 38 2 4 2 27 4" xfId="19862"/>
    <cellStyle name="Normal 38 2 4 2 27 4 2" xfId="46112"/>
    <cellStyle name="Normal 38 2 4 2 27 5" xfId="8745"/>
    <cellStyle name="Normal 38 2 4 2 27 5 2" xfId="35049"/>
    <cellStyle name="Normal 38 2 4 2 27 6" xfId="30994"/>
    <cellStyle name="Normal 38 2 4 2 28" xfId="3561"/>
    <cellStyle name="Normal 38 2 4 2 28 2" xfId="12638"/>
    <cellStyle name="Normal 38 2 4 2 28 2 2" xfId="23702"/>
    <cellStyle name="Normal 38 2 4 2 28 2 2 2" xfId="49951"/>
    <cellStyle name="Normal 38 2 4 2 28 2 3" xfId="38888"/>
    <cellStyle name="Normal 38 2 4 2 28 3" xfId="16241"/>
    <cellStyle name="Normal 38 2 4 2 28 3 2" xfId="27305"/>
    <cellStyle name="Normal 38 2 4 2 28 3 2 2" xfId="53554"/>
    <cellStyle name="Normal 38 2 4 2 28 3 3" xfId="42491"/>
    <cellStyle name="Normal 38 2 4 2 28 4" xfId="19977"/>
    <cellStyle name="Normal 38 2 4 2 28 4 2" xfId="46227"/>
    <cellStyle name="Normal 38 2 4 2 28 5" xfId="8861"/>
    <cellStyle name="Normal 38 2 4 2 28 5 2" xfId="35164"/>
    <cellStyle name="Normal 38 2 4 2 28 6" xfId="30995"/>
    <cellStyle name="Normal 38 2 4 2 29" xfId="3562"/>
    <cellStyle name="Normal 38 2 4 2 29 2" xfId="12752"/>
    <cellStyle name="Normal 38 2 4 2 29 2 2" xfId="23816"/>
    <cellStyle name="Normal 38 2 4 2 29 2 2 2" xfId="50065"/>
    <cellStyle name="Normal 38 2 4 2 29 2 3" xfId="39002"/>
    <cellStyle name="Normal 38 2 4 2 29 3" xfId="16355"/>
    <cellStyle name="Normal 38 2 4 2 29 3 2" xfId="27419"/>
    <cellStyle name="Normal 38 2 4 2 29 3 2 2" xfId="53668"/>
    <cellStyle name="Normal 38 2 4 2 29 3 3" xfId="42605"/>
    <cellStyle name="Normal 38 2 4 2 29 4" xfId="20091"/>
    <cellStyle name="Normal 38 2 4 2 29 4 2" xfId="46341"/>
    <cellStyle name="Normal 38 2 4 2 29 5" xfId="8976"/>
    <cellStyle name="Normal 38 2 4 2 29 5 2" xfId="35278"/>
    <cellStyle name="Normal 38 2 4 2 29 6" xfId="30996"/>
    <cellStyle name="Normal 38 2 4 2 3" xfId="3563"/>
    <cellStyle name="Normal 38 2 4 2 3 2" xfId="9662"/>
    <cellStyle name="Normal 38 2 4 2 3 2 2" xfId="20726"/>
    <cellStyle name="Normal 38 2 4 2 3 2 2 2" xfId="46975"/>
    <cellStyle name="Normal 38 2 4 2 3 2 3" xfId="35912"/>
    <cellStyle name="Normal 38 2 4 2 3 3" xfId="13265"/>
    <cellStyle name="Normal 38 2 4 2 3 3 2" xfId="24329"/>
    <cellStyle name="Normal 38 2 4 2 3 3 2 2" xfId="50578"/>
    <cellStyle name="Normal 38 2 4 2 3 3 3" xfId="39515"/>
    <cellStyle name="Normal 38 2 4 2 3 4" xfId="17001"/>
    <cellStyle name="Normal 38 2 4 2 3 4 2" xfId="43251"/>
    <cellStyle name="Normal 38 2 4 2 3 5" xfId="5860"/>
    <cellStyle name="Normal 38 2 4 2 3 5 2" xfId="32188"/>
    <cellStyle name="Normal 38 2 4 2 3 6" xfId="30997"/>
    <cellStyle name="Normal 38 2 4 2 30" xfId="3564"/>
    <cellStyle name="Normal 38 2 4 2 30 2" xfId="9390"/>
    <cellStyle name="Normal 38 2 4 2 30 2 2" xfId="20454"/>
    <cellStyle name="Normal 38 2 4 2 30 2 2 2" xfId="46703"/>
    <cellStyle name="Normal 38 2 4 2 30 2 3" xfId="35640"/>
    <cellStyle name="Normal 38 2 4 2 30 3" xfId="12993"/>
    <cellStyle name="Normal 38 2 4 2 30 3 2" xfId="24057"/>
    <cellStyle name="Normal 38 2 4 2 30 3 2 2" xfId="50306"/>
    <cellStyle name="Normal 38 2 4 2 30 3 3" xfId="39243"/>
    <cellStyle name="Normal 38 2 4 2 30 4" xfId="16729"/>
    <cellStyle name="Normal 38 2 4 2 30 4 2" xfId="42979"/>
    <cellStyle name="Normal 38 2 4 2 30 5" xfId="5585"/>
    <cellStyle name="Normal 38 2 4 2 30 5 2" xfId="31916"/>
    <cellStyle name="Normal 38 2 4 2 30 6" xfId="30998"/>
    <cellStyle name="Normal 38 2 4 2 31" xfId="3565"/>
    <cellStyle name="Normal 38 2 4 2 31 2" xfId="20334"/>
    <cellStyle name="Normal 38 2 4 2 31 2 2" xfId="46583"/>
    <cellStyle name="Normal 38 2 4 2 31 3" xfId="9270"/>
    <cellStyle name="Normal 38 2 4 2 31 3 2" xfId="35520"/>
    <cellStyle name="Normal 38 2 4 2 31 4" xfId="30999"/>
    <cellStyle name="Normal 38 2 4 2 32" xfId="3566"/>
    <cellStyle name="Normal 38 2 4 2 32 2" xfId="23937"/>
    <cellStyle name="Normal 38 2 4 2 32 2 2" xfId="50186"/>
    <cellStyle name="Normal 38 2 4 2 32 3" xfId="12873"/>
    <cellStyle name="Normal 38 2 4 2 32 3 2" xfId="39123"/>
    <cellStyle name="Normal 38 2 4 2 32 4" xfId="31000"/>
    <cellStyle name="Normal 38 2 4 2 33" xfId="3567"/>
    <cellStyle name="Normal 38 2 4 2 33 2" xfId="16609"/>
    <cellStyle name="Normal 38 2 4 2 33 2 2" xfId="42859"/>
    <cellStyle name="Normal 38 2 4 2 33 3" xfId="31001"/>
    <cellStyle name="Normal 38 2 4 2 34" xfId="3568"/>
    <cellStyle name="Normal 38 2 4 2 34 2" xfId="31002"/>
    <cellStyle name="Normal 38 2 4 2 35" xfId="3569"/>
    <cellStyle name="Normal 38 2 4 2 35 2" xfId="31003"/>
    <cellStyle name="Normal 38 2 4 2 36" xfId="3570"/>
    <cellStyle name="Normal 38 2 4 2 36 2" xfId="31004"/>
    <cellStyle name="Normal 38 2 4 2 37" xfId="3571"/>
    <cellStyle name="Normal 38 2 4 2 37 2" xfId="31005"/>
    <cellStyle name="Normal 38 2 4 2 38" xfId="3572"/>
    <cellStyle name="Normal 38 2 4 2 38 2" xfId="31006"/>
    <cellStyle name="Normal 38 2 4 2 39" xfId="3573"/>
    <cellStyle name="Normal 38 2 4 2 39 2" xfId="31007"/>
    <cellStyle name="Normal 38 2 4 2 4" xfId="3574"/>
    <cellStyle name="Normal 38 2 4 2 4 2" xfId="9778"/>
    <cellStyle name="Normal 38 2 4 2 4 2 2" xfId="20842"/>
    <cellStyle name="Normal 38 2 4 2 4 2 2 2" xfId="47091"/>
    <cellStyle name="Normal 38 2 4 2 4 2 3" xfId="36028"/>
    <cellStyle name="Normal 38 2 4 2 4 3" xfId="13381"/>
    <cellStyle name="Normal 38 2 4 2 4 3 2" xfId="24445"/>
    <cellStyle name="Normal 38 2 4 2 4 3 2 2" xfId="50694"/>
    <cellStyle name="Normal 38 2 4 2 4 3 3" xfId="39631"/>
    <cellStyle name="Normal 38 2 4 2 4 4" xfId="17117"/>
    <cellStyle name="Normal 38 2 4 2 4 4 2" xfId="43367"/>
    <cellStyle name="Normal 38 2 4 2 4 5" xfId="5977"/>
    <cellStyle name="Normal 38 2 4 2 4 5 2" xfId="32304"/>
    <cellStyle name="Normal 38 2 4 2 4 6" xfId="31008"/>
    <cellStyle name="Normal 38 2 4 2 40" xfId="3575"/>
    <cellStyle name="Normal 38 2 4 2 40 2" xfId="31009"/>
    <cellStyle name="Normal 38 2 4 2 41" xfId="3540"/>
    <cellStyle name="Normal 38 2 4 2 41 2" xfId="30974"/>
    <cellStyle name="Normal 38 2 4 2 42" xfId="5464"/>
    <cellStyle name="Normal 38 2 4 2 42 2" xfId="31796"/>
    <cellStyle name="Normal 38 2 4 2 43" xfId="27718"/>
    <cellStyle name="Normal 38 2 4 2 5" xfId="3576"/>
    <cellStyle name="Normal 38 2 4 2 5 2" xfId="9893"/>
    <cellStyle name="Normal 38 2 4 2 5 2 2" xfId="20957"/>
    <cellStyle name="Normal 38 2 4 2 5 2 2 2" xfId="47206"/>
    <cellStyle name="Normal 38 2 4 2 5 2 3" xfId="36143"/>
    <cellStyle name="Normal 38 2 4 2 5 3" xfId="13496"/>
    <cellStyle name="Normal 38 2 4 2 5 3 2" xfId="24560"/>
    <cellStyle name="Normal 38 2 4 2 5 3 2 2" xfId="50809"/>
    <cellStyle name="Normal 38 2 4 2 5 3 3" xfId="39746"/>
    <cellStyle name="Normal 38 2 4 2 5 4" xfId="17232"/>
    <cellStyle name="Normal 38 2 4 2 5 4 2" xfId="43482"/>
    <cellStyle name="Normal 38 2 4 2 5 5" xfId="6093"/>
    <cellStyle name="Normal 38 2 4 2 5 5 2" xfId="32419"/>
    <cellStyle name="Normal 38 2 4 2 5 6" xfId="31010"/>
    <cellStyle name="Normal 38 2 4 2 6" xfId="3577"/>
    <cellStyle name="Normal 38 2 4 2 6 2" xfId="10008"/>
    <cellStyle name="Normal 38 2 4 2 6 2 2" xfId="21072"/>
    <cellStyle name="Normal 38 2 4 2 6 2 2 2" xfId="47321"/>
    <cellStyle name="Normal 38 2 4 2 6 2 3" xfId="36258"/>
    <cellStyle name="Normal 38 2 4 2 6 3" xfId="13611"/>
    <cellStyle name="Normal 38 2 4 2 6 3 2" xfId="24675"/>
    <cellStyle name="Normal 38 2 4 2 6 3 2 2" xfId="50924"/>
    <cellStyle name="Normal 38 2 4 2 6 3 3" xfId="39861"/>
    <cellStyle name="Normal 38 2 4 2 6 4" xfId="17347"/>
    <cellStyle name="Normal 38 2 4 2 6 4 2" xfId="43597"/>
    <cellStyle name="Normal 38 2 4 2 6 5" xfId="6209"/>
    <cellStyle name="Normal 38 2 4 2 6 5 2" xfId="32534"/>
    <cellStyle name="Normal 38 2 4 2 6 6" xfId="31011"/>
    <cellStyle name="Normal 38 2 4 2 7" xfId="3578"/>
    <cellStyle name="Normal 38 2 4 2 7 2" xfId="10122"/>
    <cellStyle name="Normal 38 2 4 2 7 2 2" xfId="21186"/>
    <cellStyle name="Normal 38 2 4 2 7 2 2 2" xfId="47435"/>
    <cellStyle name="Normal 38 2 4 2 7 2 3" xfId="36372"/>
    <cellStyle name="Normal 38 2 4 2 7 3" xfId="13725"/>
    <cellStyle name="Normal 38 2 4 2 7 3 2" xfId="24789"/>
    <cellStyle name="Normal 38 2 4 2 7 3 2 2" xfId="51038"/>
    <cellStyle name="Normal 38 2 4 2 7 3 3" xfId="39975"/>
    <cellStyle name="Normal 38 2 4 2 7 4" xfId="17461"/>
    <cellStyle name="Normal 38 2 4 2 7 4 2" xfId="43711"/>
    <cellStyle name="Normal 38 2 4 2 7 5" xfId="6324"/>
    <cellStyle name="Normal 38 2 4 2 7 5 2" xfId="32648"/>
    <cellStyle name="Normal 38 2 4 2 7 6" xfId="31012"/>
    <cellStyle name="Normal 38 2 4 2 8" xfId="3579"/>
    <cellStyle name="Normal 38 2 4 2 8 2" xfId="10236"/>
    <cellStyle name="Normal 38 2 4 2 8 2 2" xfId="21300"/>
    <cellStyle name="Normal 38 2 4 2 8 2 2 2" xfId="47549"/>
    <cellStyle name="Normal 38 2 4 2 8 2 3" xfId="36486"/>
    <cellStyle name="Normal 38 2 4 2 8 3" xfId="13839"/>
    <cellStyle name="Normal 38 2 4 2 8 3 2" xfId="24903"/>
    <cellStyle name="Normal 38 2 4 2 8 3 2 2" xfId="51152"/>
    <cellStyle name="Normal 38 2 4 2 8 3 3" xfId="40089"/>
    <cellStyle name="Normal 38 2 4 2 8 4" xfId="17575"/>
    <cellStyle name="Normal 38 2 4 2 8 4 2" xfId="43825"/>
    <cellStyle name="Normal 38 2 4 2 8 5" xfId="6439"/>
    <cellStyle name="Normal 38 2 4 2 8 5 2" xfId="32762"/>
    <cellStyle name="Normal 38 2 4 2 8 6" xfId="31013"/>
    <cellStyle name="Normal 38 2 4 2 9" xfId="3580"/>
    <cellStyle name="Normal 38 2 4 2 9 2" xfId="10350"/>
    <cellStyle name="Normal 38 2 4 2 9 2 2" xfId="21414"/>
    <cellStyle name="Normal 38 2 4 2 9 2 2 2" xfId="47663"/>
    <cellStyle name="Normal 38 2 4 2 9 2 3" xfId="36600"/>
    <cellStyle name="Normal 38 2 4 2 9 3" xfId="13953"/>
    <cellStyle name="Normal 38 2 4 2 9 3 2" xfId="25017"/>
    <cellStyle name="Normal 38 2 4 2 9 3 2 2" xfId="51266"/>
    <cellStyle name="Normal 38 2 4 2 9 3 3" xfId="40203"/>
    <cellStyle name="Normal 38 2 4 2 9 4" xfId="17689"/>
    <cellStyle name="Normal 38 2 4 2 9 4 2" xfId="43939"/>
    <cellStyle name="Normal 38 2 4 2 9 5" xfId="6554"/>
    <cellStyle name="Normal 38 2 4 2 9 5 2" xfId="32876"/>
    <cellStyle name="Normal 38 2 4 2 9 6" xfId="31014"/>
    <cellStyle name="Normal 38 2 4 20" xfId="3581"/>
    <cellStyle name="Normal 38 2 4 20 2" xfId="11526"/>
    <cellStyle name="Normal 38 2 4 20 2 2" xfId="22590"/>
    <cellStyle name="Normal 38 2 4 20 2 2 2" xfId="48839"/>
    <cellStyle name="Normal 38 2 4 20 2 3" xfId="37776"/>
    <cellStyle name="Normal 38 2 4 20 3" xfId="15129"/>
    <cellStyle name="Normal 38 2 4 20 3 2" xfId="26193"/>
    <cellStyle name="Normal 38 2 4 20 3 2 2" xfId="52442"/>
    <cellStyle name="Normal 38 2 4 20 3 3" xfId="41379"/>
    <cellStyle name="Normal 38 2 4 20 4" xfId="18865"/>
    <cellStyle name="Normal 38 2 4 20 4 2" xfId="45115"/>
    <cellStyle name="Normal 38 2 4 20 5" xfId="7740"/>
    <cellStyle name="Normal 38 2 4 20 5 2" xfId="34052"/>
    <cellStyle name="Normal 38 2 4 20 6" xfId="31015"/>
    <cellStyle name="Normal 38 2 4 21" xfId="3582"/>
    <cellStyle name="Normal 38 2 4 21 2" xfId="11640"/>
    <cellStyle name="Normal 38 2 4 21 2 2" xfId="22704"/>
    <cellStyle name="Normal 38 2 4 21 2 2 2" xfId="48953"/>
    <cellStyle name="Normal 38 2 4 21 2 3" xfId="37890"/>
    <cellStyle name="Normal 38 2 4 21 3" xfId="15243"/>
    <cellStyle name="Normal 38 2 4 21 3 2" xfId="26307"/>
    <cellStyle name="Normal 38 2 4 21 3 2 2" xfId="52556"/>
    <cellStyle name="Normal 38 2 4 21 3 3" xfId="41493"/>
    <cellStyle name="Normal 38 2 4 21 4" xfId="18979"/>
    <cellStyle name="Normal 38 2 4 21 4 2" xfId="45229"/>
    <cellStyle name="Normal 38 2 4 21 5" xfId="7855"/>
    <cellStyle name="Normal 38 2 4 21 5 2" xfId="34166"/>
    <cellStyle name="Normal 38 2 4 21 6" xfId="31016"/>
    <cellStyle name="Normal 38 2 4 22" xfId="3583"/>
    <cellStyle name="Normal 38 2 4 22 2" xfId="11754"/>
    <cellStyle name="Normal 38 2 4 22 2 2" xfId="22818"/>
    <cellStyle name="Normal 38 2 4 22 2 2 2" xfId="49067"/>
    <cellStyle name="Normal 38 2 4 22 2 3" xfId="38004"/>
    <cellStyle name="Normal 38 2 4 22 3" xfId="15357"/>
    <cellStyle name="Normal 38 2 4 22 3 2" xfId="26421"/>
    <cellStyle name="Normal 38 2 4 22 3 2 2" xfId="52670"/>
    <cellStyle name="Normal 38 2 4 22 3 3" xfId="41607"/>
    <cellStyle name="Normal 38 2 4 22 4" xfId="19093"/>
    <cellStyle name="Normal 38 2 4 22 4 2" xfId="45343"/>
    <cellStyle name="Normal 38 2 4 22 5" xfId="7970"/>
    <cellStyle name="Normal 38 2 4 22 5 2" xfId="34280"/>
    <cellStyle name="Normal 38 2 4 22 6" xfId="31017"/>
    <cellStyle name="Normal 38 2 4 23" xfId="3584"/>
    <cellStyle name="Normal 38 2 4 23 2" xfId="11868"/>
    <cellStyle name="Normal 38 2 4 23 2 2" xfId="22932"/>
    <cellStyle name="Normal 38 2 4 23 2 2 2" xfId="49181"/>
    <cellStyle name="Normal 38 2 4 23 2 3" xfId="38118"/>
    <cellStyle name="Normal 38 2 4 23 3" xfId="15471"/>
    <cellStyle name="Normal 38 2 4 23 3 2" xfId="26535"/>
    <cellStyle name="Normal 38 2 4 23 3 2 2" xfId="52784"/>
    <cellStyle name="Normal 38 2 4 23 3 3" xfId="41721"/>
    <cellStyle name="Normal 38 2 4 23 4" xfId="19207"/>
    <cellStyle name="Normal 38 2 4 23 4 2" xfId="45457"/>
    <cellStyle name="Normal 38 2 4 23 5" xfId="8085"/>
    <cellStyle name="Normal 38 2 4 23 5 2" xfId="34394"/>
    <cellStyle name="Normal 38 2 4 23 6" xfId="31018"/>
    <cellStyle name="Normal 38 2 4 24" xfId="3585"/>
    <cellStyle name="Normal 38 2 4 24 2" xfId="11982"/>
    <cellStyle name="Normal 38 2 4 24 2 2" xfId="23046"/>
    <cellStyle name="Normal 38 2 4 24 2 2 2" xfId="49295"/>
    <cellStyle name="Normal 38 2 4 24 2 3" xfId="38232"/>
    <cellStyle name="Normal 38 2 4 24 3" xfId="15585"/>
    <cellStyle name="Normal 38 2 4 24 3 2" xfId="26649"/>
    <cellStyle name="Normal 38 2 4 24 3 2 2" xfId="52898"/>
    <cellStyle name="Normal 38 2 4 24 3 3" xfId="41835"/>
    <cellStyle name="Normal 38 2 4 24 4" xfId="19321"/>
    <cellStyle name="Normal 38 2 4 24 4 2" xfId="45571"/>
    <cellStyle name="Normal 38 2 4 24 5" xfId="8200"/>
    <cellStyle name="Normal 38 2 4 24 5 2" xfId="34508"/>
    <cellStyle name="Normal 38 2 4 24 6" xfId="31019"/>
    <cellStyle name="Normal 38 2 4 25" xfId="3586"/>
    <cellStyle name="Normal 38 2 4 25 2" xfId="12096"/>
    <cellStyle name="Normal 38 2 4 25 2 2" xfId="23160"/>
    <cellStyle name="Normal 38 2 4 25 2 2 2" xfId="49409"/>
    <cellStyle name="Normal 38 2 4 25 2 3" xfId="38346"/>
    <cellStyle name="Normal 38 2 4 25 3" xfId="15699"/>
    <cellStyle name="Normal 38 2 4 25 3 2" xfId="26763"/>
    <cellStyle name="Normal 38 2 4 25 3 2 2" xfId="53012"/>
    <cellStyle name="Normal 38 2 4 25 3 3" xfId="41949"/>
    <cellStyle name="Normal 38 2 4 25 4" xfId="19435"/>
    <cellStyle name="Normal 38 2 4 25 4 2" xfId="45685"/>
    <cellStyle name="Normal 38 2 4 25 5" xfId="8315"/>
    <cellStyle name="Normal 38 2 4 25 5 2" xfId="34622"/>
    <cellStyle name="Normal 38 2 4 25 6" xfId="31020"/>
    <cellStyle name="Normal 38 2 4 26" xfId="3587"/>
    <cellStyle name="Normal 38 2 4 26 2" xfId="12213"/>
    <cellStyle name="Normal 38 2 4 26 2 2" xfId="23277"/>
    <cellStyle name="Normal 38 2 4 26 2 2 2" xfId="49526"/>
    <cellStyle name="Normal 38 2 4 26 2 3" xfId="38463"/>
    <cellStyle name="Normal 38 2 4 26 3" xfId="15816"/>
    <cellStyle name="Normal 38 2 4 26 3 2" xfId="26880"/>
    <cellStyle name="Normal 38 2 4 26 3 2 2" xfId="53129"/>
    <cellStyle name="Normal 38 2 4 26 3 3" xfId="42066"/>
    <cellStyle name="Normal 38 2 4 26 4" xfId="19552"/>
    <cellStyle name="Normal 38 2 4 26 4 2" xfId="45802"/>
    <cellStyle name="Normal 38 2 4 26 5" xfId="8433"/>
    <cellStyle name="Normal 38 2 4 26 5 2" xfId="34739"/>
    <cellStyle name="Normal 38 2 4 26 6" xfId="31021"/>
    <cellStyle name="Normal 38 2 4 27" xfId="3588"/>
    <cellStyle name="Normal 38 2 4 27 2" xfId="12332"/>
    <cellStyle name="Normal 38 2 4 27 2 2" xfId="23396"/>
    <cellStyle name="Normal 38 2 4 27 2 2 2" xfId="49645"/>
    <cellStyle name="Normal 38 2 4 27 2 3" xfId="38582"/>
    <cellStyle name="Normal 38 2 4 27 3" xfId="15935"/>
    <cellStyle name="Normal 38 2 4 27 3 2" xfId="26999"/>
    <cellStyle name="Normal 38 2 4 27 3 2 2" xfId="53248"/>
    <cellStyle name="Normal 38 2 4 27 3 3" xfId="42185"/>
    <cellStyle name="Normal 38 2 4 27 4" xfId="19671"/>
    <cellStyle name="Normal 38 2 4 27 4 2" xfId="45921"/>
    <cellStyle name="Normal 38 2 4 27 5" xfId="8553"/>
    <cellStyle name="Normal 38 2 4 27 5 2" xfId="34858"/>
    <cellStyle name="Normal 38 2 4 27 6" xfId="31022"/>
    <cellStyle name="Normal 38 2 4 28" xfId="3589"/>
    <cellStyle name="Normal 38 2 4 28 2" xfId="12463"/>
    <cellStyle name="Normal 38 2 4 28 2 2" xfId="23527"/>
    <cellStyle name="Normal 38 2 4 28 2 2 2" xfId="49776"/>
    <cellStyle name="Normal 38 2 4 28 2 3" xfId="38713"/>
    <cellStyle name="Normal 38 2 4 28 3" xfId="16066"/>
    <cellStyle name="Normal 38 2 4 28 3 2" xfId="27130"/>
    <cellStyle name="Normal 38 2 4 28 3 2 2" xfId="53379"/>
    <cellStyle name="Normal 38 2 4 28 3 3" xfId="42316"/>
    <cellStyle name="Normal 38 2 4 28 4" xfId="19802"/>
    <cellStyle name="Normal 38 2 4 28 4 2" xfId="46052"/>
    <cellStyle name="Normal 38 2 4 28 5" xfId="8685"/>
    <cellStyle name="Normal 38 2 4 28 5 2" xfId="34989"/>
    <cellStyle name="Normal 38 2 4 28 6" xfId="31023"/>
    <cellStyle name="Normal 38 2 4 29" xfId="3590"/>
    <cellStyle name="Normal 38 2 4 29 2" xfId="12578"/>
    <cellStyle name="Normal 38 2 4 29 2 2" xfId="23642"/>
    <cellStyle name="Normal 38 2 4 29 2 2 2" xfId="49891"/>
    <cellStyle name="Normal 38 2 4 29 2 3" xfId="38828"/>
    <cellStyle name="Normal 38 2 4 29 3" xfId="16181"/>
    <cellStyle name="Normal 38 2 4 29 3 2" xfId="27245"/>
    <cellStyle name="Normal 38 2 4 29 3 2 2" xfId="53494"/>
    <cellStyle name="Normal 38 2 4 29 3 3" xfId="42431"/>
    <cellStyle name="Normal 38 2 4 29 4" xfId="19917"/>
    <cellStyle name="Normal 38 2 4 29 4 2" xfId="46167"/>
    <cellStyle name="Normal 38 2 4 29 5" xfId="8801"/>
    <cellStyle name="Normal 38 2 4 29 5 2" xfId="35104"/>
    <cellStyle name="Normal 38 2 4 29 6" xfId="31024"/>
    <cellStyle name="Normal 38 2 4 3" xfId="240"/>
    <cellStyle name="Normal 38 2 4 3 2" xfId="3592"/>
    <cellStyle name="Normal 38 2 4 3 2 2" xfId="16452"/>
    <cellStyle name="Normal 38 2 4 3 2 2 2" xfId="27516"/>
    <cellStyle name="Normal 38 2 4 3 2 2 2 2" xfId="53765"/>
    <cellStyle name="Normal 38 2 4 3 2 2 3" xfId="42702"/>
    <cellStyle name="Normal 38 2 4 3 2 3" xfId="20188"/>
    <cellStyle name="Normal 38 2 4 3 2 3 2" xfId="46438"/>
    <cellStyle name="Normal 38 2 4 3 2 4" xfId="9116"/>
    <cellStyle name="Normal 38 2 4 3 2 4 2" xfId="35375"/>
    <cellStyle name="Normal 38 2 4 3 2 5" xfId="31026"/>
    <cellStyle name="Normal 38 2 4 3 3" xfId="3591"/>
    <cellStyle name="Normal 38 2 4 3 3 2" xfId="20514"/>
    <cellStyle name="Normal 38 2 4 3 3 2 2" xfId="46763"/>
    <cellStyle name="Normal 38 2 4 3 3 3" xfId="9450"/>
    <cellStyle name="Normal 38 2 4 3 3 3 2" xfId="35700"/>
    <cellStyle name="Normal 38 2 4 3 3 4" xfId="31025"/>
    <cellStyle name="Normal 38 2 4 3 4" xfId="13053"/>
    <cellStyle name="Normal 38 2 4 3 4 2" xfId="24117"/>
    <cellStyle name="Normal 38 2 4 3 4 2 2" xfId="50366"/>
    <cellStyle name="Normal 38 2 4 3 4 3" xfId="39303"/>
    <cellStyle name="Normal 38 2 4 3 5" xfId="16789"/>
    <cellStyle name="Normal 38 2 4 3 5 2" xfId="43039"/>
    <cellStyle name="Normal 38 2 4 3 6" xfId="5646"/>
    <cellStyle name="Normal 38 2 4 3 6 2" xfId="31976"/>
    <cellStyle name="Normal 38 2 4 3 7" xfId="27720"/>
    <cellStyle name="Normal 38 2 4 30" xfId="3593"/>
    <cellStyle name="Normal 38 2 4 30 2" xfId="12692"/>
    <cellStyle name="Normal 38 2 4 30 2 2" xfId="23756"/>
    <cellStyle name="Normal 38 2 4 30 2 2 2" xfId="50005"/>
    <cellStyle name="Normal 38 2 4 30 2 3" xfId="38942"/>
    <cellStyle name="Normal 38 2 4 30 3" xfId="16295"/>
    <cellStyle name="Normal 38 2 4 30 3 2" xfId="27359"/>
    <cellStyle name="Normal 38 2 4 30 3 2 2" xfId="53608"/>
    <cellStyle name="Normal 38 2 4 30 3 3" xfId="42545"/>
    <cellStyle name="Normal 38 2 4 30 4" xfId="20031"/>
    <cellStyle name="Normal 38 2 4 30 4 2" xfId="46281"/>
    <cellStyle name="Normal 38 2 4 30 5" xfId="8916"/>
    <cellStyle name="Normal 38 2 4 30 5 2" xfId="35218"/>
    <cellStyle name="Normal 38 2 4 30 6" xfId="31027"/>
    <cellStyle name="Normal 38 2 4 31" xfId="3594"/>
    <cellStyle name="Normal 38 2 4 31 2" xfId="9330"/>
    <cellStyle name="Normal 38 2 4 31 2 2" xfId="20394"/>
    <cellStyle name="Normal 38 2 4 31 2 2 2" xfId="46643"/>
    <cellStyle name="Normal 38 2 4 31 2 3" xfId="35580"/>
    <cellStyle name="Normal 38 2 4 31 3" xfId="12933"/>
    <cellStyle name="Normal 38 2 4 31 3 2" xfId="23997"/>
    <cellStyle name="Normal 38 2 4 31 3 2 2" xfId="50246"/>
    <cellStyle name="Normal 38 2 4 31 3 3" xfId="39183"/>
    <cellStyle name="Normal 38 2 4 31 4" xfId="16669"/>
    <cellStyle name="Normal 38 2 4 31 4 2" xfId="42919"/>
    <cellStyle name="Normal 38 2 4 31 5" xfId="5525"/>
    <cellStyle name="Normal 38 2 4 31 5 2" xfId="31856"/>
    <cellStyle name="Normal 38 2 4 31 6" xfId="31028"/>
    <cellStyle name="Normal 38 2 4 32" xfId="3595"/>
    <cellStyle name="Normal 38 2 4 32 2" xfId="20274"/>
    <cellStyle name="Normal 38 2 4 32 2 2" xfId="46523"/>
    <cellStyle name="Normal 38 2 4 32 3" xfId="9210"/>
    <cellStyle name="Normal 38 2 4 32 3 2" xfId="35460"/>
    <cellStyle name="Normal 38 2 4 32 4" xfId="31029"/>
    <cellStyle name="Normal 38 2 4 33" xfId="3596"/>
    <cellStyle name="Normal 38 2 4 33 2" xfId="23877"/>
    <cellStyle name="Normal 38 2 4 33 2 2" xfId="50126"/>
    <cellStyle name="Normal 38 2 4 33 3" xfId="12813"/>
    <cellStyle name="Normal 38 2 4 33 3 2" xfId="39063"/>
    <cellStyle name="Normal 38 2 4 33 4" xfId="31030"/>
    <cellStyle name="Normal 38 2 4 34" xfId="3597"/>
    <cellStyle name="Normal 38 2 4 34 2" xfId="16549"/>
    <cellStyle name="Normal 38 2 4 34 2 2" xfId="42799"/>
    <cellStyle name="Normal 38 2 4 34 3" xfId="31031"/>
    <cellStyle name="Normal 38 2 4 35" xfId="3598"/>
    <cellStyle name="Normal 38 2 4 35 2" xfId="31032"/>
    <cellStyle name="Normal 38 2 4 36" xfId="3599"/>
    <cellStyle name="Normal 38 2 4 36 2" xfId="31033"/>
    <cellStyle name="Normal 38 2 4 37" xfId="3600"/>
    <cellStyle name="Normal 38 2 4 37 2" xfId="31034"/>
    <cellStyle name="Normal 38 2 4 38" xfId="3601"/>
    <cellStyle name="Normal 38 2 4 38 2" xfId="31035"/>
    <cellStyle name="Normal 38 2 4 39" xfId="3602"/>
    <cellStyle name="Normal 38 2 4 39 2" xfId="31036"/>
    <cellStyle name="Normal 38 2 4 4" xfId="3603"/>
    <cellStyle name="Normal 38 2 4 4 2" xfId="9602"/>
    <cellStyle name="Normal 38 2 4 4 2 2" xfId="20666"/>
    <cellStyle name="Normal 38 2 4 4 2 2 2" xfId="46915"/>
    <cellStyle name="Normal 38 2 4 4 2 3" xfId="35852"/>
    <cellStyle name="Normal 38 2 4 4 3" xfId="13205"/>
    <cellStyle name="Normal 38 2 4 4 3 2" xfId="24269"/>
    <cellStyle name="Normal 38 2 4 4 3 2 2" xfId="50518"/>
    <cellStyle name="Normal 38 2 4 4 3 3" xfId="39455"/>
    <cellStyle name="Normal 38 2 4 4 4" xfId="16941"/>
    <cellStyle name="Normal 38 2 4 4 4 2" xfId="43191"/>
    <cellStyle name="Normal 38 2 4 4 5" xfId="5800"/>
    <cellStyle name="Normal 38 2 4 4 5 2" xfId="32128"/>
    <cellStyle name="Normal 38 2 4 4 6" xfId="31037"/>
    <cellStyle name="Normal 38 2 4 40" xfId="3604"/>
    <cellStyle name="Normal 38 2 4 40 2" xfId="31038"/>
    <cellStyle name="Normal 38 2 4 41" xfId="3605"/>
    <cellStyle name="Normal 38 2 4 41 2" xfId="31039"/>
    <cellStyle name="Normal 38 2 4 42" xfId="3529"/>
    <cellStyle name="Normal 38 2 4 42 2" xfId="30963"/>
    <cellStyle name="Normal 38 2 4 43" xfId="5404"/>
    <cellStyle name="Normal 38 2 4 43 2" xfId="31736"/>
    <cellStyle name="Normal 38 2 4 44" xfId="27717"/>
    <cellStyle name="Normal 38 2 4 5" xfId="3606"/>
    <cellStyle name="Normal 38 2 4 5 2" xfId="9718"/>
    <cellStyle name="Normal 38 2 4 5 2 2" xfId="20782"/>
    <cellStyle name="Normal 38 2 4 5 2 2 2" xfId="47031"/>
    <cellStyle name="Normal 38 2 4 5 2 3" xfId="35968"/>
    <cellStyle name="Normal 38 2 4 5 3" xfId="13321"/>
    <cellStyle name="Normal 38 2 4 5 3 2" xfId="24385"/>
    <cellStyle name="Normal 38 2 4 5 3 2 2" xfId="50634"/>
    <cellStyle name="Normal 38 2 4 5 3 3" xfId="39571"/>
    <cellStyle name="Normal 38 2 4 5 4" xfId="17057"/>
    <cellStyle name="Normal 38 2 4 5 4 2" xfId="43307"/>
    <cellStyle name="Normal 38 2 4 5 5" xfId="5917"/>
    <cellStyle name="Normal 38 2 4 5 5 2" xfId="32244"/>
    <cellStyle name="Normal 38 2 4 5 6" xfId="31040"/>
    <cellStyle name="Normal 38 2 4 6" xfId="3607"/>
    <cellStyle name="Normal 38 2 4 6 2" xfId="9833"/>
    <cellStyle name="Normal 38 2 4 6 2 2" xfId="20897"/>
    <cellStyle name="Normal 38 2 4 6 2 2 2" xfId="47146"/>
    <cellStyle name="Normal 38 2 4 6 2 3" xfId="36083"/>
    <cellStyle name="Normal 38 2 4 6 3" xfId="13436"/>
    <cellStyle name="Normal 38 2 4 6 3 2" xfId="24500"/>
    <cellStyle name="Normal 38 2 4 6 3 2 2" xfId="50749"/>
    <cellStyle name="Normal 38 2 4 6 3 3" xfId="39686"/>
    <cellStyle name="Normal 38 2 4 6 4" xfId="17172"/>
    <cellStyle name="Normal 38 2 4 6 4 2" xfId="43422"/>
    <cellStyle name="Normal 38 2 4 6 5" xfId="6033"/>
    <cellStyle name="Normal 38 2 4 6 5 2" xfId="32359"/>
    <cellStyle name="Normal 38 2 4 6 6" xfId="31041"/>
    <cellStyle name="Normal 38 2 4 7" xfId="3608"/>
    <cellStyle name="Normal 38 2 4 7 2" xfId="9948"/>
    <cellStyle name="Normal 38 2 4 7 2 2" xfId="21012"/>
    <cellStyle name="Normal 38 2 4 7 2 2 2" xfId="47261"/>
    <cellStyle name="Normal 38 2 4 7 2 3" xfId="36198"/>
    <cellStyle name="Normal 38 2 4 7 3" xfId="13551"/>
    <cellStyle name="Normal 38 2 4 7 3 2" xfId="24615"/>
    <cellStyle name="Normal 38 2 4 7 3 2 2" xfId="50864"/>
    <cellStyle name="Normal 38 2 4 7 3 3" xfId="39801"/>
    <cellStyle name="Normal 38 2 4 7 4" xfId="17287"/>
    <cellStyle name="Normal 38 2 4 7 4 2" xfId="43537"/>
    <cellStyle name="Normal 38 2 4 7 5" xfId="6149"/>
    <cellStyle name="Normal 38 2 4 7 5 2" xfId="32474"/>
    <cellStyle name="Normal 38 2 4 7 6" xfId="31042"/>
    <cellStyle name="Normal 38 2 4 8" xfId="3609"/>
    <cellStyle name="Normal 38 2 4 8 2" xfId="10062"/>
    <cellStyle name="Normal 38 2 4 8 2 2" xfId="21126"/>
    <cellStyle name="Normal 38 2 4 8 2 2 2" xfId="47375"/>
    <cellStyle name="Normal 38 2 4 8 2 3" xfId="36312"/>
    <cellStyle name="Normal 38 2 4 8 3" xfId="13665"/>
    <cellStyle name="Normal 38 2 4 8 3 2" xfId="24729"/>
    <cellStyle name="Normal 38 2 4 8 3 2 2" xfId="50978"/>
    <cellStyle name="Normal 38 2 4 8 3 3" xfId="39915"/>
    <cellStyle name="Normal 38 2 4 8 4" xfId="17401"/>
    <cellStyle name="Normal 38 2 4 8 4 2" xfId="43651"/>
    <cellStyle name="Normal 38 2 4 8 5" xfId="6264"/>
    <cellStyle name="Normal 38 2 4 8 5 2" xfId="32588"/>
    <cellStyle name="Normal 38 2 4 8 6" xfId="31043"/>
    <cellStyle name="Normal 38 2 4 9" xfId="3610"/>
    <cellStyle name="Normal 38 2 4 9 2" xfId="10176"/>
    <cellStyle name="Normal 38 2 4 9 2 2" xfId="21240"/>
    <cellStyle name="Normal 38 2 4 9 2 2 2" xfId="47489"/>
    <cellStyle name="Normal 38 2 4 9 2 3" xfId="36426"/>
    <cellStyle name="Normal 38 2 4 9 3" xfId="13779"/>
    <cellStyle name="Normal 38 2 4 9 3 2" xfId="24843"/>
    <cellStyle name="Normal 38 2 4 9 3 2 2" xfId="51092"/>
    <cellStyle name="Normal 38 2 4 9 3 3" xfId="40029"/>
    <cellStyle name="Normal 38 2 4 9 4" xfId="17515"/>
    <cellStyle name="Normal 38 2 4 9 4 2" xfId="43765"/>
    <cellStyle name="Normal 38 2 4 9 5" xfId="6379"/>
    <cellStyle name="Normal 38 2 4 9 5 2" xfId="32702"/>
    <cellStyle name="Normal 38 2 4 9 6" xfId="31044"/>
    <cellStyle name="Normal 38 2 40" xfId="3611"/>
    <cellStyle name="Normal 38 2 40 2" xfId="16517"/>
    <cellStyle name="Normal 38 2 40 2 2" xfId="42767"/>
    <cellStyle name="Normal 38 2 40 3" xfId="31045"/>
    <cellStyle name="Normal 38 2 41" xfId="3612"/>
    <cellStyle name="Normal 38 2 41 2" xfId="31046"/>
    <cellStyle name="Normal 38 2 42" xfId="3613"/>
    <cellStyle name="Normal 38 2 42 2" xfId="31047"/>
    <cellStyle name="Normal 38 2 43" xfId="3614"/>
    <cellStyle name="Normal 38 2 43 2" xfId="31048"/>
    <cellStyle name="Normal 38 2 44" xfId="3615"/>
    <cellStyle name="Normal 38 2 44 2" xfId="31049"/>
    <cellStyle name="Normal 38 2 45" xfId="3616"/>
    <cellStyle name="Normal 38 2 45 2" xfId="31050"/>
    <cellStyle name="Normal 38 2 46" xfId="3617"/>
    <cellStyle name="Normal 38 2 46 2" xfId="31051"/>
    <cellStyle name="Normal 38 2 47" xfId="3334"/>
    <cellStyle name="Normal 38 2 47 2" xfId="30768"/>
    <cellStyle name="Normal 38 2 48" xfId="5371"/>
    <cellStyle name="Normal 38 2 48 2" xfId="31704"/>
    <cellStyle name="Normal 38 2 49" xfId="27708"/>
    <cellStyle name="Normal 38 2 5" xfId="241"/>
    <cellStyle name="Normal 38 2 5 10" xfId="3619"/>
    <cellStyle name="Normal 38 2 5 10 2" xfId="10298"/>
    <cellStyle name="Normal 38 2 5 10 2 2" xfId="21362"/>
    <cellStyle name="Normal 38 2 5 10 2 2 2" xfId="47611"/>
    <cellStyle name="Normal 38 2 5 10 2 3" xfId="36548"/>
    <cellStyle name="Normal 38 2 5 10 3" xfId="13901"/>
    <cellStyle name="Normal 38 2 5 10 3 2" xfId="24965"/>
    <cellStyle name="Normal 38 2 5 10 3 2 2" xfId="51214"/>
    <cellStyle name="Normal 38 2 5 10 3 3" xfId="40151"/>
    <cellStyle name="Normal 38 2 5 10 4" xfId="17637"/>
    <cellStyle name="Normal 38 2 5 10 4 2" xfId="43887"/>
    <cellStyle name="Normal 38 2 5 10 5" xfId="6502"/>
    <cellStyle name="Normal 38 2 5 10 5 2" xfId="32824"/>
    <cellStyle name="Normal 38 2 5 10 6" xfId="31053"/>
    <cellStyle name="Normal 38 2 5 11" xfId="3620"/>
    <cellStyle name="Normal 38 2 5 11 2" xfId="10425"/>
    <cellStyle name="Normal 38 2 5 11 2 2" xfId="21489"/>
    <cellStyle name="Normal 38 2 5 11 2 2 2" xfId="47738"/>
    <cellStyle name="Normal 38 2 5 11 2 3" xfId="36675"/>
    <cellStyle name="Normal 38 2 5 11 3" xfId="14028"/>
    <cellStyle name="Normal 38 2 5 11 3 2" xfId="25092"/>
    <cellStyle name="Normal 38 2 5 11 3 2 2" xfId="51341"/>
    <cellStyle name="Normal 38 2 5 11 3 3" xfId="40278"/>
    <cellStyle name="Normal 38 2 5 11 4" xfId="17764"/>
    <cellStyle name="Normal 38 2 5 11 4 2" xfId="44014"/>
    <cellStyle name="Normal 38 2 5 11 5" xfId="6630"/>
    <cellStyle name="Normal 38 2 5 11 5 2" xfId="32951"/>
    <cellStyle name="Normal 38 2 5 11 6" xfId="31054"/>
    <cellStyle name="Normal 38 2 5 12" xfId="3621"/>
    <cellStyle name="Normal 38 2 5 12 2" xfId="10540"/>
    <cellStyle name="Normal 38 2 5 12 2 2" xfId="21604"/>
    <cellStyle name="Normal 38 2 5 12 2 2 2" xfId="47853"/>
    <cellStyle name="Normal 38 2 5 12 2 3" xfId="36790"/>
    <cellStyle name="Normal 38 2 5 12 3" xfId="14143"/>
    <cellStyle name="Normal 38 2 5 12 3 2" xfId="25207"/>
    <cellStyle name="Normal 38 2 5 12 3 2 2" xfId="51456"/>
    <cellStyle name="Normal 38 2 5 12 3 3" xfId="40393"/>
    <cellStyle name="Normal 38 2 5 12 4" xfId="17879"/>
    <cellStyle name="Normal 38 2 5 12 4 2" xfId="44129"/>
    <cellStyle name="Normal 38 2 5 12 5" xfId="6746"/>
    <cellStyle name="Normal 38 2 5 12 5 2" xfId="33066"/>
    <cellStyle name="Normal 38 2 5 12 6" xfId="31055"/>
    <cellStyle name="Normal 38 2 5 13" xfId="3622"/>
    <cellStyle name="Normal 38 2 5 13 2" xfId="10713"/>
    <cellStyle name="Normal 38 2 5 13 2 2" xfId="21777"/>
    <cellStyle name="Normal 38 2 5 13 2 2 2" xfId="48026"/>
    <cellStyle name="Normal 38 2 5 13 2 3" xfId="36963"/>
    <cellStyle name="Normal 38 2 5 13 3" xfId="14316"/>
    <cellStyle name="Normal 38 2 5 13 3 2" xfId="25380"/>
    <cellStyle name="Normal 38 2 5 13 3 2 2" xfId="51629"/>
    <cellStyle name="Normal 38 2 5 13 3 3" xfId="40566"/>
    <cellStyle name="Normal 38 2 5 13 4" xfId="18052"/>
    <cellStyle name="Normal 38 2 5 13 4 2" xfId="44302"/>
    <cellStyle name="Normal 38 2 5 13 5" xfId="6920"/>
    <cellStyle name="Normal 38 2 5 13 5 2" xfId="33239"/>
    <cellStyle name="Normal 38 2 5 13 6" xfId="31056"/>
    <cellStyle name="Normal 38 2 5 14" xfId="3623"/>
    <cellStyle name="Normal 38 2 5 14 2" xfId="10830"/>
    <cellStyle name="Normal 38 2 5 14 2 2" xfId="21894"/>
    <cellStyle name="Normal 38 2 5 14 2 2 2" xfId="48143"/>
    <cellStyle name="Normal 38 2 5 14 2 3" xfId="37080"/>
    <cellStyle name="Normal 38 2 5 14 3" xfId="14433"/>
    <cellStyle name="Normal 38 2 5 14 3 2" xfId="25497"/>
    <cellStyle name="Normal 38 2 5 14 3 2 2" xfId="51746"/>
    <cellStyle name="Normal 38 2 5 14 3 3" xfId="40683"/>
    <cellStyle name="Normal 38 2 5 14 4" xfId="18169"/>
    <cellStyle name="Normal 38 2 5 14 4 2" xfId="44419"/>
    <cellStyle name="Normal 38 2 5 14 5" xfId="7038"/>
    <cellStyle name="Normal 38 2 5 14 5 2" xfId="33356"/>
    <cellStyle name="Normal 38 2 5 14 6" xfId="31057"/>
    <cellStyle name="Normal 38 2 5 15" xfId="3624"/>
    <cellStyle name="Normal 38 2 5 15 2" xfId="10946"/>
    <cellStyle name="Normal 38 2 5 15 2 2" xfId="22010"/>
    <cellStyle name="Normal 38 2 5 15 2 2 2" xfId="48259"/>
    <cellStyle name="Normal 38 2 5 15 2 3" xfId="37196"/>
    <cellStyle name="Normal 38 2 5 15 3" xfId="14549"/>
    <cellStyle name="Normal 38 2 5 15 3 2" xfId="25613"/>
    <cellStyle name="Normal 38 2 5 15 3 2 2" xfId="51862"/>
    <cellStyle name="Normal 38 2 5 15 3 3" xfId="40799"/>
    <cellStyle name="Normal 38 2 5 15 4" xfId="18285"/>
    <cellStyle name="Normal 38 2 5 15 4 2" xfId="44535"/>
    <cellStyle name="Normal 38 2 5 15 5" xfId="7155"/>
    <cellStyle name="Normal 38 2 5 15 5 2" xfId="33472"/>
    <cellStyle name="Normal 38 2 5 15 6" xfId="31058"/>
    <cellStyle name="Normal 38 2 5 16" xfId="3625"/>
    <cellStyle name="Normal 38 2 5 16 2" xfId="11064"/>
    <cellStyle name="Normal 38 2 5 16 2 2" xfId="22128"/>
    <cellStyle name="Normal 38 2 5 16 2 2 2" xfId="48377"/>
    <cellStyle name="Normal 38 2 5 16 2 3" xfId="37314"/>
    <cellStyle name="Normal 38 2 5 16 3" xfId="14667"/>
    <cellStyle name="Normal 38 2 5 16 3 2" xfId="25731"/>
    <cellStyle name="Normal 38 2 5 16 3 2 2" xfId="51980"/>
    <cellStyle name="Normal 38 2 5 16 3 3" xfId="40917"/>
    <cellStyle name="Normal 38 2 5 16 4" xfId="18403"/>
    <cellStyle name="Normal 38 2 5 16 4 2" xfId="44653"/>
    <cellStyle name="Normal 38 2 5 16 5" xfId="7274"/>
    <cellStyle name="Normal 38 2 5 16 5 2" xfId="33590"/>
    <cellStyle name="Normal 38 2 5 16 6" xfId="31059"/>
    <cellStyle name="Normal 38 2 5 17" xfId="3626"/>
    <cellStyle name="Normal 38 2 5 17 2" xfId="11182"/>
    <cellStyle name="Normal 38 2 5 17 2 2" xfId="22246"/>
    <cellStyle name="Normal 38 2 5 17 2 2 2" xfId="48495"/>
    <cellStyle name="Normal 38 2 5 17 2 3" xfId="37432"/>
    <cellStyle name="Normal 38 2 5 17 3" xfId="14785"/>
    <cellStyle name="Normal 38 2 5 17 3 2" xfId="25849"/>
    <cellStyle name="Normal 38 2 5 17 3 2 2" xfId="52098"/>
    <cellStyle name="Normal 38 2 5 17 3 3" xfId="41035"/>
    <cellStyle name="Normal 38 2 5 17 4" xfId="18521"/>
    <cellStyle name="Normal 38 2 5 17 4 2" xfId="44771"/>
    <cellStyle name="Normal 38 2 5 17 5" xfId="7393"/>
    <cellStyle name="Normal 38 2 5 17 5 2" xfId="33708"/>
    <cellStyle name="Normal 38 2 5 17 6" xfId="31060"/>
    <cellStyle name="Normal 38 2 5 18" xfId="3627"/>
    <cellStyle name="Normal 38 2 5 18 2" xfId="11298"/>
    <cellStyle name="Normal 38 2 5 18 2 2" xfId="22362"/>
    <cellStyle name="Normal 38 2 5 18 2 2 2" xfId="48611"/>
    <cellStyle name="Normal 38 2 5 18 2 3" xfId="37548"/>
    <cellStyle name="Normal 38 2 5 18 3" xfId="14901"/>
    <cellStyle name="Normal 38 2 5 18 3 2" xfId="25965"/>
    <cellStyle name="Normal 38 2 5 18 3 2 2" xfId="52214"/>
    <cellStyle name="Normal 38 2 5 18 3 3" xfId="41151"/>
    <cellStyle name="Normal 38 2 5 18 4" xfId="18637"/>
    <cellStyle name="Normal 38 2 5 18 4 2" xfId="44887"/>
    <cellStyle name="Normal 38 2 5 18 5" xfId="7510"/>
    <cellStyle name="Normal 38 2 5 18 5 2" xfId="33824"/>
    <cellStyle name="Normal 38 2 5 18 6" xfId="31061"/>
    <cellStyle name="Normal 38 2 5 19" xfId="3628"/>
    <cellStyle name="Normal 38 2 5 19 2" xfId="11415"/>
    <cellStyle name="Normal 38 2 5 19 2 2" xfId="22479"/>
    <cellStyle name="Normal 38 2 5 19 2 2 2" xfId="48728"/>
    <cellStyle name="Normal 38 2 5 19 2 3" xfId="37665"/>
    <cellStyle name="Normal 38 2 5 19 3" xfId="15018"/>
    <cellStyle name="Normal 38 2 5 19 3 2" xfId="26082"/>
    <cellStyle name="Normal 38 2 5 19 3 2 2" xfId="52331"/>
    <cellStyle name="Normal 38 2 5 19 3 3" xfId="41268"/>
    <cellStyle name="Normal 38 2 5 19 4" xfId="18754"/>
    <cellStyle name="Normal 38 2 5 19 4 2" xfId="45004"/>
    <cellStyle name="Normal 38 2 5 19 5" xfId="7628"/>
    <cellStyle name="Normal 38 2 5 19 5 2" xfId="33941"/>
    <cellStyle name="Normal 38 2 5 19 6" xfId="31062"/>
    <cellStyle name="Normal 38 2 5 2" xfId="242"/>
    <cellStyle name="Normal 38 2 5 2 10" xfId="3630"/>
    <cellStyle name="Normal 38 2 5 2 10 2" xfId="10478"/>
    <cellStyle name="Normal 38 2 5 2 10 2 2" xfId="21542"/>
    <cellStyle name="Normal 38 2 5 2 10 2 2 2" xfId="47791"/>
    <cellStyle name="Normal 38 2 5 2 10 2 3" xfId="36728"/>
    <cellStyle name="Normal 38 2 5 2 10 3" xfId="14081"/>
    <cellStyle name="Normal 38 2 5 2 10 3 2" xfId="25145"/>
    <cellStyle name="Normal 38 2 5 2 10 3 2 2" xfId="51394"/>
    <cellStyle name="Normal 38 2 5 2 10 3 3" xfId="40331"/>
    <cellStyle name="Normal 38 2 5 2 10 4" xfId="17817"/>
    <cellStyle name="Normal 38 2 5 2 10 4 2" xfId="44067"/>
    <cellStyle name="Normal 38 2 5 2 10 5" xfId="6683"/>
    <cellStyle name="Normal 38 2 5 2 10 5 2" xfId="33004"/>
    <cellStyle name="Normal 38 2 5 2 10 6" xfId="31064"/>
    <cellStyle name="Normal 38 2 5 2 11" xfId="3631"/>
    <cellStyle name="Normal 38 2 5 2 11 2" xfId="10593"/>
    <cellStyle name="Normal 38 2 5 2 11 2 2" xfId="21657"/>
    <cellStyle name="Normal 38 2 5 2 11 2 2 2" xfId="47906"/>
    <cellStyle name="Normal 38 2 5 2 11 2 3" xfId="36843"/>
    <cellStyle name="Normal 38 2 5 2 11 3" xfId="14196"/>
    <cellStyle name="Normal 38 2 5 2 11 3 2" xfId="25260"/>
    <cellStyle name="Normal 38 2 5 2 11 3 2 2" xfId="51509"/>
    <cellStyle name="Normal 38 2 5 2 11 3 3" xfId="40446"/>
    <cellStyle name="Normal 38 2 5 2 11 4" xfId="17932"/>
    <cellStyle name="Normal 38 2 5 2 11 4 2" xfId="44182"/>
    <cellStyle name="Normal 38 2 5 2 11 5" xfId="6799"/>
    <cellStyle name="Normal 38 2 5 2 11 5 2" xfId="33119"/>
    <cellStyle name="Normal 38 2 5 2 11 6" xfId="31065"/>
    <cellStyle name="Normal 38 2 5 2 12" xfId="3632"/>
    <cellStyle name="Normal 38 2 5 2 12 2" xfId="10766"/>
    <cellStyle name="Normal 38 2 5 2 12 2 2" xfId="21830"/>
    <cellStyle name="Normal 38 2 5 2 12 2 2 2" xfId="48079"/>
    <cellStyle name="Normal 38 2 5 2 12 2 3" xfId="37016"/>
    <cellStyle name="Normal 38 2 5 2 12 3" xfId="14369"/>
    <cellStyle name="Normal 38 2 5 2 12 3 2" xfId="25433"/>
    <cellStyle name="Normal 38 2 5 2 12 3 2 2" xfId="51682"/>
    <cellStyle name="Normal 38 2 5 2 12 3 3" xfId="40619"/>
    <cellStyle name="Normal 38 2 5 2 12 4" xfId="18105"/>
    <cellStyle name="Normal 38 2 5 2 12 4 2" xfId="44355"/>
    <cellStyle name="Normal 38 2 5 2 12 5" xfId="6973"/>
    <cellStyle name="Normal 38 2 5 2 12 5 2" xfId="33292"/>
    <cellStyle name="Normal 38 2 5 2 12 6" xfId="31066"/>
    <cellStyle name="Normal 38 2 5 2 13" xfId="3633"/>
    <cellStyle name="Normal 38 2 5 2 13 2" xfId="10883"/>
    <cellStyle name="Normal 38 2 5 2 13 2 2" xfId="21947"/>
    <cellStyle name="Normal 38 2 5 2 13 2 2 2" xfId="48196"/>
    <cellStyle name="Normal 38 2 5 2 13 2 3" xfId="37133"/>
    <cellStyle name="Normal 38 2 5 2 13 3" xfId="14486"/>
    <cellStyle name="Normal 38 2 5 2 13 3 2" xfId="25550"/>
    <cellStyle name="Normal 38 2 5 2 13 3 2 2" xfId="51799"/>
    <cellStyle name="Normal 38 2 5 2 13 3 3" xfId="40736"/>
    <cellStyle name="Normal 38 2 5 2 13 4" xfId="18222"/>
    <cellStyle name="Normal 38 2 5 2 13 4 2" xfId="44472"/>
    <cellStyle name="Normal 38 2 5 2 13 5" xfId="7091"/>
    <cellStyle name="Normal 38 2 5 2 13 5 2" xfId="33409"/>
    <cellStyle name="Normal 38 2 5 2 13 6" xfId="31067"/>
    <cellStyle name="Normal 38 2 5 2 14" xfId="3634"/>
    <cellStyle name="Normal 38 2 5 2 14 2" xfId="10999"/>
    <cellStyle name="Normal 38 2 5 2 14 2 2" xfId="22063"/>
    <cellStyle name="Normal 38 2 5 2 14 2 2 2" xfId="48312"/>
    <cellStyle name="Normal 38 2 5 2 14 2 3" xfId="37249"/>
    <cellStyle name="Normal 38 2 5 2 14 3" xfId="14602"/>
    <cellStyle name="Normal 38 2 5 2 14 3 2" xfId="25666"/>
    <cellStyle name="Normal 38 2 5 2 14 3 2 2" xfId="51915"/>
    <cellStyle name="Normal 38 2 5 2 14 3 3" xfId="40852"/>
    <cellStyle name="Normal 38 2 5 2 14 4" xfId="18338"/>
    <cellStyle name="Normal 38 2 5 2 14 4 2" xfId="44588"/>
    <cellStyle name="Normal 38 2 5 2 14 5" xfId="7208"/>
    <cellStyle name="Normal 38 2 5 2 14 5 2" xfId="33525"/>
    <cellStyle name="Normal 38 2 5 2 14 6" xfId="31068"/>
    <cellStyle name="Normal 38 2 5 2 15" xfId="3635"/>
    <cellStyle name="Normal 38 2 5 2 15 2" xfId="11117"/>
    <cellStyle name="Normal 38 2 5 2 15 2 2" xfId="22181"/>
    <cellStyle name="Normal 38 2 5 2 15 2 2 2" xfId="48430"/>
    <cellStyle name="Normal 38 2 5 2 15 2 3" xfId="37367"/>
    <cellStyle name="Normal 38 2 5 2 15 3" xfId="14720"/>
    <cellStyle name="Normal 38 2 5 2 15 3 2" xfId="25784"/>
    <cellStyle name="Normal 38 2 5 2 15 3 2 2" xfId="52033"/>
    <cellStyle name="Normal 38 2 5 2 15 3 3" xfId="40970"/>
    <cellStyle name="Normal 38 2 5 2 15 4" xfId="18456"/>
    <cellStyle name="Normal 38 2 5 2 15 4 2" xfId="44706"/>
    <cellStyle name="Normal 38 2 5 2 15 5" xfId="7327"/>
    <cellStyle name="Normal 38 2 5 2 15 5 2" xfId="33643"/>
    <cellStyle name="Normal 38 2 5 2 15 6" xfId="31069"/>
    <cellStyle name="Normal 38 2 5 2 16" xfId="3636"/>
    <cellStyle name="Normal 38 2 5 2 16 2" xfId="11235"/>
    <cellStyle name="Normal 38 2 5 2 16 2 2" xfId="22299"/>
    <cellStyle name="Normal 38 2 5 2 16 2 2 2" xfId="48548"/>
    <cellStyle name="Normal 38 2 5 2 16 2 3" xfId="37485"/>
    <cellStyle name="Normal 38 2 5 2 16 3" xfId="14838"/>
    <cellStyle name="Normal 38 2 5 2 16 3 2" xfId="25902"/>
    <cellStyle name="Normal 38 2 5 2 16 3 2 2" xfId="52151"/>
    <cellStyle name="Normal 38 2 5 2 16 3 3" xfId="41088"/>
    <cellStyle name="Normal 38 2 5 2 16 4" xfId="18574"/>
    <cellStyle name="Normal 38 2 5 2 16 4 2" xfId="44824"/>
    <cellStyle name="Normal 38 2 5 2 16 5" xfId="7446"/>
    <cellStyle name="Normal 38 2 5 2 16 5 2" xfId="33761"/>
    <cellStyle name="Normal 38 2 5 2 16 6" xfId="31070"/>
    <cellStyle name="Normal 38 2 5 2 17" xfId="3637"/>
    <cellStyle name="Normal 38 2 5 2 17 2" xfId="11351"/>
    <cellStyle name="Normal 38 2 5 2 17 2 2" xfId="22415"/>
    <cellStyle name="Normal 38 2 5 2 17 2 2 2" xfId="48664"/>
    <cellStyle name="Normal 38 2 5 2 17 2 3" xfId="37601"/>
    <cellStyle name="Normal 38 2 5 2 17 3" xfId="14954"/>
    <cellStyle name="Normal 38 2 5 2 17 3 2" xfId="26018"/>
    <cellStyle name="Normal 38 2 5 2 17 3 2 2" xfId="52267"/>
    <cellStyle name="Normal 38 2 5 2 17 3 3" xfId="41204"/>
    <cellStyle name="Normal 38 2 5 2 17 4" xfId="18690"/>
    <cellStyle name="Normal 38 2 5 2 17 4 2" xfId="44940"/>
    <cellStyle name="Normal 38 2 5 2 17 5" xfId="7563"/>
    <cellStyle name="Normal 38 2 5 2 17 5 2" xfId="33877"/>
    <cellStyle name="Normal 38 2 5 2 17 6" xfId="31071"/>
    <cellStyle name="Normal 38 2 5 2 18" xfId="3638"/>
    <cellStyle name="Normal 38 2 5 2 18 2" xfId="11468"/>
    <cellStyle name="Normal 38 2 5 2 18 2 2" xfId="22532"/>
    <cellStyle name="Normal 38 2 5 2 18 2 2 2" xfId="48781"/>
    <cellStyle name="Normal 38 2 5 2 18 2 3" xfId="37718"/>
    <cellStyle name="Normal 38 2 5 2 18 3" xfId="15071"/>
    <cellStyle name="Normal 38 2 5 2 18 3 2" xfId="26135"/>
    <cellStyle name="Normal 38 2 5 2 18 3 2 2" xfId="52384"/>
    <cellStyle name="Normal 38 2 5 2 18 3 3" xfId="41321"/>
    <cellStyle name="Normal 38 2 5 2 18 4" xfId="18807"/>
    <cellStyle name="Normal 38 2 5 2 18 4 2" xfId="45057"/>
    <cellStyle name="Normal 38 2 5 2 18 5" xfId="7681"/>
    <cellStyle name="Normal 38 2 5 2 18 5 2" xfId="33994"/>
    <cellStyle name="Normal 38 2 5 2 18 6" xfId="31072"/>
    <cellStyle name="Normal 38 2 5 2 19" xfId="3639"/>
    <cellStyle name="Normal 38 2 5 2 19 2" xfId="11587"/>
    <cellStyle name="Normal 38 2 5 2 19 2 2" xfId="22651"/>
    <cellStyle name="Normal 38 2 5 2 19 2 2 2" xfId="48900"/>
    <cellStyle name="Normal 38 2 5 2 19 2 3" xfId="37837"/>
    <cellStyle name="Normal 38 2 5 2 19 3" xfId="15190"/>
    <cellStyle name="Normal 38 2 5 2 19 3 2" xfId="26254"/>
    <cellStyle name="Normal 38 2 5 2 19 3 2 2" xfId="52503"/>
    <cellStyle name="Normal 38 2 5 2 19 3 3" xfId="41440"/>
    <cellStyle name="Normal 38 2 5 2 19 4" xfId="18926"/>
    <cellStyle name="Normal 38 2 5 2 19 4 2" xfId="45176"/>
    <cellStyle name="Normal 38 2 5 2 19 5" xfId="7801"/>
    <cellStyle name="Normal 38 2 5 2 19 5 2" xfId="34113"/>
    <cellStyle name="Normal 38 2 5 2 19 6" xfId="31073"/>
    <cellStyle name="Normal 38 2 5 2 2" xfId="243"/>
    <cellStyle name="Normal 38 2 5 2 2 2" xfId="3641"/>
    <cellStyle name="Normal 38 2 5 2 2 2 2" xfId="16453"/>
    <cellStyle name="Normal 38 2 5 2 2 2 2 2" xfId="27517"/>
    <cellStyle name="Normal 38 2 5 2 2 2 2 2 2" xfId="53766"/>
    <cellStyle name="Normal 38 2 5 2 2 2 2 3" xfId="42703"/>
    <cellStyle name="Normal 38 2 5 2 2 2 3" xfId="20189"/>
    <cellStyle name="Normal 38 2 5 2 2 2 3 2" xfId="46439"/>
    <cellStyle name="Normal 38 2 5 2 2 2 4" xfId="9117"/>
    <cellStyle name="Normal 38 2 5 2 2 2 4 2" xfId="35376"/>
    <cellStyle name="Normal 38 2 5 2 2 2 5" xfId="31075"/>
    <cellStyle name="Normal 38 2 5 2 2 3" xfId="3640"/>
    <cellStyle name="Normal 38 2 5 2 2 3 2" xfId="20582"/>
    <cellStyle name="Normal 38 2 5 2 2 3 2 2" xfId="46831"/>
    <cellStyle name="Normal 38 2 5 2 2 3 3" xfId="9518"/>
    <cellStyle name="Normal 38 2 5 2 2 3 3 2" xfId="35768"/>
    <cellStyle name="Normal 38 2 5 2 2 3 4" xfId="31074"/>
    <cellStyle name="Normal 38 2 5 2 2 4" xfId="13121"/>
    <cellStyle name="Normal 38 2 5 2 2 4 2" xfId="24185"/>
    <cellStyle name="Normal 38 2 5 2 2 4 2 2" xfId="50434"/>
    <cellStyle name="Normal 38 2 5 2 2 4 3" xfId="39371"/>
    <cellStyle name="Normal 38 2 5 2 2 5" xfId="16857"/>
    <cellStyle name="Normal 38 2 5 2 2 5 2" xfId="43107"/>
    <cellStyle name="Normal 38 2 5 2 2 6" xfId="5715"/>
    <cellStyle name="Normal 38 2 5 2 2 6 2" xfId="32044"/>
    <cellStyle name="Normal 38 2 5 2 2 7" xfId="27723"/>
    <cellStyle name="Normal 38 2 5 2 20" xfId="3642"/>
    <cellStyle name="Normal 38 2 5 2 20 2" xfId="11701"/>
    <cellStyle name="Normal 38 2 5 2 20 2 2" xfId="22765"/>
    <cellStyle name="Normal 38 2 5 2 20 2 2 2" xfId="49014"/>
    <cellStyle name="Normal 38 2 5 2 20 2 3" xfId="37951"/>
    <cellStyle name="Normal 38 2 5 2 20 3" xfId="15304"/>
    <cellStyle name="Normal 38 2 5 2 20 3 2" xfId="26368"/>
    <cellStyle name="Normal 38 2 5 2 20 3 2 2" xfId="52617"/>
    <cellStyle name="Normal 38 2 5 2 20 3 3" xfId="41554"/>
    <cellStyle name="Normal 38 2 5 2 20 4" xfId="19040"/>
    <cellStyle name="Normal 38 2 5 2 20 4 2" xfId="45290"/>
    <cellStyle name="Normal 38 2 5 2 20 5" xfId="7916"/>
    <cellStyle name="Normal 38 2 5 2 20 5 2" xfId="34227"/>
    <cellStyle name="Normal 38 2 5 2 20 6" xfId="31076"/>
    <cellStyle name="Normal 38 2 5 2 21" xfId="3643"/>
    <cellStyle name="Normal 38 2 5 2 21 2" xfId="11815"/>
    <cellStyle name="Normal 38 2 5 2 21 2 2" xfId="22879"/>
    <cellStyle name="Normal 38 2 5 2 21 2 2 2" xfId="49128"/>
    <cellStyle name="Normal 38 2 5 2 21 2 3" xfId="38065"/>
    <cellStyle name="Normal 38 2 5 2 21 3" xfId="15418"/>
    <cellStyle name="Normal 38 2 5 2 21 3 2" xfId="26482"/>
    <cellStyle name="Normal 38 2 5 2 21 3 2 2" xfId="52731"/>
    <cellStyle name="Normal 38 2 5 2 21 3 3" xfId="41668"/>
    <cellStyle name="Normal 38 2 5 2 21 4" xfId="19154"/>
    <cellStyle name="Normal 38 2 5 2 21 4 2" xfId="45404"/>
    <cellStyle name="Normal 38 2 5 2 21 5" xfId="8031"/>
    <cellStyle name="Normal 38 2 5 2 21 5 2" xfId="34341"/>
    <cellStyle name="Normal 38 2 5 2 21 6" xfId="31077"/>
    <cellStyle name="Normal 38 2 5 2 22" xfId="3644"/>
    <cellStyle name="Normal 38 2 5 2 22 2" xfId="11929"/>
    <cellStyle name="Normal 38 2 5 2 22 2 2" xfId="22993"/>
    <cellStyle name="Normal 38 2 5 2 22 2 2 2" xfId="49242"/>
    <cellStyle name="Normal 38 2 5 2 22 2 3" xfId="38179"/>
    <cellStyle name="Normal 38 2 5 2 22 3" xfId="15532"/>
    <cellStyle name="Normal 38 2 5 2 22 3 2" xfId="26596"/>
    <cellStyle name="Normal 38 2 5 2 22 3 2 2" xfId="52845"/>
    <cellStyle name="Normal 38 2 5 2 22 3 3" xfId="41782"/>
    <cellStyle name="Normal 38 2 5 2 22 4" xfId="19268"/>
    <cellStyle name="Normal 38 2 5 2 22 4 2" xfId="45518"/>
    <cellStyle name="Normal 38 2 5 2 22 5" xfId="8146"/>
    <cellStyle name="Normal 38 2 5 2 22 5 2" xfId="34455"/>
    <cellStyle name="Normal 38 2 5 2 22 6" xfId="31078"/>
    <cellStyle name="Normal 38 2 5 2 23" xfId="3645"/>
    <cellStyle name="Normal 38 2 5 2 23 2" xfId="12043"/>
    <cellStyle name="Normal 38 2 5 2 23 2 2" xfId="23107"/>
    <cellStyle name="Normal 38 2 5 2 23 2 2 2" xfId="49356"/>
    <cellStyle name="Normal 38 2 5 2 23 2 3" xfId="38293"/>
    <cellStyle name="Normal 38 2 5 2 23 3" xfId="15646"/>
    <cellStyle name="Normal 38 2 5 2 23 3 2" xfId="26710"/>
    <cellStyle name="Normal 38 2 5 2 23 3 2 2" xfId="52959"/>
    <cellStyle name="Normal 38 2 5 2 23 3 3" xfId="41896"/>
    <cellStyle name="Normal 38 2 5 2 23 4" xfId="19382"/>
    <cellStyle name="Normal 38 2 5 2 23 4 2" xfId="45632"/>
    <cellStyle name="Normal 38 2 5 2 23 5" xfId="8261"/>
    <cellStyle name="Normal 38 2 5 2 23 5 2" xfId="34569"/>
    <cellStyle name="Normal 38 2 5 2 23 6" xfId="31079"/>
    <cellStyle name="Normal 38 2 5 2 24" xfId="3646"/>
    <cellStyle name="Normal 38 2 5 2 24 2" xfId="12157"/>
    <cellStyle name="Normal 38 2 5 2 24 2 2" xfId="23221"/>
    <cellStyle name="Normal 38 2 5 2 24 2 2 2" xfId="49470"/>
    <cellStyle name="Normal 38 2 5 2 24 2 3" xfId="38407"/>
    <cellStyle name="Normal 38 2 5 2 24 3" xfId="15760"/>
    <cellStyle name="Normal 38 2 5 2 24 3 2" xfId="26824"/>
    <cellStyle name="Normal 38 2 5 2 24 3 2 2" xfId="53073"/>
    <cellStyle name="Normal 38 2 5 2 24 3 3" xfId="42010"/>
    <cellStyle name="Normal 38 2 5 2 24 4" xfId="19496"/>
    <cellStyle name="Normal 38 2 5 2 24 4 2" xfId="45746"/>
    <cellStyle name="Normal 38 2 5 2 24 5" xfId="8376"/>
    <cellStyle name="Normal 38 2 5 2 24 5 2" xfId="34683"/>
    <cellStyle name="Normal 38 2 5 2 24 6" xfId="31080"/>
    <cellStyle name="Normal 38 2 5 2 25" xfId="3647"/>
    <cellStyle name="Normal 38 2 5 2 25 2" xfId="12274"/>
    <cellStyle name="Normal 38 2 5 2 25 2 2" xfId="23338"/>
    <cellStyle name="Normal 38 2 5 2 25 2 2 2" xfId="49587"/>
    <cellStyle name="Normal 38 2 5 2 25 2 3" xfId="38524"/>
    <cellStyle name="Normal 38 2 5 2 25 3" xfId="15877"/>
    <cellStyle name="Normal 38 2 5 2 25 3 2" xfId="26941"/>
    <cellStyle name="Normal 38 2 5 2 25 3 2 2" xfId="53190"/>
    <cellStyle name="Normal 38 2 5 2 25 3 3" xfId="42127"/>
    <cellStyle name="Normal 38 2 5 2 25 4" xfId="19613"/>
    <cellStyle name="Normal 38 2 5 2 25 4 2" xfId="45863"/>
    <cellStyle name="Normal 38 2 5 2 25 5" xfId="8494"/>
    <cellStyle name="Normal 38 2 5 2 25 5 2" xfId="34800"/>
    <cellStyle name="Normal 38 2 5 2 25 6" xfId="31081"/>
    <cellStyle name="Normal 38 2 5 2 26" xfId="3648"/>
    <cellStyle name="Normal 38 2 5 2 26 2" xfId="12393"/>
    <cellStyle name="Normal 38 2 5 2 26 2 2" xfId="23457"/>
    <cellStyle name="Normal 38 2 5 2 26 2 2 2" xfId="49706"/>
    <cellStyle name="Normal 38 2 5 2 26 2 3" xfId="38643"/>
    <cellStyle name="Normal 38 2 5 2 26 3" xfId="15996"/>
    <cellStyle name="Normal 38 2 5 2 26 3 2" xfId="27060"/>
    <cellStyle name="Normal 38 2 5 2 26 3 2 2" xfId="53309"/>
    <cellStyle name="Normal 38 2 5 2 26 3 3" xfId="42246"/>
    <cellStyle name="Normal 38 2 5 2 26 4" xfId="19732"/>
    <cellStyle name="Normal 38 2 5 2 26 4 2" xfId="45982"/>
    <cellStyle name="Normal 38 2 5 2 26 5" xfId="8614"/>
    <cellStyle name="Normal 38 2 5 2 26 5 2" xfId="34919"/>
    <cellStyle name="Normal 38 2 5 2 26 6" xfId="31082"/>
    <cellStyle name="Normal 38 2 5 2 27" xfId="3649"/>
    <cellStyle name="Normal 38 2 5 2 27 2" xfId="12524"/>
    <cellStyle name="Normal 38 2 5 2 27 2 2" xfId="23588"/>
    <cellStyle name="Normal 38 2 5 2 27 2 2 2" xfId="49837"/>
    <cellStyle name="Normal 38 2 5 2 27 2 3" xfId="38774"/>
    <cellStyle name="Normal 38 2 5 2 27 3" xfId="16127"/>
    <cellStyle name="Normal 38 2 5 2 27 3 2" xfId="27191"/>
    <cellStyle name="Normal 38 2 5 2 27 3 2 2" xfId="53440"/>
    <cellStyle name="Normal 38 2 5 2 27 3 3" xfId="42377"/>
    <cellStyle name="Normal 38 2 5 2 27 4" xfId="19863"/>
    <cellStyle name="Normal 38 2 5 2 27 4 2" xfId="46113"/>
    <cellStyle name="Normal 38 2 5 2 27 5" xfId="8746"/>
    <cellStyle name="Normal 38 2 5 2 27 5 2" xfId="35050"/>
    <cellStyle name="Normal 38 2 5 2 27 6" xfId="31083"/>
    <cellStyle name="Normal 38 2 5 2 28" xfId="3650"/>
    <cellStyle name="Normal 38 2 5 2 28 2" xfId="12639"/>
    <cellStyle name="Normal 38 2 5 2 28 2 2" xfId="23703"/>
    <cellStyle name="Normal 38 2 5 2 28 2 2 2" xfId="49952"/>
    <cellStyle name="Normal 38 2 5 2 28 2 3" xfId="38889"/>
    <cellStyle name="Normal 38 2 5 2 28 3" xfId="16242"/>
    <cellStyle name="Normal 38 2 5 2 28 3 2" xfId="27306"/>
    <cellStyle name="Normal 38 2 5 2 28 3 2 2" xfId="53555"/>
    <cellStyle name="Normal 38 2 5 2 28 3 3" xfId="42492"/>
    <cellStyle name="Normal 38 2 5 2 28 4" xfId="19978"/>
    <cellStyle name="Normal 38 2 5 2 28 4 2" xfId="46228"/>
    <cellStyle name="Normal 38 2 5 2 28 5" xfId="8862"/>
    <cellStyle name="Normal 38 2 5 2 28 5 2" xfId="35165"/>
    <cellStyle name="Normal 38 2 5 2 28 6" xfId="31084"/>
    <cellStyle name="Normal 38 2 5 2 29" xfId="3651"/>
    <cellStyle name="Normal 38 2 5 2 29 2" xfId="12753"/>
    <cellStyle name="Normal 38 2 5 2 29 2 2" xfId="23817"/>
    <cellStyle name="Normal 38 2 5 2 29 2 2 2" xfId="50066"/>
    <cellStyle name="Normal 38 2 5 2 29 2 3" xfId="39003"/>
    <cellStyle name="Normal 38 2 5 2 29 3" xfId="16356"/>
    <cellStyle name="Normal 38 2 5 2 29 3 2" xfId="27420"/>
    <cellStyle name="Normal 38 2 5 2 29 3 2 2" xfId="53669"/>
    <cellStyle name="Normal 38 2 5 2 29 3 3" xfId="42606"/>
    <cellStyle name="Normal 38 2 5 2 29 4" xfId="20092"/>
    <cellStyle name="Normal 38 2 5 2 29 4 2" xfId="46342"/>
    <cellStyle name="Normal 38 2 5 2 29 5" xfId="8977"/>
    <cellStyle name="Normal 38 2 5 2 29 5 2" xfId="35279"/>
    <cellStyle name="Normal 38 2 5 2 29 6" xfId="31085"/>
    <cellStyle name="Normal 38 2 5 2 3" xfId="3652"/>
    <cellStyle name="Normal 38 2 5 2 3 2" xfId="9663"/>
    <cellStyle name="Normal 38 2 5 2 3 2 2" xfId="20727"/>
    <cellStyle name="Normal 38 2 5 2 3 2 2 2" xfId="46976"/>
    <cellStyle name="Normal 38 2 5 2 3 2 3" xfId="35913"/>
    <cellStyle name="Normal 38 2 5 2 3 3" xfId="13266"/>
    <cellStyle name="Normal 38 2 5 2 3 3 2" xfId="24330"/>
    <cellStyle name="Normal 38 2 5 2 3 3 2 2" xfId="50579"/>
    <cellStyle name="Normal 38 2 5 2 3 3 3" xfId="39516"/>
    <cellStyle name="Normal 38 2 5 2 3 4" xfId="17002"/>
    <cellStyle name="Normal 38 2 5 2 3 4 2" xfId="43252"/>
    <cellStyle name="Normal 38 2 5 2 3 5" xfId="5861"/>
    <cellStyle name="Normal 38 2 5 2 3 5 2" xfId="32189"/>
    <cellStyle name="Normal 38 2 5 2 3 6" xfId="31086"/>
    <cellStyle name="Normal 38 2 5 2 30" xfId="3653"/>
    <cellStyle name="Normal 38 2 5 2 30 2" xfId="9391"/>
    <cellStyle name="Normal 38 2 5 2 30 2 2" xfId="20455"/>
    <cellStyle name="Normal 38 2 5 2 30 2 2 2" xfId="46704"/>
    <cellStyle name="Normal 38 2 5 2 30 2 3" xfId="35641"/>
    <cellStyle name="Normal 38 2 5 2 30 3" xfId="12994"/>
    <cellStyle name="Normal 38 2 5 2 30 3 2" xfId="24058"/>
    <cellStyle name="Normal 38 2 5 2 30 3 2 2" xfId="50307"/>
    <cellStyle name="Normal 38 2 5 2 30 3 3" xfId="39244"/>
    <cellStyle name="Normal 38 2 5 2 30 4" xfId="16730"/>
    <cellStyle name="Normal 38 2 5 2 30 4 2" xfId="42980"/>
    <cellStyle name="Normal 38 2 5 2 30 5" xfId="5586"/>
    <cellStyle name="Normal 38 2 5 2 30 5 2" xfId="31917"/>
    <cellStyle name="Normal 38 2 5 2 30 6" xfId="31087"/>
    <cellStyle name="Normal 38 2 5 2 31" xfId="3654"/>
    <cellStyle name="Normal 38 2 5 2 31 2" xfId="20335"/>
    <cellStyle name="Normal 38 2 5 2 31 2 2" xfId="46584"/>
    <cellStyle name="Normal 38 2 5 2 31 3" xfId="9271"/>
    <cellStyle name="Normal 38 2 5 2 31 3 2" xfId="35521"/>
    <cellStyle name="Normal 38 2 5 2 31 4" xfId="31088"/>
    <cellStyle name="Normal 38 2 5 2 32" xfId="3655"/>
    <cellStyle name="Normal 38 2 5 2 32 2" xfId="23938"/>
    <cellStyle name="Normal 38 2 5 2 32 2 2" xfId="50187"/>
    <cellStyle name="Normal 38 2 5 2 32 3" xfId="12874"/>
    <cellStyle name="Normal 38 2 5 2 32 3 2" xfId="39124"/>
    <cellStyle name="Normal 38 2 5 2 32 4" xfId="31089"/>
    <cellStyle name="Normal 38 2 5 2 33" xfId="3656"/>
    <cellStyle name="Normal 38 2 5 2 33 2" xfId="16610"/>
    <cellStyle name="Normal 38 2 5 2 33 2 2" xfId="42860"/>
    <cellStyle name="Normal 38 2 5 2 33 3" xfId="31090"/>
    <cellStyle name="Normal 38 2 5 2 34" xfId="3657"/>
    <cellStyle name="Normal 38 2 5 2 34 2" xfId="31091"/>
    <cellStyle name="Normal 38 2 5 2 35" xfId="3658"/>
    <cellStyle name="Normal 38 2 5 2 35 2" xfId="31092"/>
    <cellStyle name="Normal 38 2 5 2 36" xfId="3659"/>
    <cellStyle name="Normal 38 2 5 2 36 2" xfId="31093"/>
    <cellStyle name="Normal 38 2 5 2 37" xfId="3660"/>
    <cellStyle name="Normal 38 2 5 2 37 2" xfId="31094"/>
    <cellStyle name="Normal 38 2 5 2 38" xfId="3661"/>
    <cellStyle name="Normal 38 2 5 2 38 2" xfId="31095"/>
    <cellStyle name="Normal 38 2 5 2 39" xfId="3662"/>
    <cellStyle name="Normal 38 2 5 2 39 2" xfId="31096"/>
    <cellStyle name="Normal 38 2 5 2 4" xfId="3663"/>
    <cellStyle name="Normal 38 2 5 2 4 2" xfId="9779"/>
    <cellStyle name="Normal 38 2 5 2 4 2 2" xfId="20843"/>
    <cellStyle name="Normal 38 2 5 2 4 2 2 2" xfId="47092"/>
    <cellStyle name="Normal 38 2 5 2 4 2 3" xfId="36029"/>
    <cellStyle name="Normal 38 2 5 2 4 3" xfId="13382"/>
    <cellStyle name="Normal 38 2 5 2 4 3 2" xfId="24446"/>
    <cellStyle name="Normal 38 2 5 2 4 3 2 2" xfId="50695"/>
    <cellStyle name="Normal 38 2 5 2 4 3 3" xfId="39632"/>
    <cellStyle name="Normal 38 2 5 2 4 4" xfId="17118"/>
    <cellStyle name="Normal 38 2 5 2 4 4 2" xfId="43368"/>
    <cellStyle name="Normal 38 2 5 2 4 5" xfId="5978"/>
    <cellStyle name="Normal 38 2 5 2 4 5 2" xfId="32305"/>
    <cellStyle name="Normal 38 2 5 2 4 6" xfId="31097"/>
    <cellStyle name="Normal 38 2 5 2 40" xfId="3664"/>
    <cellStyle name="Normal 38 2 5 2 40 2" xfId="31098"/>
    <cellStyle name="Normal 38 2 5 2 41" xfId="3629"/>
    <cellStyle name="Normal 38 2 5 2 41 2" xfId="31063"/>
    <cellStyle name="Normal 38 2 5 2 42" xfId="5465"/>
    <cellStyle name="Normal 38 2 5 2 42 2" xfId="31797"/>
    <cellStyle name="Normal 38 2 5 2 43" xfId="27722"/>
    <cellStyle name="Normal 38 2 5 2 5" xfId="3665"/>
    <cellStyle name="Normal 38 2 5 2 5 2" xfId="9894"/>
    <cellStyle name="Normal 38 2 5 2 5 2 2" xfId="20958"/>
    <cellStyle name="Normal 38 2 5 2 5 2 2 2" xfId="47207"/>
    <cellStyle name="Normal 38 2 5 2 5 2 3" xfId="36144"/>
    <cellStyle name="Normal 38 2 5 2 5 3" xfId="13497"/>
    <cellStyle name="Normal 38 2 5 2 5 3 2" xfId="24561"/>
    <cellStyle name="Normal 38 2 5 2 5 3 2 2" xfId="50810"/>
    <cellStyle name="Normal 38 2 5 2 5 3 3" xfId="39747"/>
    <cellStyle name="Normal 38 2 5 2 5 4" xfId="17233"/>
    <cellStyle name="Normal 38 2 5 2 5 4 2" xfId="43483"/>
    <cellStyle name="Normal 38 2 5 2 5 5" xfId="6094"/>
    <cellStyle name="Normal 38 2 5 2 5 5 2" xfId="32420"/>
    <cellStyle name="Normal 38 2 5 2 5 6" xfId="31099"/>
    <cellStyle name="Normal 38 2 5 2 6" xfId="3666"/>
    <cellStyle name="Normal 38 2 5 2 6 2" xfId="10009"/>
    <cellStyle name="Normal 38 2 5 2 6 2 2" xfId="21073"/>
    <cellStyle name="Normal 38 2 5 2 6 2 2 2" xfId="47322"/>
    <cellStyle name="Normal 38 2 5 2 6 2 3" xfId="36259"/>
    <cellStyle name="Normal 38 2 5 2 6 3" xfId="13612"/>
    <cellStyle name="Normal 38 2 5 2 6 3 2" xfId="24676"/>
    <cellStyle name="Normal 38 2 5 2 6 3 2 2" xfId="50925"/>
    <cellStyle name="Normal 38 2 5 2 6 3 3" xfId="39862"/>
    <cellStyle name="Normal 38 2 5 2 6 4" xfId="17348"/>
    <cellStyle name="Normal 38 2 5 2 6 4 2" xfId="43598"/>
    <cellStyle name="Normal 38 2 5 2 6 5" xfId="6210"/>
    <cellStyle name="Normal 38 2 5 2 6 5 2" xfId="32535"/>
    <cellStyle name="Normal 38 2 5 2 6 6" xfId="31100"/>
    <cellStyle name="Normal 38 2 5 2 7" xfId="3667"/>
    <cellStyle name="Normal 38 2 5 2 7 2" xfId="10123"/>
    <cellStyle name="Normal 38 2 5 2 7 2 2" xfId="21187"/>
    <cellStyle name="Normal 38 2 5 2 7 2 2 2" xfId="47436"/>
    <cellStyle name="Normal 38 2 5 2 7 2 3" xfId="36373"/>
    <cellStyle name="Normal 38 2 5 2 7 3" xfId="13726"/>
    <cellStyle name="Normal 38 2 5 2 7 3 2" xfId="24790"/>
    <cellStyle name="Normal 38 2 5 2 7 3 2 2" xfId="51039"/>
    <cellStyle name="Normal 38 2 5 2 7 3 3" xfId="39976"/>
    <cellStyle name="Normal 38 2 5 2 7 4" xfId="17462"/>
    <cellStyle name="Normal 38 2 5 2 7 4 2" xfId="43712"/>
    <cellStyle name="Normal 38 2 5 2 7 5" xfId="6325"/>
    <cellStyle name="Normal 38 2 5 2 7 5 2" xfId="32649"/>
    <cellStyle name="Normal 38 2 5 2 7 6" xfId="31101"/>
    <cellStyle name="Normal 38 2 5 2 8" xfId="3668"/>
    <cellStyle name="Normal 38 2 5 2 8 2" xfId="10237"/>
    <cellStyle name="Normal 38 2 5 2 8 2 2" xfId="21301"/>
    <cellStyle name="Normal 38 2 5 2 8 2 2 2" xfId="47550"/>
    <cellStyle name="Normal 38 2 5 2 8 2 3" xfId="36487"/>
    <cellStyle name="Normal 38 2 5 2 8 3" xfId="13840"/>
    <cellStyle name="Normal 38 2 5 2 8 3 2" xfId="24904"/>
    <cellStyle name="Normal 38 2 5 2 8 3 2 2" xfId="51153"/>
    <cellStyle name="Normal 38 2 5 2 8 3 3" xfId="40090"/>
    <cellStyle name="Normal 38 2 5 2 8 4" xfId="17576"/>
    <cellStyle name="Normal 38 2 5 2 8 4 2" xfId="43826"/>
    <cellStyle name="Normal 38 2 5 2 8 5" xfId="6440"/>
    <cellStyle name="Normal 38 2 5 2 8 5 2" xfId="32763"/>
    <cellStyle name="Normal 38 2 5 2 8 6" xfId="31102"/>
    <cellStyle name="Normal 38 2 5 2 9" xfId="3669"/>
    <cellStyle name="Normal 38 2 5 2 9 2" xfId="10351"/>
    <cellStyle name="Normal 38 2 5 2 9 2 2" xfId="21415"/>
    <cellStyle name="Normal 38 2 5 2 9 2 2 2" xfId="47664"/>
    <cellStyle name="Normal 38 2 5 2 9 2 3" xfId="36601"/>
    <cellStyle name="Normal 38 2 5 2 9 3" xfId="13954"/>
    <cellStyle name="Normal 38 2 5 2 9 3 2" xfId="25018"/>
    <cellStyle name="Normal 38 2 5 2 9 3 2 2" xfId="51267"/>
    <cellStyle name="Normal 38 2 5 2 9 3 3" xfId="40204"/>
    <cellStyle name="Normal 38 2 5 2 9 4" xfId="17690"/>
    <cellStyle name="Normal 38 2 5 2 9 4 2" xfId="43940"/>
    <cellStyle name="Normal 38 2 5 2 9 5" xfId="6555"/>
    <cellStyle name="Normal 38 2 5 2 9 5 2" xfId="32877"/>
    <cellStyle name="Normal 38 2 5 2 9 6" xfId="31103"/>
    <cellStyle name="Normal 38 2 5 20" xfId="3670"/>
    <cellStyle name="Normal 38 2 5 20 2" xfId="11534"/>
    <cellStyle name="Normal 38 2 5 20 2 2" xfId="22598"/>
    <cellStyle name="Normal 38 2 5 20 2 2 2" xfId="48847"/>
    <cellStyle name="Normal 38 2 5 20 2 3" xfId="37784"/>
    <cellStyle name="Normal 38 2 5 20 3" xfId="15137"/>
    <cellStyle name="Normal 38 2 5 20 3 2" xfId="26201"/>
    <cellStyle name="Normal 38 2 5 20 3 2 2" xfId="52450"/>
    <cellStyle name="Normal 38 2 5 20 3 3" xfId="41387"/>
    <cellStyle name="Normal 38 2 5 20 4" xfId="18873"/>
    <cellStyle name="Normal 38 2 5 20 4 2" xfId="45123"/>
    <cellStyle name="Normal 38 2 5 20 5" xfId="7748"/>
    <cellStyle name="Normal 38 2 5 20 5 2" xfId="34060"/>
    <cellStyle name="Normal 38 2 5 20 6" xfId="31104"/>
    <cellStyle name="Normal 38 2 5 21" xfId="3671"/>
    <cellStyle name="Normal 38 2 5 21 2" xfId="11648"/>
    <cellStyle name="Normal 38 2 5 21 2 2" xfId="22712"/>
    <cellStyle name="Normal 38 2 5 21 2 2 2" xfId="48961"/>
    <cellStyle name="Normal 38 2 5 21 2 3" xfId="37898"/>
    <cellStyle name="Normal 38 2 5 21 3" xfId="15251"/>
    <cellStyle name="Normal 38 2 5 21 3 2" xfId="26315"/>
    <cellStyle name="Normal 38 2 5 21 3 2 2" xfId="52564"/>
    <cellStyle name="Normal 38 2 5 21 3 3" xfId="41501"/>
    <cellStyle name="Normal 38 2 5 21 4" xfId="18987"/>
    <cellStyle name="Normal 38 2 5 21 4 2" xfId="45237"/>
    <cellStyle name="Normal 38 2 5 21 5" xfId="7863"/>
    <cellStyle name="Normal 38 2 5 21 5 2" xfId="34174"/>
    <cellStyle name="Normal 38 2 5 21 6" xfId="31105"/>
    <cellStyle name="Normal 38 2 5 22" xfId="3672"/>
    <cellStyle name="Normal 38 2 5 22 2" xfId="11762"/>
    <cellStyle name="Normal 38 2 5 22 2 2" xfId="22826"/>
    <cellStyle name="Normal 38 2 5 22 2 2 2" xfId="49075"/>
    <cellStyle name="Normal 38 2 5 22 2 3" xfId="38012"/>
    <cellStyle name="Normal 38 2 5 22 3" xfId="15365"/>
    <cellStyle name="Normal 38 2 5 22 3 2" xfId="26429"/>
    <cellStyle name="Normal 38 2 5 22 3 2 2" xfId="52678"/>
    <cellStyle name="Normal 38 2 5 22 3 3" xfId="41615"/>
    <cellStyle name="Normal 38 2 5 22 4" xfId="19101"/>
    <cellStyle name="Normal 38 2 5 22 4 2" xfId="45351"/>
    <cellStyle name="Normal 38 2 5 22 5" xfId="7978"/>
    <cellStyle name="Normal 38 2 5 22 5 2" xfId="34288"/>
    <cellStyle name="Normal 38 2 5 22 6" xfId="31106"/>
    <cellStyle name="Normal 38 2 5 23" xfId="3673"/>
    <cellStyle name="Normal 38 2 5 23 2" xfId="11876"/>
    <cellStyle name="Normal 38 2 5 23 2 2" xfId="22940"/>
    <cellStyle name="Normal 38 2 5 23 2 2 2" xfId="49189"/>
    <cellStyle name="Normal 38 2 5 23 2 3" xfId="38126"/>
    <cellStyle name="Normal 38 2 5 23 3" xfId="15479"/>
    <cellStyle name="Normal 38 2 5 23 3 2" xfId="26543"/>
    <cellStyle name="Normal 38 2 5 23 3 2 2" xfId="52792"/>
    <cellStyle name="Normal 38 2 5 23 3 3" xfId="41729"/>
    <cellStyle name="Normal 38 2 5 23 4" xfId="19215"/>
    <cellStyle name="Normal 38 2 5 23 4 2" xfId="45465"/>
    <cellStyle name="Normal 38 2 5 23 5" xfId="8093"/>
    <cellStyle name="Normal 38 2 5 23 5 2" xfId="34402"/>
    <cellStyle name="Normal 38 2 5 23 6" xfId="31107"/>
    <cellStyle name="Normal 38 2 5 24" xfId="3674"/>
    <cellStyle name="Normal 38 2 5 24 2" xfId="11990"/>
    <cellStyle name="Normal 38 2 5 24 2 2" xfId="23054"/>
    <cellStyle name="Normal 38 2 5 24 2 2 2" xfId="49303"/>
    <cellStyle name="Normal 38 2 5 24 2 3" xfId="38240"/>
    <cellStyle name="Normal 38 2 5 24 3" xfId="15593"/>
    <cellStyle name="Normal 38 2 5 24 3 2" xfId="26657"/>
    <cellStyle name="Normal 38 2 5 24 3 2 2" xfId="52906"/>
    <cellStyle name="Normal 38 2 5 24 3 3" xfId="41843"/>
    <cellStyle name="Normal 38 2 5 24 4" xfId="19329"/>
    <cellStyle name="Normal 38 2 5 24 4 2" xfId="45579"/>
    <cellStyle name="Normal 38 2 5 24 5" xfId="8208"/>
    <cellStyle name="Normal 38 2 5 24 5 2" xfId="34516"/>
    <cellStyle name="Normal 38 2 5 24 6" xfId="31108"/>
    <cellStyle name="Normal 38 2 5 25" xfId="3675"/>
    <cellStyle name="Normal 38 2 5 25 2" xfId="12104"/>
    <cellStyle name="Normal 38 2 5 25 2 2" xfId="23168"/>
    <cellStyle name="Normal 38 2 5 25 2 2 2" xfId="49417"/>
    <cellStyle name="Normal 38 2 5 25 2 3" xfId="38354"/>
    <cellStyle name="Normal 38 2 5 25 3" xfId="15707"/>
    <cellStyle name="Normal 38 2 5 25 3 2" xfId="26771"/>
    <cellStyle name="Normal 38 2 5 25 3 2 2" xfId="53020"/>
    <cellStyle name="Normal 38 2 5 25 3 3" xfId="41957"/>
    <cellStyle name="Normal 38 2 5 25 4" xfId="19443"/>
    <cellStyle name="Normal 38 2 5 25 4 2" xfId="45693"/>
    <cellStyle name="Normal 38 2 5 25 5" xfId="8323"/>
    <cellStyle name="Normal 38 2 5 25 5 2" xfId="34630"/>
    <cellStyle name="Normal 38 2 5 25 6" xfId="31109"/>
    <cellStyle name="Normal 38 2 5 26" xfId="3676"/>
    <cellStyle name="Normal 38 2 5 26 2" xfId="12221"/>
    <cellStyle name="Normal 38 2 5 26 2 2" xfId="23285"/>
    <cellStyle name="Normal 38 2 5 26 2 2 2" xfId="49534"/>
    <cellStyle name="Normal 38 2 5 26 2 3" xfId="38471"/>
    <cellStyle name="Normal 38 2 5 26 3" xfId="15824"/>
    <cellStyle name="Normal 38 2 5 26 3 2" xfId="26888"/>
    <cellStyle name="Normal 38 2 5 26 3 2 2" xfId="53137"/>
    <cellStyle name="Normal 38 2 5 26 3 3" xfId="42074"/>
    <cellStyle name="Normal 38 2 5 26 4" xfId="19560"/>
    <cellStyle name="Normal 38 2 5 26 4 2" xfId="45810"/>
    <cellStyle name="Normal 38 2 5 26 5" xfId="8441"/>
    <cellStyle name="Normal 38 2 5 26 5 2" xfId="34747"/>
    <cellStyle name="Normal 38 2 5 26 6" xfId="31110"/>
    <cellStyle name="Normal 38 2 5 27" xfId="3677"/>
    <cellStyle name="Normal 38 2 5 27 2" xfId="12340"/>
    <cellStyle name="Normal 38 2 5 27 2 2" xfId="23404"/>
    <cellStyle name="Normal 38 2 5 27 2 2 2" xfId="49653"/>
    <cellStyle name="Normal 38 2 5 27 2 3" xfId="38590"/>
    <cellStyle name="Normal 38 2 5 27 3" xfId="15943"/>
    <cellStyle name="Normal 38 2 5 27 3 2" xfId="27007"/>
    <cellStyle name="Normal 38 2 5 27 3 2 2" xfId="53256"/>
    <cellStyle name="Normal 38 2 5 27 3 3" xfId="42193"/>
    <cellStyle name="Normal 38 2 5 27 4" xfId="19679"/>
    <cellStyle name="Normal 38 2 5 27 4 2" xfId="45929"/>
    <cellStyle name="Normal 38 2 5 27 5" xfId="8561"/>
    <cellStyle name="Normal 38 2 5 27 5 2" xfId="34866"/>
    <cellStyle name="Normal 38 2 5 27 6" xfId="31111"/>
    <cellStyle name="Normal 38 2 5 28" xfId="3678"/>
    <cellStyle name="Normal 38 2 5 28 2" xfId="12471"/>
    <cellStyle name="Normal 38 2 5 28 2 2" xfId="23535"/>
    <cellStyle name="Normal 38 2 5 28 2 2 2" xfId="49784"/>
    <cellStyle name="Normal 38 2 5 28 2 3" xfId="38721"/>
    <cellStyle name="Normal 38 2 5 28 3" xfId="16074"/>
    <cellStyle name="Normal 38 2 5 28 3 2" xfId="27138"/>
    <cellStyle name="Normal 38 2 5 28 3 2 2" xfId="53387"/>
    <cellStyle name="Normal 38 2 5 28 3 3" xfId="42324"/>
    <cellStyle name="Normal 38 2 5 28 4" xfId="19810"/>
    <cellStyle name="Normal 38 2 5 28 4 2" xfId="46060"/>
    <cellStyle name="Normal 38 2 5 28 5" xfId="8693"/>
    <cellStyle name="Normal 38 2 5 28 5 2" xfId="34997"/>
    <cellStyle name="Normal 38 2 5 28 6" xfId="31112"/>
    <cellStyle name="Normal 38 2 5 29" xfId="3679"/>
    <cellStyle name="Normal 38 2 5 29 2" xfId="12586"/>
    <cellStyle name="Normal 38 2 5 29 2 2" xfId="23650"/>
    <cellStyle name="Normal 38 2 5 29 2 2 2" xfId="49899"/>
    <cellStyle name="Normal 38 2 5 29 2 3" xfId="38836"/>
    <cellStyle name="Normal 38 2 5 29 3" xfId="16189"/>
    <cellStyle name="Normal 38 2 5 29 3 2" xfId="27253"/>
    <cellStyle name="Normal 38 2 5 29 3 2 2" xfId="53502"/>
    <cellStyle name="Normal 38 2 5 29 3 3" xfId="42439"/>
    <cellStyle name="Normal 38 2 5 29 4" xfId="19925"/>
    <cellStyle name="Normal 38 2 5 29 4 2" xfId="46175"/>
    <cellStyle name="Normal 38 2 5 29 5" xfId="8809"/>
    <cellStyle name="Normal 38 2 5 29 5 2" xfId="35112"/>
    <cellStyle name="Normal 38 2 5 29 6" xfId="31113"/>
    <cellStyle name="Normal 38 2 5 3" xfId="244"/>
    <cellStyle name="Normal 38 2 5 3 2" xfId="3681"/>
    <cellStyle name="Normal 38 2 5 3 2 2" xfId="16454"/>
    <cellStyle name="Normal 38 2 5 3 2 2 2" xfId="27518"/>
    <cellStyle name="Normal 38 2 5 3 2 2 2 2" xfId="53767"/>
    <cellStyle name="Normal 38 2 5 3 2 2 3" xfId="42704"/>
    <cellStyle name="Normal 38 2 5 3 2 3" xfId="20190"/>
    <cellStyle name="Normal 38 2 5 3 2 3 2" xfId="46440"/>
    <cellStyle name="Normal 38 2 5 3 2 4" xfId="9118"/>
    <cellStyle name="Normal 38 2 5 3 2 4 2" xfId="35377"/>
    <cellStyle name="Normal 38 2 5 3 2 5" xfId="31115"/>
    <cellStyle name="Normal 38 2 5 3 3" xfId="3680"/>
    <cellStyle name="Normal 38 2 5 3 3 2" xfId="20522"/>
    <cellStyle name="Normal 38 2 5 3 3 2 2" xfId="46771"/>
    <cellStyle name="Normal 38 2 5 3 3 3" xfId="9458"/>
    <cellStyle name="Normal 38 2 5 3 3 3 2" xfId="35708"/>
    <cellStyle name="Normal 38 2 5 3 3 4" xfId="31114"/>
    <cellStyle name="Normal 38 2 5 3 4" xfId="13061"/>
    <cellStyle name="Normal 38 2 5 3 4 2" xfId="24125"/>
    <cellStyle name="Normal 38 2 5 3 4 2 2" xfId="50374"/>
    <cellStyle name="Normal 38 2 5 3 4 3" xfId="39311"/>
    <cellStyle name="Normal 38 2 5 3 5" xfId="16797"/>
    <cellStyle name="Normal 38 2 5 3 5 2" xfId="43047"/>
    <cellStyle name="Normal 38 2 5 3 6" xfId="5654"/>
    <cellStyle name="Normal 38 2 5 3 6 2" xfId="31984"/>
    <cellStyle name="Normal 38 2 5 3 7" xfId="27724"/>
    <cellStyle name="Normal 38 2 5 30" xfId="3682"/>
    <cellStyle name="Normal 38 2 5 30 2" xfId="12700"/>
    <cellStyle name="Normal 38 2 5 30 2 2" xfId="23764"/>
    <cellStyle name="Normal 38 2 5 30 2 2 2" xfId="50013"/>
    <cellStyle name="Normal 38 2 5 30 2 3" xfId="38950"/>
    <cellStyle name="Normal 38 2 5 30 3" xfId="16303"/>
    <cellStyle name="Normal 38 2 5 30 3 2" xfId="27367"/>
    <cellStyle name="Normal 38 2 5 30 3 2 2" xfId="53616"/>
    <cellStyle name="Normal 38 2 5 30 3 3" xfId="42553"/>
    <cellStyle name="Normal 38 2 5 30 4" xfId="20039"/>
    <cellStyle name="Normal 38 2 5 30 4 2" xfId="46289"/>
    <cellStyle name="Normal 38 2 5 30 5" xfId="8924"/>
    <cellStyle name="Normal 38 2 5 30 5 2" xfId="35226"/>
    <cellStyle name="Normal 38 2 5 30 6" xfId="31116"/>
    <cellStyle name="Normal 38 2 5 31" xfId="3683"/>
    <cellStyle name="Normal 38 2 5 31 2" xfId="9338"/>
    <cellStyle name="Normal 38 2 5 31 2 2" xfId="20402"/>
    <cellStyle name="Normal 38 2 5 31 2 2 2" xfId="46651"/>
    <cellStyle name="Normal 38 2 5 31 2 3" xfId="35588"/>
    <cellStyle name="Normal 38 2 5 31 3" xfId="12941"/>
    <cellStyle name="Normal 38 2 5 31 3 2" xfId="24005"/>
    <cellStyle name="Normal 38 2 5 31 3 2 2" xfId="50254"/>
    <cellStyle name="Normal 38 2 5 31 3 3" xfId="39191"/>
    <cellStyle name="Normal 38 2 5 31 4" xfId="16677"/>
    <cellStyle name="Normal 38 2 5 31 4 2" xfId="42927"/>
    <cellStyle name="Normal 38 2 5 31 5" xfId="5533"/>
    <cellStyle name="Normal 38 2 5 31 5 2" xfId="31864"/>
    <cellStyle name="Normal 38 2 5 31 6" xfId="31117"/>
    <cellStyle name="Normal 38 2 5 32" xfId="3684"/>
    <cellStyle name="Normal 38 2 5 32 2" xfId="20282"/>
    <cellStyle name="Normal 38 2 5 32 2 2" xfId="46531"/>
    <cellStyle name="Normal 38 2 5 32 3" xfId="9218"/>
    <cellStyle name="Normal 38 2 5 32 3 2" xfId="35468"/>
    <cellStyle name="Normal 38 2 5 32 4" xfId="31118"/>
    <cellStyle name="Normal 38 2 5 33" xfId="3685"/>
    <cellStyle name="Normal 38 2 5 33 2" xfId="23885"/>
    <cellStyle name="Normal 38 2 5 33 2 2" xfId="50134"/>
    <cellStyle name="Normal 38 2 5 33 3" xfId="12821"/>
    <cellStyle name="Normal 38 2 5 33 3 2" xfId="39071"/>
    <cellStyle name="Normal 38 2 5 33 4" xfId="31119"/>
    <cellStyle name="Normal 38 2 5 34" xfId="3686"/>
    <cellStyle name="Normal 38 2 5 34 2" xfId="16557"/>
    <cellStyle name="Normal 38 2 5 34 2 2" xfId="42807"/>
    <cellStyle name="Normal 38 2 5 34 3" xfId="31120"/>
    <cellStyle name="Normal 38 2 5 35" xfId="3687"/>
    <cellStyle name="Normal 38 2 5 35 2" xfId="31121"/>
    <cellStyle name="Normal 38 2 5 36" xfId="3688"/>
    <cellStyle name="Normal 38 2 5 36 2" xfId="31122"/>
    <cellStyle name="Normal 38 2 5 37" xfId="3689"/>
    <cellStyle name="Normal 38 2 5 37 2" xfId="31123"/>
    <cellStyle name="Normal 38 2 5 38" xfId="3690"/>
    <cellStyle name="Normal 38 2 5 38 2" xfId="31124"/>
    <cellStyle name="Normal 38 2 5 39" xfId="3691"/>
    <cellStyle name="Normal 38 2 5 39 2" xfId="31125"/>
    <cellStyle name="Normal 38 2 5 4" xfId="3692"/>
    <cellStyle name="Normal 38 2 5 4 2" xfId="9610"/>
    <cellStyle name="Normal 38 2 5 4 2 2" xfId="20674"/>
    <cellStyle name="Normal 38 2 5 4 2 2 2" xfId="46923"/>
    <cellStyle name="Normal 38 2 5 4 2 3" xfId="35860"/>
    <cellStyle name="Normal 38 2 5 4 3" xfId="13213"/>
    <cellStyle name="Normal 38 2 5 4 3 2" xfId="24277"/>
    <cellStyle name="Normal 38 2 5 4 3 2 2" xfId="50526"/>
    <cellStyle name="Normal 38 2 5 4 3 3" xfId="39463"/>
    <cellStyle name="Normal 38 2 5 4 4" xfId="16949"/>
    <cellStyle name="Normal 38 2 5 4 4 2" xfId="43199"/>
    <cellStyle name="Normal 38 2 5 4 5" xfId="5808"/>
    <cellStyle name="Normal 38 2 5 4 5 2" xfId="32136"/>
    <cellStyle name="Normal 38 2 5 4 6" xfId="31126"/>
    <cellStyle name="Normal 38 2 5 40" xfId="3693"/>
    <cellStyle name="Normal 38 2 5 40 2" xfId="31127"/>
    <cellStyle name="Normal 38 2 5 41" xfId="3694"/>
    <cellStyle name="Normal 38 2 5 41 2" xfId="31128"/>
    <cellStyle name="Normal 38 2 5 42" xfId="3618"/>
    <cellStyle name="Normal 38 2 5 42 2" xfId="31052"/>
    <cellStyle name="Normal 38 2 5 43" xfId="5412"/>
    <cellStyle name="Normal 38 2 5 43 2" xfId="31744"/>
    <cellStyle name="Normal 38 2 5 44" xfId="27721"/>
    <cellStyle name="Normal 38 2 5 5" xfId="3695"/>
    <cellStyle name="Normal 38 2 5 5 2" xfId="9726"/>
    <cellStyle name="Normal 38 2 5 5 2 2" xfId="20790"/>
    <cellStyle name="Normal 38 2 5 5 2 2 2" xfId="47039"/>
    <cellStyle name="Normal 38 2 5 5 2 3" xfId="35976"/>
    <cellStyle name="Normal 38 2 5 5 3" xfId="13329"/>
    <cellStyle name="Normal 38 2 5 5 3 2" xfId="24393"/>
    <cellStyle name="Normal 38 2 5 5 3 2 2" xfId="50642"/>
    <cellStyle name="Normal 38 2 5 5 3 3" xfId="39579"/>
    <cellStyle name="Normal 38 2 5 5 4" xfId="17065"/>
    <cellStyle name="Normal 38 2 5 5 4 2" xfId="43315"/>
    <cellStyle name="Normal 38 2 5 5 5" xfId="5925"/>
    <cellStyle name="Normal 38 2 5 5 5 2" xfId="32252"/>
    <cellStyle name="Normal 38 2 5 5 6" xfId="31129"/>
    <cellStyle name="Normal 38 2 5 6" xfId="3696"/>
    <cellStyle name="Normal 38 2 5 6 2" xfId="9841"/>
    <cellStyle name="Normal 38 2 5 6 2 2" xfId="20905"/>
    <cellStyle name="Normal 38 2 5 6 2 2 2" xfId="47154"/>
    <cellStyle name="Normal 38 2 5 6 2 3" xfId="36091"/>
    <cellStyle name="Normal 38 2 5 6 3" xfId="13444"/>
    <cellStyle name="Normal 38 2 5 6 3 2" xfId="24508"/>
    <cellStyle name="Normal 38 2 5 6 3 2 2" xfId="50757"/>
    <cellStyle name="Normal 38 2 5 6 3 3" xfId="39694"/>
    <cellStyle name="Normal 38 2 5 6 4" xfId="17180"/>
    <cellStyle name="Normal 38 2 5 6 4 2" xfId="43430"/>
    <cellStyle name="Normal 38 2 5 6 5" xfId="6041"/>
    <cellStyle name="Normal 38 2 5 6 5 2" xfId="32367"/>
    <cellStyle name="Normal 38 2 5 6 6" xfId="31130"/>
    <cellStyle name="Normal 38 2 5 7" xfId="3697"/>
    <cellStyle name="Normal 38 2 5 7 2" xfId="9956"/>
    <cellStyle name="Normal 38 2 5 7 2 2" xfId="21020"/>
    <cellStyle name="Normal 38 2 5 7 2 2 2" xfId="47269"/>
    <cellStyle name="Normal 38 2 5 7 2 3" xfId="36206"/>
    <cellStyle name="Normal 38 2 5 7 3" xfId="13559"/>
    <cellStyle name="Normal 38 2 5 7 3 2" xfId="24623"/>
    <cellStyle name="Normal 38 2 5 7 3 2 2" xfId="50872"/>
    <cellStyle name="Normal 38 2 5 7 3 3" xfId="39809"/>
    <cellStyle name="Normal 38 2 5 7 4" xfId="17295"/>
    <cellStyle name="Normal 38 2 5 7 4 2" xfId="43545"/>
    <cellStyle name="Normal 38 2 5 7 5" xfId="6157"/>
    <cellStyle name="Normal 38 2 5 7 5 2" xfId="32482"/>
    <cellStyle name="Normal 38 2 5 7 6" xfId="31131"/>
    <cellStyle name="Normal 38 2 5 8" xfId="3698"/>
    <cellStyle name="Normal 38 2 5 8 2" xfId="10070"/>
    <cellStyle name="Normal 38 2 5 8 2 2" xfId="21134"/>
    <cellStyle name="Normal 38 2 5 8 2 2 2" xfId="47383"/>
    <cellStyle name="Normal 38 2 5 8 2 3" xfId="36320"/>
    <cellStyle name="Normal 38 2 5 8 3" xfId="13673"/>
    <cellStyle name="Normal 38 2 5 8 3 2" xfId="24737"/>
    <cellStyle name="Normal 38 2 5 8 3 2 2" xfId="50986"/>
    <cellStyle name="Normal 38 2 5 8 3 3" xfId="39923"/>
    <cellStyle name="Normal 38 2 5 8 4" xfId="17409"/>
    <cellStyle name="Normal 38 2 5 8 4 2" xfId="43659"/>
    <cellStyle name="Normal 38 2 5 8 5" xfId="6272"/>
    <cellStyle name="Normal 38 2 5 8 5 2" xfId="32596"/>
    <cellStyle name="Normal 38 2 5 8 6" xfId="31132"/>
    <cellStyle name="Normal 38 2 5 9" xfId="3699"/>
    <cellStyle name="Normal 38 2 5 9 2" xfId="10184"/>
    <cellStyle name="Normal 38 2 5 9 2 2" xfId="21248"/>
    <cellStyle name="Normal 38 2 5 9 2 2 2" xfId="47497"/>
    <cellStyle name="Normal 38 2 5 9 2 3" xfId="36434"/>
    <cellStyle name="Normal 38 2 5 9 3" xfId="13787"/>
    <cellStyle name="Normal 38 2 5 9 3 2" xfId="24851"/>
    <cellStyle name="Normal 38 2 5 9 3 2 2" xfId="51100"/>
    <cellStyle name="Normal 38 2 5 9 3 3" xfId="40037"/>
    <cellStyle name="Normal 38 2 5 9 4" xfId="17523"/>
    <cellStyle name="Normal 38 2 5 9 4 2" xfId="43773"/>
    <cellStyle name="Normal 38 2 5 9 5" xfId="6387"/>
    <cellStyle name="Normal 38 2 5 9 5 2" xfId="32710"/>
    <cellStyle name="Normal 38 2 5 9 6" xfId="31133"/>
    <cellStyle name="Normal 38 2 6" xfId="245"/>
    <cellStyle name="Normal 38 2 6 10" xfId="3701"/>
    <cellStyle name="Normal 38 2 6 10 2" xfId="10308"/>
    <cellStyle name="Normal 38 2 6 10 2 2" xfId="21372"/>
    <cellStyle name="Normal 38 2 6 10 2 2 2" xfId="47621"/>
    <cellStyle name="Normal 38 2 6 10 2 3" xfId="36558"/>
    <cellStyle name="Normal 38 2 6 10 3" xfId="13911"/>
    <cellStyle name="Normal 38 2 6 10 3 2" xfId="24975"/>
    <cellStyle name="Normal 38 2 6 10 3 2 2" xfId="51224"/>
    <cellStyle name="Normal 38 2 6 10 3 3" xfId="40161"/>
    <cellStyle name="Normal 38 2 6 10 4" xfId="17647"/>
    <cellStyle name="Normal 38 2 6 10 4 2" xfId="43897"/>
    <cellStyle name="Normal 38 2 6 10 5" xfId="6512"/>
    <cellStyle name="Normal 38 2 6 10 5 2" xfId="32834"/>
    <cellStyle name="Normal 38 2 6 10 6" xfId="31135"/>
    <cellStyle name="Normal 38 2 6 11" xfId="3702"/>
    <cellStyle name="Normal 38 2 6 11 2" xfId="10435"/>
    <cellStyle name="Normal 38 2 6 11 2 2" xfId="21499"/>
    <cellStyle name="Normal 38 2 6 11 2 2 2" xfId="47748"/>
    <cellStyle name="Normal 38 2 6 11 2 3" xfId="36685"/>
    <cellStyle name="Normal 38 2 6 11 3" xfId="14038"/>
    <cellStyle name="Normal 38 2 6 11 3 2" xfId="25102"/>
    <cellStyle name="Normal 38 2 6 11 3 2 2" xfId="51351"/>
    <cellStyle name="Normal 38 2 6 11 3 3" xfId="40288"/>
    <cellStyle name="Normal 38 2 6 11 4" xfId="17774"/>
    <cellStyle name="Normal 38 2 6 11 4 2" xfId="44024"/>
    <cellStyle name="Normal 38 2 6 11 5" xfId="6640"/>
    <cellStyle name="Normal 38 2 6 11 5 2" xfId="32961"/>
    <cellStyle name="Normal 38 2 6 11 6" xfId="31136"/>
    <cellStyle name="Normal 38 2 6 12" xfId="3703"/>
    <cellStyle name="Normal 38 2 6 12 2" xfId="10550"/>
    <cellStyle name="Normal 38 2 6 12 2 2" xfId="21614"/>
    <cellStyle name="Normal 38 2 6 12 2 2 2" xfId="47863"/>
    <cellStyle name="Normal 38 2 6 12 2 3" xfId="36800"/>
    <cellStyle name="Normal 38 2 6 12 3" xfId="14153"/>
    <cellStyle name="Normal 38 2 6 12 3 2" xfId="25217"/>
    <cellStyle name="Normal 38 2 6 12 3 2 2" xfId="51466"/>
    <cellStyle name="Normal 38 2 6 12 3 3" xfId="40403"/>
    <cellStyle name="Normal 38 2 6 12 4" xfId="17889"/>
    <cellStyle name="Normal 38 2 6 12 4 2" xfId="44139"/>
    <cellStyle name="Normal 38 2 6 12 5" xfId="6756"/>
    <cellStyle name="Normal 38 2 6 12 5 2" xfId="33076"/>
    <cellStyle name="Normal 38 2 6 12 6" xfId="31137"/>
    <cellStyle name="Normal 38 2 6 13" xfId="3704"/>
    <cellStyle name="Normal 38 2 6 13 2" xfId="10723"/>
    <cellStyle name="Normal 38 2 6 13 2 2" xfId="21787"/>
    <cellStyle name="Normal 38 2 6 13 2 2 2" xfId="48036"/>
    <cellStyle name="Normal 38 2 6 13 2 3" xfId="36973"/>
    <cellStyle name="Normal 38 2 6 13 3" xfId="14326"/>
    <cellStyle name="Normal 38 2 6 13 3 2" xfId="25390"/>
    <cellStyle name="Normal 38 2 6 13 3 2 2" xfId="51639"/>
    <cellStyle name="Normal 38 2 6 13 3 3" xfId="40576"/>
    <cellStyle name="Normal 38 2 6 13 4" xfId="18062"/>
    <cellStyle name="Normal 38 2 6 13 4 2" xfId="44312"/>
    <cellStyle name="Normal 38 2 6 13 5" xfId="6930"/>
    <cellStyle name="Normal 38 2 6 13 5 2" xfId="33249"/>
    <cellStyle name="Normal 38 2 6 13 6" xfId="31138"/>
    <cellStyle name="Normal 38 2 6 14" xfId="3705"/>
    <cellStyle name="Normal 38 2 6 14 2" xfId="10840"/>
    <cellStyle name="Normal 38 2 6 14 2 2" xfId="21904"/>
    <cellStyle name="Normal 38 2 6 14 2 2 2" xfId="48153"/>
    <cellStyle name="Normal 38 2 6 14 2 3" xfId="37090"/>
    <cellStyle name="Normal 38 2 6 14 3" xfId="14443"/>
    <cellStyle name="Normal 38 2 6 14 3 2" xfId="25507"/>
    <cellStyle name="Normal 38 2 6 14 3 2 2" xfId="51756"/>
    <cellStyle name="Normal 38 2 6 14 3 3" xfId="40693"/>
    <cellStyle name="Normal 38 2 6 14 4" xfId="18179"/>
    <cellStyle name="Normal 38 2 6 14 4 2" xfId="44429"/>
    <cellStyle name="Normal 38 2 6 14 5" xfId="7048"/>
    <cellStyle name="Normal 38 2 6 14 5 2" xfId="33366"/>
    <cellStyle name="Normal 38 2 6 14 6" xfId="31139"/>
    <cellStyle name="Normal 38 2 6 15" xfId="3706"/>
    <cellStyle name="Normal 38 2 6 15 2" xfId="10956"/>
    <cellStyle name="Normal 38 2 6 15 2 2" xfId="22020"/>
    <cellStyle name="Normal 38 2 6 15 2 2 2" xfId="48269"/>
    <cellStyle name="Normal 38 2 6 15 2 3" xfId="37206"/>
    <cellStyle name="Normal 38 2 6 15 3" xfId="14559"/>
    <cellStyle name="Normal 38 2 6 15 3 2" xfId="25623"/>
    <cellStyle name="Normal 38 2 6 15 3 2 2" xfId="51872"/>
    <cellStyle name="Normal 38 2 6 15 3 3" xfId="40809"/>
    <cellStyle name="Normal 38 2 6 15 4" xfId="18295"/>
    <cellStyle name="Normal 38 2 6 15 4 2" xfId="44545"/>
    <cellStyle name="Normal 38 2 6 15 5" xfId="7165"/>
    <cellStyle name="Normal 38 2 6 15 5 2" xfId="33482"/>
    <cellStyle name="Normal 38 2 6 15 6" xfId="31140"/>
    <cellStyle name="Normal 38 2 6 16" xfId="3707"/>
    <cellStyle name="Normal 38 2 6 16 2" xfId="11074"/>
    <cellStyle name="Normal 38 2 6 16 2 2" xfId="22138"/>
    <cellStyle name="Normal 38 2 6 16 2 2 2" xfId="48387"/>
    <cellStyle name="Normal 38 2 6 16 2 3" xfId="37324"/>
    <cellStyle name="Normal 38 2 6 16 3" xfId="14677"/>
    <cellStyle name="Normal 38 2 6 16 3 2" xfId="25741"/>
    <cellStyle name="Normal 38 2 6 16 3 2 2" xfId="51990"/>
    <cellStyle name="Normal 38 2 6 16 3 3" xfId="40927"/>
    <cellStyle name="Normal 38 2 6 16 4" xfId="18413"/>
    <cellStyle name="Normal 38 2 6 16 4 2" xfId="44663"/>
    <cellStyle name="Normal 38 2 6 16 5" xfId="7284"/>
    <cellStyle name="Normal 38 2 6 16 5 2" xfId="33600"/>
    <cellStyle name="Normal 38 2 6 16 6" xfId="31141"/>
    <cellStyle name="Normal 38 2 6 17" xfId="3708"/>
    <cellStyle name="Normal 38 2 6 17 2" xfId="11192"/>
    <cellStyle name="Normal 38 2 6 17 2 2" xfId="22256"/>
    <cellStyle name="Normal 38 2 6 17 2 2 2" xfId="48505"/>
    <cellStyle name="Normal 38 2 6 17 2 3" xfId="37442"/>
    <cellStyle name="Normal 38 2 6 17 3" xfId="14795"/>
    <cellStyle name="Normal 38 2 6 17 3 2" xfId="25859"/>
    <cellStyle name="Normal 38 2 6 17 3 2 2" xfId="52108"/>
    <cellStyle name="Normal 38 2 6 17 3 3" xfId="41045"/>
    <cellStyle name="Normal 38 2 6 17 4" xfId="18531"/>
    <cellStyle name="Normal 38 2 6 17 4 2" xfId="44781"/>
    <cellStyle name="Normal 38 2 6 17 5" xfId="7403"/>
    <cellStyle name="Normal 38 2 6 17 5 2" xfId="33718"/>
    <cellStyle name="Normal 38 2 6 17 6" xfId="31142"/>
    <cellStyle name="Normal 38 2 6 18" xfId="3709"/>
    <cellStyle name="Normal 38 2 6 18 2" xfId="11308"/>
    <cellStyle name="Normal 38 2 6 18 2 2" xfId="22372"/>
    <cellStyle name="Normal 38 2 6 18 2 2 2" xfId="48621"/>
    <cellStyle name="Normal 38 2 6 18 2 3" xfId="37558"/>
    <cellStyle name="Normal 38 2 6 18 3" xfId="14911"/>
    <cellStyle name="Normal 38 2 6 18 3 2" xfId="25975"/>
    <cellStyle name="Normal 38 2 6 18 3 2 2" xfId="52224"/>
    <cellStyle name="Normal 38 2 6 18 3 3" xfId="41161"/>
    <cellStyle name="Normal 38 2 6 18 4" xfId="18647"/>
    <cellStyle name="Normal 38 2 6 18 4 2" xfId="44897"/>
    <cellStyle name="Normal 38 2 6 18 5" xfId="7520"/>
    <cellStyle name="Normal 38 2 6 18 5 2" xfId="33834"/>
    <cellStyle name="Normal 38 2 6 18 6" xfId="31143"/>
    <cellStyle name="Normal 38 2 6 19" xfId="3710"/>
    <cellStyle name="Normal 38 2 6 19 2" xfId="11425"/>
    <cellStyle name="Normal 38 2 6 19 2 2" xfId="22489"/>
    <cellStyle name="Normal 38 2 6 19 2 2 2" xfId="48738"/>
    <cellStyle name="Normal 38 2 6 19 2 3" xfId="37675"/>
    <cellStyle name="Normal 38 2 6 19 3" xfId="15028"/>
    <cellStyle name="Normal 38 2 6 19 3 2" xfId="26092"/>
    <cellStyle name="Normal 38 2 6 19 3 2 2" xfId="52341"/>
    <cellStyle name="Normal 38 2 6 19 3 3" xfId="41278"/>
    <cellStyle name="Normal 38 2 6 19 4" xfId="18764"/>
    <cellStyle name="Normal 38 2 6 19 4 2" xfId="45014"/>
    <cellStyle name="Normal 38 2 6 19 5" xfId="7638"/>
    <cellStyle name="Normal 38 2 6 19 5 2" xfId="33951"/>
    <cellStyle name="Normal 38 2 6 19 6" xfId="31144"/>
    <cellStyle name="Normal 38 2 6 2" xfId="246"/>
    <cellStyle name="Normal 38 2 6 2 10" xfId="3712"/>
    <cellStyle name="Normal 38 2 6 2 10 2" xfId="10479"/>
    <cellStyle name="Normal 38 2 6 2 10 2 2" xfId="21543"/>
    <cellStyle name="Normal 38 2 6 2 10 2 2 2" xfId="47792"/>
    <cellStyle name="Normal 38 2 6 2 10 2 3" xfId="36729"/>
    <cellStyle name="Normal 38 2 6 2 10 3" xfId="14082"/>
    <cellStyle name="Normal 38 2 6 2 10 3 2" xfId="25146"/>
    <cellStyle name="Normal 38 2 6 2 10 3 2 2" xfId="51395"/>
    <cellStyle name="Normal 38 2 6 2 10 3 3" xfId="40332"/>
    <cellStyle name="Normal 38 2 6 2 10 4" xfId="17818"/>
    <cellStyle name="Normal 38 2 6 2 10 4 2" xfId="44068"/>
    <cellStyle name="Normal 38 2 6 2 10 5" xfId="6684"/>
    <cellStyle name="Normal 38 2 6 2 10 5 2" xfId="33005"/>
    <cellStyle name="Normal 38 2 6 2 10 6" xfId="31146"/>
    <cellStyle name="Normal 38 2 6 2 11" xfId="3713"/>
    <cellStyle name="Normal 38 2 6 2 11 2" xfId="10594"/>
    <cellStyle name="Normal 38 2 6 2 11 2 2" xfId="21658"/>
    <cellStyle name="Normal 38 2 6 2 11 2 2 2" xfId="47907"/>
    <cellStyle name="Normal 38 2 6 2 11 2 3" xfId="36844"/>
    <cellStyle name="Normal 38 2 6 2 11 3" xfId="14197"/>
    <cellStyle name="Normal 38 2 6 2 11 3 2" xfId="25261"/>
    <cellStyle name="Normal 38 2 6 2 11 3 2 2" xfId="51510"/>
    <cellStyle name="Normal 38 2 6 2 11 3 3" xfId="40447"/>
    <cellStyle name="Normal 38 2 6 2 11 4" xfId="17933"/>
    <cellStyle name="Normal 38 2 6 2 11 4 2" xfId="44183"/>
    <cellStyle name="Normal 38 2 6 2 11 5" xfId="6800"/>
    <cellStyle name="Normal 38 2 6 2 11 5 2" xfId="33120"/>
    <cellStyle name="Normal 38 2 6 2 11 6" xfId="31147"/>
    <cellStyle name="Normal 38 2 6 2 12" xfId="3714"/>
    <cellStyle name="Normal 38 2 6 2 12 2" xfId="10767"/>
    <cellStyle name="Normal 38 2 6 2 12 2 2" xfId="21831"/>
    <cellStyle name="Normal 38 2 6 2 12 2 2 2" xfId="48080"/>
    <cellStyle name="Normal 38 2 6 2 12 2 3" xfId="37017"/>
    <cellStyle name="Normal 38 2 6 2 12 3" xfId="14370"/>
    <cellStyle name="Normal 38 2 6 2 12 3 2" xfId="25434"/>
    <cellStyle name="Normal 38 2 6 2 12 3 2 2" xfId="51683"/>
    <cellStyle name="Normal 38 2 6 2 12 3 3" xfId="40620"/>
    <cellStyle name="Normal 38 2 6 2 12 4" xfId="18106"/>
    <cellStyle name="Normal 38 2 6 2 12 4 2" xfId="44356"/>
    <cellStyle name="Normal 38 2 6 2 12 5" xfId="6974"/>
    <cellStyle name="Normal 38 2 6 2 12 5 2" xfId="33293"/>
    <cellStyle name="Normal 38 2 6 2 12 6" xfId="31148"/>
    <cellStyle name="Normal 38 2 6 2 13" xfId="3715"/>
    <cellStyle name="Normal 38 2 6 2 13 2" xfId="10884"/>
    <cellStyle name="Normal 38 2 6 2 13 2 2" xfId="21948"/>
    <cellStyle name="Normal 38 2 6 2 13 2 2 2" xfId="48197"/>
    <cellStyle name="Normal 38 2 6 2 13 2 3" xfId="37134"/>
    <cellStyle name="Normal 38 2 6 2 13 3" xfId="14487"/>
    <cellStyle name="Normal 38 2 6 2 13 3 2" xfId="25551"/>
    <cellStyle name="Normal 38 2 6 2 13 3 2 2" xfId="51800"/>
    <cellStyle name="Normal 38 2 6 2 13 3 3" xfId="40737"/>
    <cellStyle name="Normal 38 2 6 2 13 4" xfId="18223"/>
    <cellStyle name="Normal 38 2 6 2 13 4 2" xfId="44473"/>
    <cellStyle name="Normal 38 2 6 2 13 5" xfId="7092"/>
    <cellStyle name="Normal 38 2 6 2 13 5 2" xfId="33410"/>
    <cellStyle name="Normal 38 2 6 2 13 6" xfId="31149"/>
    <cellStyle name="Normal 38 2 6 2 14" xfId="3716"/>
    <cellStyle name="Normal 38 2 6 2 14 2" xfId="11000"/>
    <cellStyle name="Normal 38 2 6 2 14 2 2" xfId="22064"/>
    <cellStyle name="Normal 38 2 6 2 14 2 2 2" xfId="48313"/>
    <cellStyle name="Normal 38 2 6 2 14 2 3" xfId="37250"/>
    <cellStyle name="Normal 38 2 6 2 14 3" xfId="14603"/>
    <cellStyle name="Normal 38 2 6 2 14 3 2" xfId="25667"/>
    <cellStyle name="Normal 38 2 6 2 14 3 2 2" xfId="51916"/>
    <cellStyle name="Normal 38 2 6 2 14 3 3" xfId="40853"/>
    <cellStyle name="Normal 38 2 6 2 14 4" xfId="18339"/>
    <cellStyle name="Normal 38 2 6 2 14 4 2" xfId="44589"/>
    <cellStyle name="Normal 38 2 6 2 14 5" xfId="7209"/>
    <cellStyle name="Normal 38 2 6 2 14 5 2" xfId="33526"/>
    <cellStyle name="Normal 38 2 6 2 14 6" xfId="31150"/>
    <cellStyle name="Normal 38 2 6 2 15" xfId="3717"/>
    <cellStyle name="Normal 38 2 6 2 15 2" xfId="11118"/>
    <cellStyle name="Normal 38 2 6 2 15 2 2" xfId="22182"/>
    <cellStyle name="Normal 38 2 6 2 15 2 2 2" xfId="48431"/>
    <cellStyle name="Normal 38 2 6 2 15 2 3" xfId="37368"/>
    <cellStyle name="Normal 38 2 6 2 15 3" xfId="14721"/>
    <cellStyle name="Normal 38 2 6 2 15 3 2" xfId="25785"/>
    <cellStyle name="Normal 38 2 6 2 15 3 2 2" xfId="52034"/>
    <cellStyle name="Normal 38 2 6 2 15 3 3" xfId="40971"/>
    <cellStyle name="Normal 38 2 6 2 15 4" xfId="18457"/>
    <cellStyle name="Normal 38 2 6 2 15 4 2" xfId="44707"/>
    <cellStyle name="Normal 38 2 6 2 15 5" xfId="7328"/>
    <cellStyle name="Normal 38 2 6 2 15 5 2" xfId="33644"/>
    <cellStyle name="Normal 38 2 6 2 15 6" xfId="31151"/>
    <cellStyle name="Normal 38 2 6 2 16" xfId="3718"/>
    <cellStyle name="Normal 38 2 6 2 16 2" xfId="11236"/>
    <cellStyle name="Normal 38 2 6 2 16 2 2" xfId="22300"/>
    <cellStyle name="Normal 38 2 6 2 16 2 2 2" xfId="48549"/>
    <cellStyle name="Normal 38 2 6 2 16 2 3" xfId="37486"/>
    <cellStyle name="Normal 38 2 6 2 16 3" xfId="14839"/>
    <cellStyle name="Normal 38 2 6 2 16 3 2" xfId="25903"/>
    <cellStyle name="Normal 38 2 6 2 16 3 2 2" xfId="52152"/>
    <cellStyle name="Normal 38 2 6 2 16 3 3" xfId="41089"/>
    <cellStyle name="Normal 38 2 6 2 16 4" xfId="18575"/>
    <cellStyle name="Normal 38 2 6 2 16 4 2" xfId="44825"/>
    <cellStyle name="Normal 38 2 6 2 16 5" xfId="7447"/>
    <cellStyle name="Normal 38 2 6 2 16 5 2" xfId="33762"/>
    <cellStyle name="Normal 38 2 6 2 16 6" xfId="31152"/>
    <cellStyle name="Normal 38 2 6 2 17" xfId="3719"/>
    <cellStyle name="Normal 38 2 6 2 17 2" xfId="11352"/>
    <cellStyle name="Normal 38 2 6 2 17 2 2" xfId="22416"/>
    <cellStyle name="Normal 38 2 6 2 17 2 2 2" xfId="48665"/>
    <cellStyle name="Normal 38 2 6 2 17 2 3" xfId="37602"/>
    <cellStyle name="Normal 38 2 6 2 17 3" xfId="14955"/>
    <cellStyle name="Normal 38 2 6 2 17 3 2" xfId="26019"/>
    <cellStyle name="Normal 38 2 6 2 17 3 2 2" xfId="52268"/>
    <cellStyle name="Normal 38 2 6 2 17 3 3" xfId="41205"/>
    <cellStyle name="Normal 38 2 6 2 17 4" xfId="18691"/>
    <cellStyle name="Normal 38 2 6 2 17 4 2" xfId="44941"/>
    <cellStyle name="Normal 38 2 6 2 17 5" xfId="7564"/>
    <cellStyle name="Normal 38 2 6 2 17 5 2" xfId="33878"/>
    <cellStyle name="Normal 38 2 6 2 17 6" xfId="31153"/>
    <cellStyle name="Normal 38 2 6 2 18" xfId="3720"/>
    <cellStyle name="Normal 38 2 6 2 18 2" xfId="11469"/>
    <cellStyle name="Normal 38 2 6 2 18 2 2" xfId="22533"/>
    <cellStyle name="Normal 38 2 6 2 18 2 2 2" xfId="48782"/>
    <cellStyle name="Normal 38 2 6 2 18 2 3" xfId="37719"/>
    <cellStyle name="Normal 38 2 6 2 18 3" xfId="15072"/>
    <cellStyle name="Normal 38 2 6 2 18 3 2" xfId="26136"/>
    <cellStyle name="Normal 38 2 6 2 18 3 2 2" xfId="52385"/>
    <cellStyle name="Normal 38 2 6 2 18 3 3" xfId="41322"/>
    <cellStyle name="Normal 38 2 6 2 18 4" xfId="18808"/>
    <cellStyle name="Normal 38 2 6 2 18 4 2" xfId="45058"/>
    <cellStyle name="Normal 38 2 6 2 18 5" xfId="7682"/>
    <cellStyle name="Normal 38 2 6 2 18 5 2" xfId="33995"/>
    <cellStyle name="Normal 38 2 6 2 18 6" xfId="31154"/>
    <cellStyle name="Normal 38 2 6 2 19" xfId="3721"/>
    <cellStyle name="Normal 38 2 6 2 19 2" xfId="11588"/>
    <cellStyle name="Normal 38 2 6 2 19 2 2" xfId="22652"/>
    <cellStyle name="Normal 38 2 6 2 19 2 2 2" xfId="48901"/>
    <cellStyle name="Normal 38 2 6 2 19 2 3" xfId="37838"/>
    <cellStyle name="Normal 38 2 6 2 19 3" xfId="15191"/>
    <cellStyle name="Normal 38 2 6 2 19 3 2" xfId="26255"/>
    <cellStyle name="Normal 38 2 6 2 19 3 2 2" xfId="52504"/>
    <cellStyle name="Normal 38 2 6 2 19 3 3" xfId="41441"/>
    <cellStyle name="Normal 38 2 6 2 19 4" xfId="18927"/>
    <cellStyle name="Normal 38 2 6 2 19 4 2" xfId="45177"/>
    <cellStyle name="Normal 38 2 6 2 19 5" xfId="7802"/>
    <cellStyle name="Normal 38 2 6 2 19 5 2" xfId="34114"/>
    <cellStyle name="Normal 38 2 6 2 19 6" xfId="31155"/>
    <cellStyle name="Normal 38 2 6 2 2" xfId="247"/>
    <cellStyle name="Normal 38 2 6 2 2 2" xfId="3723"/>
    <cellStyle name="Normal 38 2 6 2 2 2 2" xfId="16455"/>
    <cellStyle name="Normal 38 2 6 2 2 2 2 2" xfId="27519"/>
    <cellStyle name="Normal 38 2 6 2 2 2 2 2 2" xfId="53768"/>
    <cellStyle name="Normal 38 2 6 2 2 2 2 3" xfId="42705"/>
    <cellStyle name="Normal 38 2 6 2 2 2 3" xfId="20191"/>
    <cellStyle name="Normal 38 2 6 2 2 2 3 2" xfId="46441"/>
    <cellStyle name="Normal 38 2 6 2 2 2 4" xfId="9119"/>
    <cellStyle name="Normal 38 2 6 2 2 2 4 2" xfId="35378"/>
    <cellStyle name="Normal 38 2 6 2 2 2 5" xfId="31157"/>
    <cellStyle name="Normal 38 2 6 2 2 3" xfId="3722"/>
    <cellStyle name="Normal 38 2 6 2 2 3 2" xfId="20592"/>
    <cellStyle name="Normal 38 2 6 2 2 3 2 2" xfId="46841"/>
    <cellStyle name="Normal 38 2 6 2 2 3 3" xfId="9528"/>
    <cellStyle name="Normal 38 2 6 2 2 3 3 2" xfId="35778"/>
    <cellStyle name="Normal 38 2 6 2 2 3 4" xfId="31156"/>
    <cellStyle name="Normal 38 2 6 2 2 4" xfId="13131"/>
    <cellStyle name="Normal 38 2 6 2 2 4 2" xfId="24195"/>
    <cellStyle name="Normal 38 2 6 2 2 4 2 2" xfId="50444"/>
    <cellStyle name="Normal 38 2 6 2 2 4 3" xfId="39381"/>
    <cellStyle name="Normal 38 2 6 2 2 5" xfId="16867"/>
    <cellStyle name="Normal 38 2 6 2 2 5 2" xfId="43117"/>
    <cellStyle name="Normal 38 2 6 2 2 6" xfId="5725"/>
    <cellStyle name="Normal 38 2 6 2 2 6 2" xfId="32054"/>
    <cellStyle name="Normal 38 2 6 2 2 7" xfId="27727"/>
    <cellStyle name="Normal 38 2 6 2 20" xfId="3724"/>
    <cellStyle name="Normal 38 2 6 2 20 2" xfId="11702"/>
    <cellStyle name="Normal 38 2 6 2 20 2 2" xfId="22766"/>
    <cellStyle name="Normal 38 2 6 2 20 2 2 2" xfId="49015"/>
    <cellStyle name="Normal 38 2 6 2 20 2 3" xfId="37952"/>
    <cellStyle name="Normal 38 2 6 2 20 3" xfId="15305"/>
    <cellStyle name="Normal 38 2 6 2 20 3 2" xfId="26369"/>
    <cellStyle name="Normal 38 2 6 2 20 3 2 2" xfId="52618"/>
    <cellStyle name="Normal 38 2 6 2 20 3 3" xfId="41555"/>
    <cellStyle name="Normal 38 2 6 2 20 4" xfId="19041"/>
    <cellStyle name="Normal 38 2 6 2 20 4 2" xfId="45291"/>
    <cellStyle name="Normal 38 2 6 2 20 5" xfId="7917"/>
    <cellStyle name="Normal 38 2 6 2 20 5 2" xfId="34228"/>
    <cellStyle name="Normal 38 2 6 2 20 6" xfId="31158"/>
    <cellStyle name="Normal 38 2 6 2 21" xfId="3725"/>
    <cellStyle name="Normal 38 2 6 2 21 2" xfId="11816"/>
    <cellStyle name="Normal 38 2 6 2 21 2 2" xfId="22880"/>
    <cellStyle name="Normal 38 2 6 2 21 2 2 2" xfId="49129"/>
    <cellStyle name="Normal 38 2 6 2 21 2 3" xfId="38066"/>
    <cellStyle name="Normal 38 2 6 2 21 3" xfId="15419"/>
    <cellStyle name="Normal 38 2 6 2 21 3 2" xfId="26483"/>
    <cellStyle name="Normal 38 2 6 2 21 3 2 2" xfId="52732"/>
    <cellStyle name="Normal 38 2 6 2 21 3 3" xfId="41669"/>
    <cellStyle name="Normal 38 2 6 2 21 4" xfId="19155"/>
    <cellStyle name="Normal 38 2 6 2 21 4 2" xfId="45405"/>
    <cellStyle name="Normal 38 2 6 2 21 5" xfId="8032"/>
    <cellStyle name="Normal 38 2 6 2 21 5 2" xfId="34342"/>
    <cellStyle name="Normal 38 2 6 2 21 6" xfId="31159"/>
    <cellStyle name="Normal 38 2 6 2 22" xfId="3726"/>
    <cellStyle name="Normal 38 2 6 2 22 2" xfId="11930"/>
    <cellStyle name="Normal 38 2 6 2 22 2 2" xfId="22994"/>
    <cellStyle name="Normal 38 2 6 2 22 2 2 2" xfId="49243"/>
    <cellStyle name="Normal 38 2 6 2 22 2 3" xfId="38180"/>
    <cellStyle name="Normal 38 2 6 2 22 3" xfId="15533"/>
    <cellStyle name="Normal 38 2 6 2 22 3 2" xfId="26597"/>
    <cellStyle name="Normal 38 2 6 2 22 3 2 2" xfId="52846"/>
    <cellStyle name="Normal 38 2 6 2 22 3 3" xfId="41783"/>
    <cellStyle name="Normal 38 2 6 2 22 4" xfId="19269"/>
    <cellStyle name="Normal 38 2 6 2 22 4 2" xfId="45519"/>
    <cellStyle name="Normal 38 2 6 2 22 5" xfId="8147"/>
    <cellStyle name="Normal 38 2 6 2 22 5 2" xfId="34456"/>
    <cellStyle name="Normal 38 2 6 2 22 6" xfId="31160"/>
    <cellStyle name="Normal 38 2 6 2 23" xfId="3727"/>
    <cellStyle name="Normal 38 2 6 2 23 2" xfId="12044"/>
    <cellStyle name="Normal 38 2 6 2 23 2 2" xfId="23108"/>
    <cellStyle name="Normal 38 2 6 2 23 2 2 2" xfId="49357"/>
    <cellStyle name="Normal 38 2 6 2 23 2 3" xfId="38294"/>
    <cellStyle name="Normal 38 2 6 2 23 3" xfId="15647"/>
    <cellStyle name="Normal 38 2 6 2 23 3 2" xfId="26711"/>
    <cellStyle name="Normal 38 2 6 2 23 3 2 2" xfId="52960"/>
    <cellStyle name="Normal 38 2 6 2 23 3 3" xfId="41897"/>
    <cellStyle name="Normal 38 2 6 2 23 4" xfId="19383"/>
    <cellStyle name="Normal 38 2 6 2 23 4 2" xfId="45633"/>
    <cellStyle name="Normal 38 2 6 2 23 5" xfId="8262"/>
    <cellStyle name="Normal 38 2 6 2 23 5 2" xfId="34570"/>
    <cellStyle name="Normal 38 2 6 2 23 6" xfId="31161"/>
    <cellStyle name="Normal 38 2 6 2 24" xfId="3728"/>
    <cellStyle name="Normal 38 2 6 2 24 2" xfId="12158"/>
    <cellStyle name="Normal 38 2 6 2 24 2 2" xfId="23222"/>
    <cellStyle name="Normal 38 2 6 2 24 2 2 2" xfId="49471"/>
    <cellStyle name="Normal 38 2 6 2 24 2 3" xfId="38408"/>
    <cellStyle name="Normal 38 2 6 2 24 3" xfId="15761"/>
    <cellStyle name="Normal 38 2 6 2 24 3 2" xfId="26825"/>
    <cellStyle name="Normal 38 2 6 2 24 3 2 2" xfId="53074"/>
    <cellStyle name="Normal 38 2 6 2 24 3 3" xfId="42011"/>
    <cellStyle name="Normal 38 2 6 2 24 4" xfId="19497"/>
    <cellStyle name="Normal 38 2 6 2 24 4 2" xfId="45747"/>
    <cellStyle name="Normal 38 2 6 2 24 5" xfId="8377"/>
    <cellStyle name="Normal 38 2 6 2 24 5 2" xfId="34684"/>
    <cellStyle name="Normal 38 2 6 2 24 6" xfId="31162"/>
    <cellStyle name="Normal 38 2 6 2 25" xfId="3729"/>
    <cellStyle name="Normal 38 2 6 2 25 2" xfId="12275"/>
    <cellStyle name="Normal 38 2 6 2 25 2 2" xfId="23339"/>
    <cellStyle name="Normal 38 2 6 2 25 2 2 2" xfId="49588"/>
    <cellStyle name="Normal 38 2 6 2 25 2 3" xfId="38525"/>
    <cellStyle name="Normal 38 2 6 2 25 3" xfId="15878"/>
    <cellStyle name="Normal 38 2 6 2 25 3 2" xfId="26942"/>
    <cellStyle name="Normal 38 2 6 2 25 3 2 2" xfId="53191"/>
    <cellStyle name="Normal 38 2 6 2 25 3 3" xfId="42128"/>
    <cellStyle name="Normal 38 2 6 2 25 4" xfId="19614"/>
    <cellStyle name="Normal 38 2 6 2 25 4 2" xfId="45864"/>
    <cellStyle name="Normal 38 2 6 2 25 5" xfId="8495"/>
    <cellStyle name="Normal 38 2 6 2 25 5 2" xfId="34801"/>
    <cellStyle name="Normal 38 2 6 2 25 6" xfId="31163"/>
    <cellStyle name="Normal 38 2 6 2 26" xfId="3730"/>
    <cellStyle name="Normal 38 2 6 2 26 2" xfId="12394"/>
    <cellStyle name="Normal 38 2 6 2 26 2 2" xfId="23458"/>
    <cellStyle name="Normal 38 2 6 2 26 2 2 2" xfId="49707"/>
    <cellStyle name="Normal 38 2 6 2 26 2 3" xfId="38644"/>
    <cellStyle name="Normal 38 2 6 2 26 3" xfId="15997"/>
    <cellStyle name="Normal 38 2 6 2 26 3 2" xfId="27061"/>
    <cellStyle name="Normal 38 2 6 2 26 3 2 2" xfId="53310"/>
    <cellStyle name="Normal 38 2 6 2 26 3 3" xfId="42247"/>
    <cellStyle name="Normal 38 2 6 2 26 4" xfId="19733"/>
    <cellStyle name="Normal 38 2 6 2 26 4 2" xfId="45983"/>
    <cellStyle name="Normal 38 2 6 2 26 5" xfId="8615"/>
    <cellStyle name="Normal 38 2 6 2 26 5 2" xfId="34920"/>
    <cellStyle name="Normal 38 2 6 2 26 6" xfId="31164"/>
    <cellStyle name="Normal 38 2 6 2 27" xfId="3731"/>
    <cellStyle name="Normal 38 2 6 2 27 2" xfId="12525"/>
    <cellStyle name="Normal 38 2 6 2 27 2 2" xfId="23589"/>
    <cellStyle name="Normal 38 2 6 2 27 2 2 2" xfId="49838"/>
    <cellStyle name="Normal 38 2 6 2 27 2 3" xfId="38775"/>
    <cellStyle name="Normal 38 2 6 2 27 3" xfId="16128"/>
    <cellStyle name="Normal 38 2 6 2 27 3 2" xfId="27192"/>
    <cellStyle name="Normal 38 2 6 2 27 3 2 2" xfId="53441"/>
    <cellStyle name="Normal 38 2 6 2 27 3 3" xfId="42378"/>
    <cellStyle name="Normal 38 2 6 2 27 4" xfId="19864"/>
    <cellStyle name="Normal 38 2 6 2 27 4 2" xfId="46114"/>
    <cellStyle name="Normal 38 2 6 2 27 5" xfId="8747"/>
    <cellStyle name="Normal 38 2 6 2 27 5 2" xfId="35051"/>
    <cellStyle name="Normal 38 2 6 2 27 6" xfId="31165"/>
    <cellStyle name="Normal 38 2 6 2 28" xfId="3732"/>
    <cellStyle name="Normal 38 2 6 2 28 2" xfId="12640"/>
    <cellStyle name="Normal 38 2 6 2 28 2 2" xfId="23704"/>
    <cellStyle name="Normal 38 2 6 2 28 2 2 2" xfId="49953"/>
    <cellStyle name="Normal 38 2 6 2 28 2 3" xfId="38890"/>
    <cellStyle name="Normal 38 2 6 2 28 3" xfId="16243"/>
    <cellStyle name="Normal 38 2 6 2 28 3 2" xfId="27307"/>
    <cellStyle name="Normal 38 2 6 2 28 3 2 2" xfId="53556"/>
    <cellStyle name="Normal 38 2 6 2 28 3 3" xfId="42493"/>
    <cellStyle name="Normal 38 2 6 2 28 4" xfId="19979"/>
    <cellStyle name="Normal 38 2 6 2 28 4 2" xfId="46229"/>
    <cellStyle name="Normal 38 2 6 2 28 5" xfId="8863"/>
    <cellStyle name="Normal 38 2 6 2 28 5 2" xfId="35166"/>
    <cellStyle name="Normal 38 2 6 2 28 6" xfId="31166"/>
    <cellStyle name="Normal 38 2 6 2 29" xfId="3733"/>
    <cellStyle name="Normal 38 2 6 2 29 2" xfId="12754"/>
    <cellStyle name="Normal 38 2 6 2 29 2 2" xfId="23818"/>
    <cellStyle name="Normal 38 2 6 2 29 2 2 2" xfId="50067"/>
    <cellStyle name="Normal 38 2 6 2 29 2 3" xfId="39004"/>
    <cellStyle name="Normal 38 2 6 2 29 3" xfId="16357"/>
    <cellStyle name="Normal 38 2 6 2 29 3 2" xfId="27421"/>
    <cellStyle name="Normal 38 2 6 2 29 3 2 2" xfId="53670"/>
    <cellStyle name="Normal 38 2 6 2 29 3 3" xfId="42607"/>
    <cellStyle name="Normal 38 2 6 2 29 4" xfId="20093"/>
    <cellStyle name="Normal 38 2 6 2 29 4 2" xfId="46343"/>
    <cellStyle name="Normal 38 2 6 2 29 5" xfId="8978"/>
    <cellStyle name="Normal 38 2 6 2 29 5 2" xfId="35280"/>
    <cellStyle name="Normal 38 2 6 2 29 6" xfId="31167"/>
    <cellStyle name="Normal 38 2 6 2 3" xfId="3734"/>
    <cellStyle name="Normal 38 2 6 2 3 2" xfId="9664"/>
    <cellStyle name="Normal 38 2 6 2 3 2 2" xfId="20728"/>
    <cellStyle name="Normal 38 2 6 2 3 2 2 2" xfId="46977"/>
    <cellStyle name="Normal 38 2 6 2 3 2 3" xfId="35914"/>
    <cellStyle name="Normal 38 2 6 2 3 3" xfId="13267"/>
    <cellStyle name="Normal 38 2 6 2 3 3 2" xfId="24331"/>
    <cellStyle name="Normal 38 2 6 2 3 3 2 2" xfId="50580"/>
    <cellStyle name="Normal 38 2 6 2 3 3 3" xfId="39517"/>
    <cellStyle name="Normal 38 2 6 2 3 4" xfId="17003"/>
    <cellStyle name="Normal 38 2 6 2 3 4 2" xfId="43253"/>
    <cellStyle name="Normal 38 2 6 2 3 5" xfId="5862"/>
    <cellStyle name="Normal 38 2 6 2 3 5 2" xfId="32190"/>
    <cellStyle name="Normal 38 2 6 2 3 6" xfId="31168"/>
    <cellStyle name="Normal 38 2 6 2 30" xfId="3735"/>
    <cellStyle name="Normal 38 2 6 2 30 2" xfId="9392"/>
    <cellStyle name="Normal 38 2 6 2 30 2 2" xfId="20456"/>
    <cellStyle name="Normal 38 2 6 2 30 2 2 2" xfId="46705"/>
    <cellStyle name="Normal 38 2 6 2 30 2 3" xfId="35642"/>
    <cellStyle name="Normal 38 2 6 2 30 3" xfId="12995"/>
    <cellStyle name="Normal 38 2 6 2 30 3 2" xfId="24059"/>
    <cellStyle name="Normal 38 2 6 2 30 3 2 2" xfId="50308"/>
    <cellStyle name="Normal 38 2 6 2 30 3 3" xfId="39245"/>
    <cellStyle name="Normal 38 2 6 2 30 4" xfId="16731"/>
    <cellStyle name="Normal 38 2 6 2 30 4 2" xfId="42981"/>
    <cellStyle name="Normal 38 2 6 2 30 5" xfId="5587"/>
    <cellStyle name="Normal 38 2 6 2 30 5 2" xfId="31918"/>
    <cellStyle name="Normal 38 2 6 2 30 6" xfId="31169"/>
    <cellStyle name="Normal 38 2 6 2 31" xfId="3736"/>
    <cellStyle name="Normal 38 2 6 2 31 2" xfId="20336"/>
    <cellStyle name="Normal 38 2 6 2 31 2 2" xfId="46585"/>
    <cellStyle name="Normal 38 2 6 2 31 3" xfId="9272"/>
    <cellStyle name="Normal 38 2 6 2 31 3 2" xfId="35522"/>
    <cellStyle name="Normal 38 2 6 2 31 4" xfId="31170"/>
    <cellStyle name="Normal 38 2 6 2 32" xfId="3737"/>
    <cellStyle name="Normal 38 2 6 2 32 2" xfId="23939"/>
    <cellStyle name="Normal 38 2 6 2 32 2 2" xfId="50188"/>
    <cellStyle name="Normal 38 2 6 2 32 3" xfId="12875"/>
    <cellStyle name="Normal 38 2 6 2 32 3 2" xfId="39125"/>
    <cellStyle name="Normal 38 2 6 2 32 4" xfId="31171"/>
    <cellStyle name="Normal 38 2 6 2 33" xfId="3738"/>
    <cellStyle name="Normal 38 2 6 2 33 2" xfId="16611"/>
    <cellStyle name="Normal 38 2 6 2 33 2 2" xfId="42861"/>
    <cellStyle name="Normal 38 2 6 2 33 3" xfId="31172"/>
    <cellStyle name="Normal 38 2 6 2 34" xfId="3739"/>
    <cellStyle name="Normal 38 2 6 2 34 2" xfId="31173"/>
    <cellStyle name="Normal 38 2 6 2 35" xfId="3740"/>
    <cellStyle name="Normal 38 2 6 2 35 2" xfId="31174"/>
    <cellStyle name="Normal 38 2 6 2 36" xfId="3741"/>
    <cellStyle name="Normal 38 2 6 2 36 2" xfId="31175"/>
    <cellStyle name="Normal 38 2 6 2 37" xfId="3742"/>
    <cellStyle name="Normal 38 2 6 2 37 2" xfId="31176"/>
    <cellStyle name="Normal 38 2 6 2 38" xfId="3743"/>
    <cellStyle name="Normal 38 2 6 2 38 2" xfId="31177"/>
    <cellStyle name="Normal 38 2 6 2 39" xfId="3744"/>
    <cellStyle name="Normal 38 2 6 2 39 2" xfId="31178"/>
    <cellStyle name="Normal 38 2 6 2 4" xfId="3745"/>
    <cellStyle name="Normal 38 2 6 2 4 2" xfId="9780"/>
    <cellStyle name="Normal 38 2 6 2 4 2 2" xfId="20844"/>
    <cellStyle name="Normal 38 2 6 2 4 2 2 2" xfId="47093"/>
    <cellStyle name="Normal 38 2 6 2 4 2 3" xfId="36030"/>
    <cellStyle name="Normal 38 2 6 2 4 3" xfId="13383"/>
    <cellStyle name="Normal 38 2 6 2 4 3 2" xfId="24447"/>
    <cellStyle name="Normal 38 2 6 2 4 3 2 2" xfId="50696"/>
    <cellStyle name="Normal 38 2 6 2 4 3 3" xfId="39633"/>
    <cellStyle name="Normal 38 2 6 2 4 4" xfId="17119"/>
    <cellStyle name="Normal 38 2 6 2 4 4 2" xfId="43369"/>
    <cellStyle name="Normal 38 2 6 2 4 5" xfId="5979"/>
    <cellStyle name="Normal 38 2 6 2 4 5 2" xfId="32306"/>
    <cellStyle name="Normal 38 2 6 2 4 6" xfId="31179"/>
    <cellStyle name="Normal 38 2 6 2 40" xfId="3746"/>
    <cellStyle name="Normal 38 2 6 2 40 2" xfId="31180"/>
    <cellStyle name="Normal 38 2 6 2 41" xfId="3711"/>
    <cellStyle name="Normal 38 2 6 2 41 2" xfId="31145"/>
    <cellStyle name="Normal 38 2 6 2 42" xfId="5466"/>
    <cellStyle name="Normal 38 2 6 2 42 2" xfId="31798"/>
    <cellStyle name="Normal 38 2 6 2 43" xfId="27726"/>
    <cellStyle name="Normal 38 2 6 2 5" xfId="3747"/>
    <cellStyle name="Normal 38 2 6 2 5 2" xfId="9895"/>
    <cellStyle name="Normal 38 2 6 2 5 2 2" xfId="20959"/>
    <cellStyle name="Normal 38 2 6 2 5 2 2 2" xfId="47208"/>
    <cellStyle name="Normal 38 2 6 2 5 2 3" xfId="36145"/>
    <cellStyle name="Normal 38 2 6 2 5 3" xfId="13498"/>
    <cellStyle name="Normal 38 2 6 2 5 3 2" xfId="24562"/>
    <cellStyle name="Normal 38 2 6 2 5 3 2 2" xfId="50811"/>
    <cellStyle name="Normal 38 2 6 2 5 3 3" xfId="39748"/>
    <cellStyle name="Normal 38 2 6 2 5 4" xfId="17234"/>
    <cellStyle name="Normal 38 2 6 2 5 4 2" xfId="43484"/>
    <cellStyle name="Normal 38 2 6 2 5 5" xfId="6095"/>
    <cellStyle name="Normal 38 2 6 2 5 5 2" xfId="32421"/>
    <cellStyle name="Normal 38 2 6 2 5 6" xfId="31181"/>
    <cellStyle name="Normal 38 2 6 2 6" xfId="3748"/>
    <cellStyle name="Normal 38 2 6 2 6 2" xfId="10010"/>
    <cellStyle name="Normal 38 2 6 2 6 2 2" xfId="21074"/>
    <cellStyle name="Normal 38 2 6 2 6 2 2 2" xfId="47323"/>
    <cellStyle name="Normal 38 2 6 2 6 2 3" xfId="36260"/>
    <cellStyle name="Normal 38 2 6 2 6 3" xfId="13613"/>
    <cellStyle name="Normal 38 2 6 2 6 3 2" xfId="24677"/>
    <cellStyle name="Normal 38 2 6 2 6 3 2 2" xfId="50926"/>
    <cellStyle name="Normal 38 2 6 2 6 3 3" xfId="39863"/>
    <cellStyle name="Normal 38 2 6 2 6 4" xfId="17349"/>
    <cellStyle name="Normal 38 2 6 2 6 4 2" xfId="43599"/>
    <cellStyle name="Normal 38 2 6 2 6 5" xfId="6211"/>
    <cellStyle name="Normal 38 2 6 2 6 5 2" xfId="32536"/>
    <cellStyle name="Normal 38 2 6 2 6 6" xfId="31182"/>
    <cellStyle name="Normal 38 2 6 2 7" xfId="3749"/>
    <cellStyle name="Normal 38 2 6 2 7 2" xfId="10124"/>
    <cellStyle name="Normal 38 2 6 2 7 2 2" xfId="21188"/>
    <cellStyle name="Normal 38 2 6 2 7 2 2 2" xfId="47437"/>
    <cellStyle name="Normal 38 2 6 2 7 2 3" xfId="36374"/>
    <cellStyle name="Normal 38 2 6 2 7 3" xfId="13727"/>
    <cellStyle name="Normal 38 2 6 2 7 3 2" xfId="24791"/>
    <cellStyle name="Normal 38 2 6 2 7 3 2 2" xfId="51040"/>
    <cellStyle name="Normal 38 2 6 2 7 3 3" xfId="39977"/>
    <cellStyle name="Normal 38 2 6 2 7 4" xfId="17463"/>
    <cellStyle name="Normal 38 2 6 2 7 4 2" xfId="43713"/>
    <cellStyle name="Normal 38 2 6 2 7 5" xfId="6326"/>
    <cellStyle name="Normal 38 2 6 2 7 5 2" xfId="32650"/>
    <cellStyle name="Normal 38 2 6 2 7 6" xfId="31183"/>
    <cellStyle name="Normal 38 2 6 2 8" xfId="3750"/>
    <cellStyle name="Normal 38 2 6 2 8 2" xfId="10238"/>
    <cellStyle name="Normal 38 2 6 2 8 2 2" xfId="21302"/>
    <cellStyle name="Normal 38 2 6 2 8 2 2 2" xfId="47551"/>
    <cellStyle name="Normal 38 2 6 2 8 2 3" xfId="36488"/>
    <cellStyle name="Normal 38 2 6 2 8 3" xfId="13841"/>
    <cellStyle name="Normal 38 2 6 2 8 3 2" xfId="24905"/>
    <cellStyle name="Normal 38 2 6 2 8 3 2 2" xfId="51154"/>
    <cellStyle name="Normal 38 2 6 2 8 3 3" xfId="40091"/>
    <cellStyle name="Normal 38 2 6 2 8 4" xfId="17577"/>
    <cellStyle name="Normal 38 2 6 2 8 4 2" xfId="43827"/>
    <cellStyle name="Normal 38 2 6 2 8 5" xfId="6441"/>
    <cellStyle name="Normal 38 2 6 2 8 5 2" xfId="32764"/>
    <cellStyle name="Normal 38 2 6 2 8 6" xfId="31184"/>
    <cellStyle name="Normal 38 2 6 2 9" xfId="3751"/>
    <cellStyle name="Normal 38 2 6 2 9 2" xfId="10352"/>
    <cellStyle name="Normal 38 2 6 2 9 2 2" xfId="21416"/>
    <cellStyle name="Normal 38 2 6 2 9 2 2 2" xfId="47665"/>
    <cellStyle name="Normal 38 2 6 2 9 2 3" xfId="36602"/>
    <cellStyle name="Normal 38 2 6 2 9 3" xfId="13955"/>
    <cellStyle name="Normal 38 2 6 2 9 3 2" xfId="25019"/>
    <cellStyle name="Normal 38 2 6 2 9 3 2 2" xfId="51268"/>
    <cellStyle name="Normal 38 2 6 2 9 3 3" xfId="40205"/>
    <cellStyle name="Normal 38 2 6 2 9 4" xfId="17691"/>
    <cellStyle name="Normal 38 2 6 2 9 4 2" xfId="43941"/>
    <cellStyle name="Normal 38 2 6 2 9 5" xfId="6556"/>
    <cellStyle name="Normal 38 2 6 2 9 5 2" xfId="32878"/>
    <cellStyle name="Normal 38 2 6 2 9 6" xfId="31185"/>
    <cellStyle name="Normal 38 2 6 20" xfId="3752"/>
    <cellStyle name="Normal 38 2 6 20 2" xfId="11544"/>
    <cellStyle name="Normal 38 2 6 20 2 2" xfId="22608"/>
    <cellStyle name="Normal 38 2 6 20 2 2 2" xfId="48857"/>
    <cellStyle name="Normal 38 2 6 20 2 3" xfId="37794"/>
    <cellStyle name="Normal 38 2 6 20 3" xfId="15147"/>
    <cellStyle name="Normal 38 2 6 20 3 2" xfId="26211"/>
    <cellStyle name="Normal 38 2 6 20 3 2 2" xfId="52460"/>
    <cellStyle name="Normal 38 2 6 20 3 3" xfId="41397"/>
    <cellStyle name="Normal 38 2 6 20 4" xfId="18883"/>
    <cellStyle name="Normal 38 2 6 20 4 2" xfId="45133"/>
    <cellStyle name="Normal 38 2 6 20 5" xfId="7758"/>
    <cellStyle name="Normal 38 2 6 20 5 2" xfId="34070"/>
    <cellStyle name="Normal 38 2 6 20 6" xfId="31186"/>
    <cellStyle name="Normal 38 2 6 21" xfId="3753"/>
    <cellStyle name="Normal 38 2 6 21 2" xfId="11658"/>
    <cellStyle name="Normal 38 2 6 21 2 2" xfId="22722"/>
    <cellStyle name="Normal 38 2 6 21 2 2 2" xfId="48971"/>
    <cellStyle name="Normal 38 2 6 21 2 3" xfId="37908"/>
    <cellStyle name="Normal 38 2 6 21 3" xfId="15261"/>
    <cellStyle name="Normal 38 2 6 21 3 2" xfId="26325"/>
    <cellStyle name="Normal 38 2 6 21 3 2 2" xfId="52574"/>
    <cellStyle name="Normal 38 2 6 21 3 3" xfId="41511"/>
    <cellStyle name="Normal 38 2 6 21 4" xfId="18997"/>
    <cellStyle name="Normal 38 2 6 21 4 2" xfId="45247"/>
    <cellStyle name="Normal 38 2 6 21 5" xfId="7873"/>
    <cellStyle name="Normal 38 2 6 21 5 2" xfId="34184"/>
    <cellStyle name="Normal 38 2 6 21 6" xfId="31187"/>
    <cellStyle name="Normal 38 2 6 22" xfId="3754"/>
    <cellStyle name="Normal 38 2 6 22 2" xfId="11772"/>
    <cellStyle name="Normal 38 2 6 22 2 2" xfId="22836"/>
    <cellStyle name="Normal 38 2 6 22 2 2 2" xfId="49085"/>
    <cellStyle name="Normal 38 2 6 22 2 3" xfId="38022"/>
    <cellStyle name="Normal 38 2 6 22 3" xfId="15375"/>
    <cellStyle name="Normal 38 2 6 22 3 2" xfId="26439"/>
    <cellStyle name="Normal 38 2 6 22 3 2 2" xfId="52688"/>
    <cellStyle name="Normal 38 2 6 22 3 3" xfId="41625"/>
    <cellStyle name="Normal 38 2 6 22 4" xfId="19111"/>
    <cellStyle name="Normal 38 2 6 22 4 2" xfId="45361"/>
    <cellStyle name="Normal 38 2 6 22 5" xfId="7988"/>
    <cellStyle name="Normal 38 2 6 22 5 2" xfId="34298"/>
    <cellStyle name="Normal 38 2 6 22 6" xfId="31188"/>
    <cellStyle name="Normal 38 2 6 23" xfId="3755"/>
    <cellStyle name="Normal 38 2 6 23 2" xfId="11886"/>
    <cellStyle name="Normal 38 2 6 23 2 2" xfId="22950"/>
    <cellStyle name="Normal 38 2 6 23 2 2 2" xfId="49199"/>
    <cellStyle name="Normal 38 2 6 23 2 3" xfId="38136"/>
    <cellStyle name="Normal 38 2 6 23 3" xfId="15489"/>
    <cellStyle name="Normal 38 2 6 23 3 2" xfId="26553"/>
    <cellStyle name="Normal 38 2 6 23 3 2 2" xfId="52802"/>
    <cellStyle name="Normal 38 2 6 23 3 3" xfId="41739"/>
    <cellStyle name="Normal 38 2 6 23 4" xfId="19225"/>
    <cellStyle name="Normal 38 2 6 23 4 2" xfId="45475"/>
    <cellStyle name="Normal 38 2 6 23 5" xfId="8103"/>
    <cellStyle name="Normal 38 2 6 23 5 2" xfId="34412"/>
    <cellStyle name="Normal 38 2 6 23 6" xfId="31189"/>
    <cellStyle name="Normal 38 2 6 24" xfId="3756"/>
    <cellStyle name="Normal 38 2 6 24 2" xfId="12000"/>
    <cellStyle name="Normal 38 2 6 24 2 2" xfId="23064"/>
    <cellStyle name="Normal 38 2 6 24 2 2 2" xfId="49313"/>
    <cellStyle name="Normal 38 2 6 24 2 3" xfId="38250"/>
    <cellStyle name="Normal 38 2 6 24 3" xfId="15603"/>
    <cellStyle name="Normal 38 2 6 24 3 2" xfId="26667"/>
    <cellStyle name="Normal 38 2 6 24 3 2 2" xfId="52916"/>
    <cellStyle name="Normal 38 2 6 24 3 3" xfId="41853"/>
    <cellStyle name="Normal 38 2 6 24 4" xfId="19339"/>
    <cellStyle name="Normal 38 2 6 24 4 2" xfId="45589"/>
    <cellStyle name="Normal 38 2 6 24 5" xfId="8218"/>
    <cellStyle name="Normal 38 2 6 24 5 2" xfId="34526"/>
    <cellStyle name="Normal 38 2 6 24 6" xfId="31190"/>
    <cellStyle name="Normal 38 2 6 25" xfId="3757"/>
    <cellStyle name="Normal 38 2 6 25 2" xfId="12114"/>
    <cellStyle name="Normal 38 2 6 25 2 2" xfId="23178"/>
    <cellStyle name="Normal 38 2 6 25 2 2 2" xfId="49427"/>
    <cellStyle name="Normal 38 2 6 25 2 3" xfId="38364"/>
    <cellStyle name="Normal 38 2 6 25 3" xfId="15717"/>
    <cellStyle name="Normal 38 2 6 25 3 2" xfId="26781"/>
    <cellStyle name="Normal 38 2 6 25 3 2 2" xfId="53030"/>
    <cellStyle name="Normal 38 2 6 25 3 3" xfId="41967"/>
    <cellStyle name="Normal 38 2 6 25 4" xfId="19453"/>
    <cellStyle name="Normal 38 2 6 25 4 2" xfId="45703"/>
    <cellStyle name="Normal 38 2 6 25 5" xfId="8333"/>
    <cellStyle name="Normal 38 2 6 25 5 2" xfId="34640"/>
    <cellStyle name="Normal 38 2 6 25 6" xfId="31191"/>
    <cellStyle name="Normal 38 2 6 26" xfId="3758"/>
    <cellStyle name="Normal 38 2 6 26 2" xfId="12231"/>
    <cellStyle name="Normal 38 2 6 26 2 2" xfId="23295"/>
    <cellStyle name="Normal 38 2 6 26 2 2 2" xfId="49544"/>
    <cellStyle name="Normal 38 2 6 26 2 3" xfId="38481"/>
    <cellStyle name="Normal 38 2 6 26 3" xfId="15834"/>
    <cellStyle name="Normal 38 2 6 26 3 2" xfId="26898"/>
    <cellStyle name="Normal 38 2 6 26 3 2 2" xfId="53147"/>
    <cellStyle name="Normal 38 2 6 26 3 3" xfId="42084"/>
    <cellStyle name="Normal 38 2 6 26 4" xfId="19570"/>
    <cellStyle name="Normal 38 2 6 26 4 2" xfId="45820"/>
    <cellStyle name="Normal 38 2 6 26 5" xfId="8451"/>
    <cellStyle name="Normal 38 2 6 26 5 2" xfId="34757"/>
    <cellStyle name="Normal 38 2 6 26 6" xfId="31192"/>
    <cellStyle name="Normal 38 2 6 27" xfId="3759"/>
    <cellStyle name="Normal 38 2 6 27 2" xfId="12350"/>
    <cellStyle name="Normal 38 2 6 27 2 2" xfId="23414"/>
    <cellStyle name="Normal 38 2 6 27 2 2 2" xfId="49663"/>
    <cellStyle name="Normal 38 2 6 27 2 3" xfId="38600"/>
    <cellStyle name="Normal 38 2 6 27 3" xfId="15953"/>
    <cellStyle name="Normal 38 2 6 27 3 2" xfId="27017"/>
    <cellStyle name="Normal 38 2 6 27 3 2 2" xfId="53266"/>
    <cellStyle name="Normal 38 2 6 27 3 3" xfId="42203"/>
    <cellStyle name="Normal 38 2 6 27 4" xfId="19689"/>
    <cellStyle name="Normal 38 2 6 27 4 2" xfId="45939"/>
    <cellStyle name="Normal 38 2 6 27 5" xfId="8571"/>
    <cellStyle name="Normal 38 2 6 27 5 2" xfId="34876"/>
    <cellStyle name="Normal 38 2 6 27 6" xfId="31193"/>
    <cellStyle name="Normal 38 2 6 28" xfId="3760"/>
    <cellStyle name="Normal 38 2 6 28 2" xfId="12481"/>
    <cellStyle name="Normal 38 2 6 28 2 2" xfId="23545"/>
    <cellStyle name="Normal 38 2 6 28 2 2 2" xfId="49794"/>
    <cellStyle name="Normal 38 2 6 28 2 3" xfId="38731"/>
    <cellStyle name="Normal 38 2 6 28 3" xfId="16084"/>
    <cellStyle name="Normal 38 2 6 28 3 2" xfId="27148"/>
    <cellStyle name="Normal 38 2 6 28 3 2 2" xfId="53397"/>
    <cellStyle name="Normal 38 2 6 28 3 3" xfId="42334"/>
    <cellStyle name="Normal 38 2 6 28 4" xfId="19820"/>
    <cellStyle name="Normal 38 2 6 28 4 2" xfId="46070"/>
    <cellStyle name="Normal 38 2 6 28 5" xfId="8703"/>
    <cellStyle name="Normal 38 2 6 28 5 2" xfId="35007"/>
    <cellStyle name="Normal 38 2 6 28 6" xfId="31194"/>
    <cellStyle name="Normal 38 2 6 29" xfId="3761"/>
    <cellStyle name="Normal 38 2 6 29 2" xfId="12596"/>
    <cellStyle name="Normal 38 2 6 29 2 2" xfId="23660"/>
    <cellStyle name="Normal 38 2 6 29 2 2 2" xfId="49909"/>
    <cellStyle name="Normal 38 2 6 29 2 3" xfId="38846"/>
    <cellStyle name="Normal 38 2 6 29 3" xfId="16199"/>
    <cellStyle name="Normal 38 2 6 29 3 2" xfId="27263"/>
    <cellStyle name="Normal 38 2 6 29 3 2 2" xfId="53512"/>
    <cellStyle name="Normal 38 2 6 29 3 3" xfId="42449"/>
    <cellStyle name="Normal 38 2 6 29 4" xfId="19935"/>
    <cellStyle name="Normal 38 2 6 29 4 2" xfId="46185"/>
    <cellStyle name="Normal 38 2 6 29 5" xfId="8819"/>
    <cellStyle name="Normal 38 2 6 29 5 2" xfId="35122"/>
    <cellStyle name="Normal 38 2 6 29 6" xfId="31195"/>
    <cellStyle name="Normal 38 2 6 3" xfId="248"/>
    <cellStyle name="Normal 38 2 6 3 2" xfId="3763"/>
    <cellStyle name="Normal 38 2 6 3 2 2" xfId="16456"/>
    <cellStyle name="Normal 38 2 6 3 2 2 2" xfId="27520"/>
    <cellStyle name="Normal 38 2 6 3 2 2 2 2" xfId="53769"/>
    <cellStyle name="Normal 38 2 6 3 2 2 3" xfId="42706"/>
    <cellStyle name="Normal 38 2 6 3 2 3" xfId="20192"/>
    <cellStyle name="Normal 38 2 6 3 2 3 2" xfId="46442"/>
    <cellStyle name="Normal 38 2 6 3 2 4" xfId="9120"/>
    <cellStyle name="Normal 38 2 6 3 2 4 2" xfId="35379"/>
    <cellStyle name="Normal 38 2 6 3 2 5" xfId="31197"/>
    <cellStyle name="Normal 38 2 6 3 3" xfId="3762"/>
    <cellStyle name="Normal 38 2 6 3 3 2" xfId="20532"/>
    <cellStyle name="Normal 38 2 6 3 3 2 2" xfId="46781"/>
    <cellStyle name="Normal 38 2 6 3 3 3" xfId="9468"/>
    <cellStyle name="Normal 38 2 6 3 3 3 2" xfId="35718"/>
    <cellStyle name="Normal 38 2 6 3 3 4" xfId="31196"/>
    <cellStyle name="Normal 38 2 6 3 4" xfId="13071"/>
    <cellStyle name="Normal 38 2 6 3 4 2" xfId="24135"/>
    <cellStyle name="Normal 38 2 6 3 4 2 2" xfId="50384"/>
    <cellStyle name="Normal 38 2 6 3 4 3" xfId="39321"/>
    <cellStyle name="Normal 38 2 6 3 5" xfId="16807"/>
    <cellStyle name="Normal 38 2 6 3 5 2" xfId="43057"/>
    <cellStyle name="Normal 38 2 6 3 6" xfId="5664"/>
    <cellStyle name="Normal 38 2 6 3 6 2" xfId="31994"/>
    <cellStyle name="Normal 38 2 6 3 7" xfId="27728"/>
    <cellStyle name="Normal 38 2 6 30" xfId="3764"/>
    <cellStyle name="Normal 38 2 6 30 2" xfId="12710"/>
    <cellStyle name="Normal 38 2 6 30 2 2" xfId="23774"/>
    <cellStyle name="Normal 38 2 6 30 2 2 2" xfId="50023"/>
    <cellStyle name="Normal 38 2 6 30 2 3" xfId="38960"/>
    <cellStyle name="Normal 38 2 6 30 3" xfId="16313"/>
    <cellStyle name="Normal 38 2 6 30 3 2" xfId="27377"/>
    <cellStyle name="Normal 38 2 6 30 3 2 2" xfId="53626"/>
    <cellStyle name="Normal 38 2 6 30 3 3" xfId="42563"/>
    <cellStyle name="Normal 38 2 6 30 4" xfId="20049"/>
    <cellStyle name="Normal 38 2 6 30 4 2" xfId="46299"/>
    <cellStyle name="Normal 38 2 6 30 5" xfId="8934"/>
    <cellStyle name="Normal 38 2 6 30 5 2" xfId="35236"/>
    <cellStyle name="Normal 38 2 6 30 6" xfId="31198"/>
    <cellStyle name="Normal 38 2 6 31" xfId="3765"/>
    <cellStyle name="Normal 38 2 6 31 2" xfId="9348"/>
    <cellStyle name="Normal 38 2 6 31 2 2" xfId="20412"/>
    <cellStyle name="Normal 38 2 6 31 2 2 2" xfId="46661"/>
    <cellStyle name="Normal 38 2 6 31 2 3" xfId="35598"/>
    <cellStyle name="Normal 38 2 6 31 3" xfId="12951"/>
    <cellStyle name="Normal 38 2 6 31 3 2" xfId="24015"/>
    <cellStyle name="Normal 38 2 6 31 3 2 2" xfId="50264"/>
    <cellStyle name="Normal 38 2 6 31 3 3" xfId="39201"/>
    <cellStyle name="Normal 38 2 6 31 4" xfId="16687"/>
    <cellStyle name="Normal 38 2 6 31 4 2" xfId="42937"/>
    <cellStyle name="Normal 38 2 6 31 5" xfId="5543"/>
    <cellStyle name="Normal 38 2 6 31 5 2" xfId="31874"/>
    <cellStyle name="Normal 38 2 6 31 6" xfId="31199"/>
    <cellStyle name="Normal 38 2 6 32" xfId="3766"/>
    <cellStyle name="Normal 38 2 6 32 2" xfId="20292"/>
    <cellStyle name="Normal 38 2 6 32 2 2" xfId="46541"/>
    <cellStyle name="Normal 38 2 6 32 3" xfId="9228"/>
    <cellStyle name="Normal 38 2 6 32 3 2" xfId="35478"/>
    <cellStyle name="Normal 38 2 6 32 4" xfId="31200"/>
    <cellStyle name="Normal 38 2 6 33" xfId="3767"/>
    <cellStyle name="Normal 38 2 6 33 2" xfId="23895"/>
    <cellStyle name="Normal 38 2 6 33 2 2" xfId="50144"/>
    <cellStyle name="Normal 38 2 6 33 3" xfId="12831"/>
    <cellStyle name="Normal 38 2 6 33 3 2" xfId="39081"/>
    <cellStyle name="Normal 38 2 6 33 4" xfId="31201"/>
    <cellStyle name="Normal 38 2 6 34" xfId="3768"/>
    <cellStyle name="Normal 38 2 6 34 2" xfId="16567"/>
    <cellStyle name="Normal 38 2 6 34 2 2" xfId="42817"/>
    <cellStyle name="Normal 38 2 6 34 3" xfId="31202"/>
    <cellStyle name="Normal 38 2 6 35" xfId="3769"/>
    <cellStyle name="Normal 38 2 6 35 2" xfId="31203"/>
    <cellStyle name="Normal 38 2 6 36" xfId="3770"/>
    <cellStyle name="Normal 38 2 6 36 2" xfId="31204"/>
    <cellStyle name="Normal 38 2 6 37" xfId="3771"/>
    <cellStyle name="Normal 38 2 6 37 2" xfId="31205"/>
    <cellStyle name="Normal 38 2 6 38" xfId="3772"/>
    <cellStyle name="Normal 38 2 6 38 2" xfId="31206"/>
    <cellStyle name="Normal 38 2 6 39" xfId="3773"/>
    <cellStyle name="Normal 38 2 6 39 2" xfId="31207"/>
    <cellStyle name="Normal 38 2 6 4" xfId="3774"/>
    <cellStyle name="Normal 38 2 6 4 2" xfId="9620"/>
    <cellStyle name="Normal 38 2 6 4 2 2" xfId="20684"/>
    <cellStyle name="Normal 38 2 6 4 2 2 2" xfId="46933"/>
    <cellStyle name="Normal 38 2 6 4 2 3" xfId="35870"/>
    <cellStyle name="Normal 38 2 6 4 3" xfId="13223"/>
    <cellStyle name="Normal 38 2 6 4 3 2" xfId="24287"/>
    <cellStyle name="Normal 38 2 6 4 3 2 2" xfId="50536"/>
    <cellStyle name="Normal 38 2 6 4 3 3" xfId="39473"/>
    <cellStyle name="Normal 38 2 6 4 4" xfId="16959"/>
    <cellStyle name="Normal 38 2 6 4 4 2" xfId="43209"/>
    <cellStyle name="Normal 38 2 6 4 5" xfId="5818"/>
    <cellStyle name="Normal 38 2 6 4 5 2" xfId="32146"/>
    <cellStyle name="Normal 38 2 6 4 6" xfId="31208"/>
    <cellStyle name="Normal 38 2 6 40" xfId="3775"/>
    <cellStyle name="Normal 38 2 6 40 2" xfId="31209"/>
    <cellStyle name="Normal 38 2 6 41" xfId="3776"/>
    <cellStyle name="Normal 38 2 6 41 2" xfId="31210"/>
    <cellStyle name="Normal 38 2 6 42" xfId="3700"/>
    <cellStyle name="Normal 38 2 6 42 2" xfId="31134"/>
    <cellStyle name="Normal 38 2 6 43" xfId="5422"/>
    <cellStyle name="Normal 38 2 6 43 2" xfId="31754"/>
    <cellStyle name="Normal 38 2 6 44" xfId="27725"/>
    <cellStyle name="Normal 38 2 6 5" xfId="3777"/>
    <cellStyle name="Normal 38 2 6 5 2" xfId="9736"/>
    <cellStyle name="Normal 38 2 6 5 2 2" xfId="20800"/>
    <cellStyle name="Normal 38 2 6 5 2 2 2" xfId="47049"/>
    <cellStyle name="Normal 38 2 6 5 2 3" xfId="35986"/>
    <cellStyle name="Normal 38 2 6 5 3" xfId="13339"/>
    <cellStyle name="Normal 38 2 6 5 3 2" xfId="24403"/>
    <cellStyle name="Normal 38 2 6 5 3 2 2" xfId="50652"/>
    <cellStyle name="Normal 38 2 6 5 3 3" xfId="39589"/>
    <cellStyle name="Normal 38 2 6 5 4" xfId="17075"/>
    <cellStyle name="Normal 38 2 6 5 4 2" xfId="43325"/>
    <cellStyle name="Normal 38 2 6 5 5" xfId="5935"/>
    <cellStyle name="Normal 38 2 6 5 5 2" xfId="32262"/>
    <cellStyle name="Normal 38 2 6 5 6" xfId="31211"/>
    <cellStyle name="Normal 38 2 6 6" xfId="3778"/>
    <cellStyle name="Normal 38 2 6 6 2" xfId="9851"/>
    <cellStyle name="Normal 38 2 6 6 2 2" xfId="20915"/>
    <cellStyle name="Normal 38 2 6 6 2 2 2" xfId="47164"/>
    <cellStyle name="Normal 38 2 6 6 2 3" xfId="36101"/>
    <cellStyle name="Normal 38 2 6 6 3" xfId="13454"/>
    <cellStyle name="Normal 38 2 6 6 3 2" xfId="24518"/>
    <cellStyle name="Normal 38 2 6 6 3 2 2" xfId="50767"/>
    <cellStyle name="Normal 38 2 6 6 3 3" xfId="39704"/>
    <cellStyle name="Normal 38 2 6 6 4" xfId="17190"/>
    <cellStyle name="Normal 38 2 6 6 4 2" xfId="43440"/>
    <cellStyle name="Normal 38 2 6 6 5" xfId="6051"/>
    <cellStyle name="Normal 38 2 6 6 5 2" xfId="32377"/>
    <cellStyle name="Normal 38 2 6 6 6" xfId="31212"/>
    <cellStyle name="Normal 38 2 6 7" xfId="3779"/>
    <cellStyle name="Normal 38 2 6 7 2" xfId="9966"/>
    <cellStyle name="Normal 38 2 6 7 2 2" xfId="21030"/>
    <cellStyle name="Normal 38 2 6 7 2 2 2" xfId="47279"/>
    <cellStyle name="Normal 38 2 6 7 2 3" xfId="36216"/>
    <cellStyle name="Normal 38 2 6 7 3" xfId="13569"/>
    <cellStyle name="Normal 38 2 6 7 3 2" xfId="24633"/>
    <cellStyle name="Normal 38 2 6 7 3 2 2" xfId="50882"/>
    <cellStyle name="Normal 38 2 6 7 3 3" xfId="39819"/>
    <cellStyle name="Normal 38 2 6 7 4" xfId="17305"/>
    <cellStyle name="Normal 38 2 6 7 4 2" xfId="43555"/>
    <cellStyle name="Normal 38 2 6 7 5" xfId="6167"/>
    <cellStyle name="Normal 38 2 6 7 5 2" xfId="32492"/>
    <cellStyle name="Normal 38 2 6 7 6" xfId="31213"/>
    <cellStyle name="Normal 38 2 6 8" xfId="3780"/>
    <cellStyle name="Normal 38 2 6 8 2" xfId="10080"/>
    <cellStyle name="Normal 38 2 6 8 2 2" xfId="21144"/>
    <cellStyle name="Normal 38 2 6 8 2 2 2" xfId="47393"/>
    <cellStyle name="Normal 38 2 6 8 2 3" xfId="36330"/>
    <cellStyle name="Normal 38 2 6 8 3" xfId="13683"/>
    <cellStyle name="Normal 38 2 6 8 3 2" xfId="24747"/>
    <cellStyle name="Normal 38 2 6 8 3 2 2" xfId="50996"/>
    <cellStyle name="Normal 38 2 6 8 3 3" xfId="39933"/>
    <cellStyle name="Normal 38 2 6 8 4" xfId="17419"/>
    <cellStyle name="Normal 38 2 6 8 4 2" xfId="43669"/>
    <cellStyle name="Normal 38 2 6 8 5" xfId="6282"/>
    <cellStyle name="Normal 38 2 6 8 5 2" xfId="32606"/>
    <cellStyle name="Normal 38 2 6 8 6" xfId="31214"/>
    <cellStyle name="Normal 38 2 6 9" xfId="3781"/>
    <cellStyle name="Normal 38 2 6 9 2" xfId="10194"/>
    <cellStyle name="Normal 38 2 6 9 2 2" xfId="21258"/>
    <cellStyle name="Normal 38 2 6 9 2 2 2" xfId="47507"/>
    <cellStyle name="Normal 38 2 6 9 2 3" xfId="36444"/>
    <cellStyle name="Normal 38 2 6 9 3" xfId="13797"/>
    <cellStyle name="Normal 38 2 6 9 3 2" xfId="24861"/>
    <cellStyle name="Normal 38 2 6 9 3 2 2" xfId="51110"/>
    <cellStyle name="Normal 38 2 6 9 3 3" xfId="40047"/>
    <cellStyle name="Normal 38 2 6 9 4" xfId="17533"/>
    <cellStyle name="Normal 38 2 6 9 4 2" xfId="43783"/>
    <cellStyle name="Normal 38 2 6 9 5" xfId="6397"/>
    <cellStyle name="Normal 38 2 6 9 5 2" xfId="32720"/>
    <cellStyle name="Normal 38 2 6 9 6" xfId="31215"/>
    <cellStyle name="Normal 38 2 7" xfId="249"/>
    <cellStyle name="Normal 38 2 7 10" xfId="3783"/>
    <cellStyle name="Normal 38 2 7 10 2" xfId="10474"/>
    <cellStyle name="Normal 38 2 7 10 2 2" xfId="21538"/>
    <cellStyle name="Normal 38 2 7 10 2 2 2" xfId="47787"/>
    <cellStyle name="Normal 38 2 7 10 2 3" xfId="36724"/>
    <cellStyle name="Normal 38 2 7 10 3" xfId="14077"/>
    <cellStyle name="Normal 38 2 7 10 3 2" xfId="25141"/>
    <cellStyle name="Normal 38 2 7 10 3 2 2" xfId="51390"/>
    <cellStyle name="Normal 38 2 7 10 3 3" xfId="40327"/>
    <cellStyle name="Normal 38 2 7 10 4" xfId="17813"/>
    <cellStyle name="Normal 38 2 7 10 4 2" xfId="44063"/>
    <cellStyle name="Normal 38 2 7 10 5" xfId="6679"/>
    <cellStyle name="Normal 38 2 7 10 5 2" xfId="33000"/>
    <cellStyle name="Normal 38 2 7 10 6" xfId="31217"/>
    <cellStyle name="Normal 38 2 7 11" xfId="3784"/>
    <cellStyle name="Normal 38 2 7 11 2" xfId="10589"/>
    <cellStyle name="Normal 38 2 7 11 2 2" xfId="21653"/>
    <cellStyle name="Normal 38 2 7 11 2 2 2" xfId="47902"/>
    <cellStyle name="Normal 38 2 7 11 2 3" xfId="36839"/>
    <cellStyle name="Normal 38 2 7 11 3" xfId="14192"/>
    <cellStyle name="Normal 38 2 7 11 3 2" xfId="25256"/>
    <cellStyle name="Normal 38 2 7 11 3 2 2" xfId="51505"/>
    <cellStyle name="Normal 38 2 7 11 3 3" xfId="40442"/>
    <cellStyle name="Normal 38 2 7 11 4" xfId="17928"/>
    <cellStyle name="Normal 38 2 7 11 4 2" xfId="44178"/>
    <cellStyle name="Normal 38 2 7 11 5" xfId="6795"/>
    <cellStyle name="Normal 38 2 7 11 5 2" xfId="33115"/>
    <cellStyle name="Normal 38 2 7 11 6" xfId="31218"/>
    <cellStyle name="Normal 38 2 7 12" xfId="3785"/>
    <cellStyle name="Normal 38 2 7 12 2" xfId="10762"/>
    <cellStyle name="Normal 38 2 7 12 2 2" xfId="21826"/>
    <cellStyle name="Normal 38 2 7 12 2 2 2" xfId="48075"/>
    <cellStyle name="Normal 38 2 7 12 2 3" xfId="37012"/>
    <cellStyle name="Normal 38 2 7 12 3" xfId="14365"/>
    <cellStyle name="Normal 38 2 7 12 3 2" xfId="25429"/>
    <cellStyle name="Normal 38 2 7 12 3 2 2" xfId="51678"/>
    <cellStyle name="Normal 38 2 7 12 3 3" xfId="40615"/>
    <cellStyle name="Normal 38 2 7 12 4" xfId="18101"/>
    <cellStyle name="Normal 38 2 7 12 4 2" xfId="44351"/>
    <cellStyle name="Normal 38 2 7 12 5" xfId="6969"/>
    <cellStyle name="Normal 38 2 7 12 5 2" xfId="33288"/>
    <cellStyle name="Normal 38 2 7 12 6" xfId="31219"/>
    <cellStyle name="Normal 38 2 7 13" xfId="3786"/>
    <cellStyle name="Normal 38 2 7 13 2" xfId="10879"/>
    <cellStyle name="Normal 38 2 7 13 2 2" xfId="21943"/>
    <cellStyle name="Normal 38 2 7 13 2 2 2" xfId="48192"/>
    <cellStyle name="Normal 38 2 7 13 2 3" xfId="37129"/>
    <cellStyle name="Normal 38 2 7 13 3" xfId="14482"/>
    <cellStyle name="Normal 38 2 7 13 3 2" xfId="25546"/>
    <cellStyle name="Normal 38 2 7 13 3 2 2" xfId="51795"/>
    <cellStyle name="Normal 38 2 7 13 3 3" xfId="40732"/>
    <cellStyle name="Normal 38 2 7 13 4" xfId="18218"/>
    <cellStyle name="Normal 38 2 7 13 4 2" xfId="44468"/>
    <cellStyle name="Normal 38 2 7 13 5" xfId="7087"/>
    <cellStyle name="Normal 38 2 7 13 5 2" xfId="33405"/>
    <cellStyle name="Normal 38 2 7 13 6" xfId="31220"/>
    <cellStyle name="Normal 38 2 7 14" xfId="3787"/>
    <cellStyle name="Normal 38 2 7 14 2" xfId="10995"/>
    <cellStyle name="Normal 38 2 7 14 2 2" xfId="22059"/>
    <cellStyle name="Normal 38 2 7 14 2 2 2" xfId="48308"/>
    <cellStyle name="Normal 38 2 7 14 2 3" xfId="37245"/>
    <cellStyle name="Normal 38 2 7 14 3" xfId="14598"/>
    <cellStyle name="Normal 38 2 7 14 3 2" xfId="25662"/>
    <cellStyle name="Normal 38 2 7 14 3 2 2" xfId="51911"/>
    <cellStyle name="Normal 38 2 7 14 3 3" xfId="40848"/>
    <cellStyle name="Normal 38 2 7 14 4" xfId="18334"/>
    <cellStyle name="Normal 38 2 7 14 4 2" xfId="44584"/>
    <cellStyle name="Normal 38 2 7 14 5" xfId="7204"/>
    <cellStyle name="Normal 38 2 7 14 5 2" xfId="33521"/>
    <cellStyle name="Normal 38 2 7 14 6" xfId="31221"/>
    <cellStyle name="Normal 38 2 7 15" xfId="3788"/>
    <cellStyle name="Normal 38 2 7 15 2" xfId="11113"/>
    <cellStyle name="Normal 38 2 7 15 2 2" xfId="22177"/>
    <cellStyle name="Normal 38 2 7 15 2 2 2" xfId="48426"/>
    <cellStyle name="Normal 38 2 7 15 2 3" xfId="37363"/>
    <cellStyle name="Normal 38 2 7 15 3" xfId="14716"/>
    <cellStyle name="Normal 38 2 7 15 3 2" xfId="25780"/>
    <cellStyle name="Normal 38 2 7 15 3 2 2" xfId="52029"/>
    <cellStyle name="Normal 38 2 7 15 3 3" xfId="40966"/>
    <cellStyle name="Normal 38 2 7 15 4" xfId="18452"/>
    <cellStyle name="Normal 38 2 7 15 4 2" xfId="44702"/>
    <cellStyle name="Normal 38 2 7 15 5" xfId="7323"/>
    <cellStyle name="Normal 38 2 7 15 5 2" xfId="33639"/>
    <cellStyle name="Normal 38 2 7 15 6" xfId="31222"/>
    <cellStyle name="Normal 38 2 7 16" xfId="3789"/>
    <cellStyle name="Normal 38 2 7 16 2" xfId="11231"/>
    <cellStyle name="Normal 38 2 7 16 2 2" xfId="22295"/>
    <cellStyle name="Normal 38 2 7 16 2 2 2" xfId="48544"/>
    <cellStyle name="Normal 38 2 7 16 2 3" xfId="37481"/>
    <cellStyle name="Normal 38 2 7 16 3" xfId="14834"/>
    <cellStyle name="Normal 38 2 7 16 3 2" xfId="25898"/>
    <cellStyle name="Normal 38 2 7 16 3 2 2" xfId="52147"/>
    <cellStyle name="Normal 38 2 7 16 3 3" xfId="41084"/>
    <cellStyle name="Normal 38 2 7 16 4" xfId="18570"/>
    <cellStyle name="Normal 38 2 7 16 4 2" xfId="44820"/>
    <cellStyle name="Normal 38 2 7 16 5" xfId="7442"/>
    <cellStyle name="Normal 38 2 7 16 5 2" xfId="33757"/>
    <cellStyle name="Normal 38 2 7 16 6" xfId="31223"/>
    <cellStyle name="Normal 38 2 7 17" xfId="3790"/>
    <cellStyle name="Normal 38 2 7 17 2" xfId="11347"/>
    <cellStyle name="Normal 38 2 7 17 2 2" xfId="22411"/>
    <cellStyle name="Normal 38 2 7 17 2 2 2" xfId="48660"/>
    <cellStyle name="Normal 38 2 7 17 2 3" xfId="37597"/>
    <cellStyle name="Normal 38 2 7 17 3" xfId="14950"/>
    <cellStyle name="Normal 38 2 7 17 3 2" xfId="26014"/>
    <cellStyle name="Normal 38 2 7 17 3 2 2" xfId="52263"/>
    <cellStyle name="Normal 38 2 7 17 3 3" xfId="41200"/>
    <cellStyle name="Normal 38 2 7 17 4" xfId="18686"/>
    <cellStyle name="Normal 38 2 7 17 4 2" xfId="44936"/>
    <cellStyle name="Normal 38 2 7 17 5" xfId="7559"/>
    <cellStyle name="Normal 38 2 7 17 5 2" xfId="33873"/>
    <cellStyle name="Normal 38 2 7 17 6" xfId="31224"/>
    <cellStyle name="Normal 38 2 7 18" xfId="3791"/>
    <cellStyle name="Normal 38 2 7 18 2" xfId="11464"/>
    <cellStyle name="Normal 38 2 7 18 2 2" xfId="22528"/>
    <cellStyle name="Normal 38 2 7 18 2 2 2" xfId="48777"/>
    <cellStyle name="Normal 38 2 7 18 2 3" xfId="37714"/>
    <cellStyle name="Normal 38 2 7 18 3" xfId="15067"/>
    <cellStyle name="Normal 38 2 7 18 3 2" xfId="26131"/>
    <cellStyle name="Normal 38 2 7 18 3 2 2" xfId="52380"/>
    <cellStyle name="Normal 38 2 7 18 3 3" xfId="41317"/>
    <cellStyle name="Normal 38 2 7 18 4" xfId="18803"/>
    <cellStyle name="Normal 38 2 7 18 4 2" xfId="45053"/>
    <cellStyle name="Normal 38 2 7 18 5" xfId="7677"/>
    <cellStyle name="Normal 38 2 7 18 5 2" xfId="33990"/>
    <cellStyle name="Normal 38 2 7 18 6" xfId="31225"/>
    <cellStyle name="Normal 38 2 7 19" xfId="3792"/>
    <cellStyle name="Normal 38 2 7 19 2" xfId="11583"/>
    <cellStyle name="Normal 38 2 7 19 2 2" xfId="22647"/>
    <cellStyle name="Normal 38 2 7 19 2 2 2" xfId="48896"/>
    <cellStyle name="Normal 38 2 7 19 2 3" xfId="37833"/>
    <cellStyle name="Normal 38 2 7 19 3" xfId="15186"/>
    <cellStyle name="Normal 38 2 7 19 3 2" xfId="26250"/>
    <cellStyle name="Normal 38 2 7 19 3 2 2" xfId="52499"/>
    <cellStyle name="Normal 38 2 7 19 3 3" xfId="41436"/>
    <cellStyle name="Normal 38 2 7 19 4" xfId="18922"/>
    <cellStyle name="Normal 38 2 7 19 4 2" xfId="45172"/>
    <cellStyle name="Normal 38 2 7 19 5" xfId="7797"/>
    <cellStyle name="Normal 38 2 7 19 5 2" xfId="34109"/>
    <cellStyle name="Normal 38 2 7 19 6" xfId="31226"/>
    <cellStyle name="Normal 38 2 7 2" xfId="250"/>
    <cellStyle name="Normal 38 2 7 2 2" xfId="3794"/>
    <cellStyle name="Normal 38 2 7 2 2 2" xfId="16457"/>
    <cellStyle name="Normal 38 2 7 2 2 2 2" xfId="27521"/>
    <cellStyle name="Normal 38 2 7 2 2 2 2 2" xfId="53770"/>
    <cellStyle name="Normal 38 2 7 2 2 2 3" xfId="42707"/>
    <cellStyle name="Normal 38 2 7 2 2 3" xfId="20193"/>
    <cellStyle name="Normal 38 2 7 2 2 3 2" xfId="46443"/>
    <cellStyle name="Normal 38 2 7 2 2 4" xfId="9121"/>
    <cellStyle name="Normal 38 2 7 2 2 4 2" xfId="35380"/>
    <cellStyle name="Normal 38 2 7 2 2 5" xfId="31228"/>
    <cellStyle name="Normal 38 2 7 2 3" xfId="3793"/>
    <cellStyle name="Normal 38 2 7 2 3 2" xfId="20542"/>
    <cellStyle name="Normal 38 2 7 2 3 2 2" xfId="46791"/>
    <cellStyle name="Normal 38 2 7 2 3 3" xfId="9478"/>
    <cellStyle name="Normal 38 2 7 2 3 3 2" xfId="35728"/>
    <cellStyle name="Normal 38 2 7 2 3 4" xfId="31227"/>
    <cellStyle name="Normal 38 2 7 2 4" xfId="13081"/>
    <cellStyle name="Normal 38 2 7 2 4 2" xfId="24145"/>
    <cellStyle name="Normal 38 2 7 2 4 2 2" xfId="50394"/>
    <cellStyle name="Normal 38 2 7 2 4 3" xfId="39331"/>
    <cellStyle name="Normal 38 2 7 2 5" xfId="16817"/>
    <cellStyle name="Normal 38 2 7 2 5 2" xfId="43067"/>
    <cellStyle name="Normal 38 2 7 2 6" xfId="5674"/>
    <cellStyle name="Normal 38 2 7 2 6 2" xfId="32004"/>
    <cellStyle name="Normal 38 2 7 2 7" xfId="27730"/>
    <cellStyle name="Normal 38 2 7 20" xfId="3795"/>
    <cellStyle name="Normal 38 2 7 20 2" xfId="11697"/>
    <cellStyle name="Normal 38 2 7 20 2 2" xfId="22761"/>
    <cellStyle name="Normal 38 2 7 20 2 2 2" xfId="49010"/>
    <cellStyle name="Normal 38 2 7 20 2 3" xfId="37947"/>
    <cellStyle name="Normal 38 2 7 20 3" xfId="15300"/>
    <cellStyle name="Normal 38 2 7 20 3 2" xfId="26364"/>
    <cellStyle name="Normal 38 2 7 20 3 2 2" xfId="52613"/>
    <cellStyle name="Normal 38 2 7 20 3 3" xfId="41550"/>
    <cellStyle name="Normal 38 2 7 20 4" xfId="19036"/>
    <cellStyle name="Normal 38 2 7 20 4 2" xfId="45286"/>
    <cellStyle name="Normal 38 2 7 20 5" xfId="7912"/>
    <cellStyle name="Normal 38 2 7 20 5 2" xfId="34223"/>
    <cellStyle name="Normal 38 2 7 20 6" xfId="31229"/>
    <cellStyle name="Normal 38 2 7 21" xfId="3796"/>
    <cellStyle name="Normal 38 2 7 21 2" xfId="11811"/>
    <cellStyle name="Normal 38 2 7 21 2 2" xfId="22875"/>
    <cellStyle name="Normal 38 2 7 21 2 2 2" xfId="49124"/>
    <cellStyle name="Normal 38 2 7 21 2 3" xfId="38061"/>
    <cellStyle name="Normal 38 2 7 21 3" xfId="15414"/>
    <cellStyle name="Normal 38 2 7 21 3 2" xfId="26478"/>
    <cellStyle name="Normal 38 2 7 21 3 2 2" xfId="52727"/>
    <cellStyle name="Normal 38 2 7 21 3 3" xfId="41664"/>
    <cellStyle name="Normal 38 2 7 21 4" xfId="19150"/>
    <cellStyle name="Normal 38 2 7 21 4 2" xfId="45400"/>
    <cellStyle name="Normal 38 2 7 21 5" xfId="8027"/>
    <cellStyle name="Normal 38 2 7 21 5 2" xfId="34337"/>
    <cellStyle name="Normal 38 2 7 21 6" xfId="31230"/>
    <cellStyle name="Normal 38 2 7 22" xfId="3797"/>
    <cellStyle name="Normal 38 2 7 22 2" xfId="11925"/>
    <cellStyle name="Normal 38 2 7 22 2 2" xfId="22989"/>
    <cellStyle name="Normal 38 2 7 22 2 2 2" xfId="49238"/>
    <cellStyle name="Normal 38 2 7 22 2 3" xfId="38175"/>
    <cellStyle name="Normal 38 2 7 22 3" xfId="15528"/>
    <cellStyle name="Normal 38 2 7 22 3 2" xfId="26592"/>
    <cellStyle name="Normal 38 2 7 22 3 2 2" xfId="52841"/>
    <cellStyle name="Normal 38 2 7 22 3 3" xfId="41778"/>
    <cellStyle name="Normal 38 2 7 22 4" xfId="19264"/>
    <cellStyle name="Normal 38 2 7 22 4 2" xfId="45514"/>
    <cellStyle name="Normal 38 2 7 22 5" xfId="8142"/>
    <cellStyle name="Normal 38 2 7 22 5 2" xfId="34451"/>
    <cellStyle name="Normal 38 2 7 22 6" xfId="31231"/>
    <cellStyle name="Normal 38 2 7 23" xfId="3798"/>
    <cellStyle name="Normal 38 2 7 23 2" xfId="12039"/>
    <cellStyle name="Normal 38 2 7 23 2 2" xfId="23103"/>
    <cellStyle name="Normal 38 2 7 23 2 2 2" xfId="49352"/>
    <cellStyle name="Normal 38 2 7 23 2 3" xfId="38289"/>
    <cellStyle name="Normal 38 2 7 23 3" xfId="15642"/>
    <cellStyle name="Normal 38 2 7 23 3 2" xfId="26706"/>
    <cellStyle name="Normal 38 2 7 23 3 2 2" xfId="52955"/>
    <cellStyle name="Normal 38 2 7 23 3 3" xfId="41892"/>
    <cellStyle name="Normal 38 2 7 23 4" xfId="19378"/>
    <cellStyle name="Normal 38 2 7 23 4 2" xfId="45628"/>
    <cellStyle name="Normal 38 2 7 23 5" xfId="8257"/>
    <cellStyle name="Normal 38 2 7 23 5 2" xfId="34565"/>
    <cellStyle name="Normal 38 2 7 23 6" xfId="31232"/>
    <cellStyle name="Normal 38 2 7 24" xfId="3799"/>
    <cellStyle name="Normal 38 2 7 24 2" xfId="12153"/>
    <cellStyle name="Normal 38 2 7 24 2 2" xfId="23217"/>
    <cellStyle name="Normal 38 2 7 24 2 2 2" xfId="49466"/>
    <cellStyle name="Normal 38 2 7 24 2 3" xfId="38403"/>
    <cellStyle name="Normal 38 2 7 24 3" xfId="15756"/>
    <cellStyle name="Normal 38 2 7 24 3 2" xfId="26820"/>
    <cellStyle name="Normal 38 2 7 24 3 2 2" xfId="53069"/>
    <cellStyle name="Normal 38 2 7 24 3 3" xfId="42006"/>
    <cellStyle name="Normal 38 2 7 24 4" xfId="19492"/>
    <cellStyle name="Normal 38 2 7 24 4 2" xfId="45742"/>
    <cellStyle name="Normal 38 2 7 24 5" xfId="8372"/>
    <cellStyle name="Normal 38 2 7 24 5 2" xfId="34679"/>
    <cellStyle name="Normal 38 2 7 24 6" xfId="31233"/>
    <cellStyle name="Normal 38 2 7 25" xfId="3800"/>
    <cellStyle name="Normal 38 2 7 25 2" xfId="12270"/>
    <cellStyle name="Normal 38 2 7 25 2 2" xfId="23334"/>
    <cellStyle name="Normal 38 2 7 25 2 2 2" xfId="49583"/>
    <cellStyle name="Normal 38 2 7 25 2 3" xfId="38520"/>
    <cellStyle name="Normal 38 2 7 25 3" xfId="15873"/>
    <cellStyle name="Normal 38 2 7 25 3 2" xfId="26937"/>
    <cellStyle name="Normal 38 2 7 25 3 2 2" xfId="53186"/>
    <cellStyle name="Normal 38 2 7 25 3 3" xfId="42123"/>
    <cellStyle name="Normal 38 2 7 25 4" xfId="19609"/>
    <cellStyle name="Normal 38 2 7 25 4 2" xfId="45859"/>
    <cellStyle name="Normal 38 2 7 25 5" xfId="8490"/>
    <cellStyle name="Normal 38 2 7 25 5 2" xfId="34796"/>
    <cellStyle name="Normal 38 2 7 25 6" xfId="31234"/>
    <cellStyle name="Normal 38 2 7 26" xfId="3801"/>
    <cellStyle name="Normal 38 2 7 26 2" xfId="12389"/>
    <cellStyle name="Normal 38 2 7 26 2 2" xfId="23453"/>
    <cellStyle name="Normal 38 2 7 26 2 2 2" xfId="49702"/>
    <cellStyle name="Normal 38 2 7 26 2 3" xfId="38639"/>
    <cellStyle name="Normal 38 2 7 26 3" xfId="15992"/>
    <cellStyle name="Normal 38 2 7 26 3 2" xfId="27056"/>
    <cellStyle name="Normal 38 2 7 26 3 2 2" xfId="53305"/>
    <cellStyle name="Normal 38 2 7 26 3 3" xfId="42242"/>
    <cellStyle name="Normal 38 2 7 26 4" xfId="19728"/>
    <cellStyle name="Normal 38 2 7 26 4 2" xfId="45978"/>
    <cellStyle name="Normal 38 2 7 26 5" xfId="8610"/>
    <cellStyle name="Normal 38 2 7 26 5 2" xfId="34915"/>
    <cellStyle name="Normal 38 2 7 26 6" xfId="31235"/>
    <cellStyle name="Normal 38 2 7 27" xfId="3802"/>
    <cellStyle name="Normal 38 2 7 27 2" xfId="12520"/>
    <cellStyle name="Normal 38 2 7 27 2 2" xfId="23584"/>
    <cellStyle name="Normal 38 2 7 27 2 2 2" xfId="49833"/>
    <cellStyle name="Normal 38 2 7 27 2 3" xfId="38770"/>
    <cellStyle name="Normal 38 2 7 27 3" xfId="16123"/>
    <cellStyle name="Normal 38 2 7 27 3 2" xfId="27187"/>
    <cellStyle name="Normal 38 2 7 27 3 2 2" xfId="53436"/>
    <cellStyle name="Normal 38 2 7 27 3 3" xfId="42373"/>
    <cellStyle name="Normal 38 2 7 27 4" xfId="19859"/>
    <cellStyle name="Normal 38 2 7 27 4 2" xfId="46109"/>
    <cellStyle name="Normal 38 2 7 27 5" xfId="8742"/>
    <cellStyle name="Normal 38 2 7 27 5 2" xfId="35046"/>
    <cellStyle name="Normal 38 2 7 27 6" xfId="31236"/>
    <cellStyle name="Normal 38 2 7 28" xfId="3803"/>
    <cellStyle name="Normal 38 2 7 28 2" xfId="12635"/>
    <cellStyle name="Normal 38 2 7 28 2 2" xfId="23699"/>
    <cellStyle name="Normal 38 2 7 28 2 2 2" xfId="49948"/>
    <cellStyle name="Normal 38 2 7 28 2 3" xfId="38885"/>
    <cellStyle name="Normal 38 2 7 28 3" xfId="16238"/>
    <cellStyle name="Normal 38 2 7 28 3 2" xfId="27302"/>
    <cellStyle name="Normal 38 2 7 28 3 2 2" xfId="53551"/>
    <cellStyle name="Normal 38 2 7 28 3 3" xfId="42488"/>
    <cellStyle name="Normal 38 2 7 28 4" xfId="19974"/>
    <cellStyle name="Normal 38 2 7 28 4 2" xfId="46224"/>
    <cellStyle name="Normal 38 2 7 28 5" xfId="8858"/>
    <cellStyle name="Normal 38 2 7 28 5 2" xfId="35161"/>
    <cellStyle name="Normal 38 2 7 28 6" xfId="31237"/>
    <cellStyle name="Normal 38 2 7 29" xfId="3804"/>
    <cellStyle name="Normal 38 2 7 29 2" xfId="12749"/>
    <cellStyle name="Normal 38 2 7 29 2 2" xfId="23813"/>
    <cellStyle name="Normal 38 2 7 29 2 2 2" xfId="50062"/>
    <cellStyle name="Normal 38 2 7 29 2 3" xfId="38999"/>
    <cellStyle name="Normal 38 2 7 29 3" xfId="16352"/>
    <cellStyle name="Normal 38 2 7 29 3 2" xfId="27416"/>
    <cellStyle name="Normal 38 2 7 29 3 2 2" xfId="53665"/>
    <cellStyle name="Normal 38 2 7 29 3 3" xfId="42602"/>
    <cellStyle name="Normal 38 2 7 29 4" xfId="20088"/>
    <cellStyle name="Normal 38 2 7 29 4 2" xfId="46338"/>
    <cellStyle name="Normal 38 2 7 29 5" xfId="8973"/>
    <cellStyle name="Normal 38 2 7 29 5 2" xfId="35275"/>
    <cellStyle name="Normal 38 2 7 29 6" xfId="31238"/>
    <cellStyle name="Normal 38 2 7 3" xfId="3805"/>
    <cellStyle name="Normal 38 2 7 3 2" xfId="9659"/>
    <cellStyle name="Normal 38 2 7 3 2 2" xfId="20723"/>
    <cellStyle name="Normal 38 2 7 3 2 2 2" xfId="46972"/>
    <cellStyle name="Normal 38 2 7 3 2 3" xfId="35909"/>
    <cellStyle name="Normal 38 2 7 3 3" xfId="13262"/>
    <cellStyle name="Normal 38 2 7 3 3 2" xfId="24326"/>
    <cellStyle name="Normal 38 2 7 3 3 2 2" xfId="50575"/>
    <cellStyle name="Normal 38 2 7 3 3 3" xfId="39512"/>
    <cellStyle name="Normal 38 2 7 3 4" xfId="16998"/>
    <cellStyle name="Normal 38 2 7 3 4 2" xfId="43248"/>
    <cellStyle name="Normal 38 2 7 3 5" xfId="5857"/>
    <cellStyle name="Normal 38 2 7 3 5 2" xfId="32185"/>
    <cellStyle name="Normal 38 2 7 3 6" xfId="31239"/>
    <cellStyle name="Normal 38 2 7 30" xfId="3806"/>
    <cellStyle name="Normal 38 2 7 30 2" xfId="9387"/>
    <cellStyle name="Normal 38 2 7 30 2 2" xfId="20451"/>
    <cellStyle name="Normal 38 2 7 30 2 2 2" xfId="46700"/>
    <cellStyle name="Normal 38 2 7 30 2 3" xfId="35637"/>
    <cellStyle name="Normal 38 2 7 30 3" xfId="12990"/>
    <cellStyle name="Normal 38 2 7 30 3 2" xfId="24054"/>
    <cellStyle name="Normal 38 2 7 30 3 2 2" xfId="50303"/>
    <cellStyle name="Normal 38 2 7 30 3 3" xfId="39240"/>
    <cellStyle name="Normal 38 2 7 30 4" xfId="16726"/>
    <cellStyle name="Normal 38 2 7 30 4 2" xfId="42976"/>
    <cellStyle name="Normal 38 2 7 30 5" xfId="5582"/>
    <cellStyle name="Normal 38 2 7 30 5 2" xfId="31913"/>
    <cellStyle name="Normal 38 2 7 30 6" xfId="31240"/>
    <cellStyle name="Normal 38 2 7 31" xfId="3807"/>
    <cellStyle name="Normal 38 2 7 31 2" xfId="20331"/>
    <cellStyle name="Normal 38 2 7 31 2 2" xfId="46580"/>
    <cellStyle name="Normal 38 2 7 31 3" xfId="9267"/>
    <cellStyle name="Normal 38 2 7 31 3 2" xfId="35517"/>
    <cellStyle name="Normal 38 2 7 31 4" xfId="31241"/>
    <cellStyle name="Normal 38 2 7 32" xfId="3808"/>
    <cellStyle name="Normal 38 2 7 32 2" xfId="23934"/>
    <cellStyle name="Normal 38 2 7 32 2 2" xfId="50183"/>
    <cellStyle name="Normal 38 2 7 32 3" xfId="12870"/>
    <cellStyle name="Normal 38 2 7 32 3 2" xfId="39120"/>
    <cellStyle name="Normal 38 2 7 32 4" xfId="31242"/>
    <cellStyle name="Normal 38 2 7 33" xfId="3809"/>
    <cellStyle name="Normal 38 2 7 33 2" xfId="16606"/>
    <cellStyle name="Normal 38 2 7 33 2 2" xfId="42856"/>
    <cellStyle name="Normal 38 2 7 33 3" xfId="31243"/>
    <cellStyle name="Normal 38 2 7 34" xfId="3810"/>
    <cellStyle name="Normal 38 2 7 34 2" xfId="31244"/>
    <cellStyle name="Normal 38 2 7 35" xfId="3811"/>
    <cellStyle name="Normal 38 2 7 35 2" xfId="31245"/>
    <cellStyle name="Normal 38 2 7 36" xfId="3812"/>
    <cellStyle name="Normal 38 2 7 36 2" xfId="31246"/>
    <cellStyle name="Normal 38 2 7 37" xfId="3813"/>
    <cellStyle name="Normal 38 2 7 37 2" xfId="31247"/>
    <cellStyle name="Normal 38 2 7 38" xfId="3814"/>
    <cellStyle name="Normal 38 2 7 38 2" xfId="31248"/>
    <cellStyle name="Normal 38 2 7 39" xfId="3815"/>
    <cellStyle name="Normal 38 2 7 39 2" xfId="31249"/>
    <cellStyle name="Normal 38 2 7 4" xfId="3816"/>
    <cellStyle name="Normal 38 2 7 4 2" xfId="9775"/>
    <cellStyle name="Normal 38 2 7 4 2 2" xfId="20839"/>
    <cellStyle name="Normal 38 2 7 4 2 2 2" xfId="47088"/>
    <cellStyle name="Normal 38 2 7 4 2 3" xfId="36025"/>
    <cellStyle name="Normal 38 2 7 4 3" xfId="13378"/>
    <cellStyle name="Normal 38 2 7 4 3 2" xfId="24442"/>
    <cellStyle name="Normal 38 2 7 4 3 2 2" xfId="50691"/>
    <cellStyle name="Normal 38 2 7 4 3 3" xfId="39628"/>
    <cellStyle name="Normal 38 2 7 4 4" xfId="17114"/>
    <cellStyle name="Normal 38 2 7 4 4 2" xfId="43364"/>
    <cellStyle name="Normal 38 2 7 4 5" xfId="5974"/>
    <cellStyle name="Normal 38 2 7 4 5 2" xfId="32301"/>
    <cellStyle name="Normal 38 2 7 4 6" xfId="31250"/>
    <cellStyle name="Normal 38 2 7 40" xfId="3817"/>
    <cellStyle name="Normal 38 2 7 40 2" xfId="31251"/>
    <cellStyle name="Normal 38 2 7 41" xfId="3782"/>
    <cellStyle name="Normal 38 2 7 41 2" xfId="31216"/>
    <cellStyle name="Normal 38 2 7 42" xfId="5461"/>
    <cellStyle name="Normal 38 2 7 42 2" xfId="31793"/>
    <cellStyle name="Normal 38 2 7 43" xfId="27729"/>
    <cellStyle name="Normal 38 2 7 5" xfId="3818"/>
    <cellStyle name="Normal 38 2 7 5 2" xfId="9890"/>
    <cellStyle name="Normal 38 2 7 5 2 2" xfId="20954"/>
    <cellStyle name="Normal 38 2 7 5 2 2 2" xfId="47203"/>
    <cellStyle name="Normal 38 2 7 5 2 3" xfId="36140"/>
    <cellStyle name="Normal 38 2 7 5 3" xfId="13493"/>
    <cellStyle name="Normal 38 2 7 5 3 2" xfId="24557"/>
    <cellStyle name="Normal 38 2 7 5 3 2 2" xfId="50806"/>
    <cellStyle name="Normal 38 2 7 5 3 3" xfId="39743"/>
    <cellStyle name="Normal 38 2 7 5 4" xfId="17229"/>
    <cellStyle name="Normal 38 2 7 5 4 2" xfId="43479"/>
    <cellStyle name="Normal 38 2 7 5 5" xfId="6090"/>
    <cellStyle name="Normal 38 2 7 5 5 2" xfId="32416"/>
    <cellStyle name="Normal 38 2 7 5 6" xfId="31252"/>
    <cellStyle name="Normal 38 2 7 6" xfId="3819"/>
    <cellStyle name="Normal 38 2 7 6 2" xfId="10005"/>
    <cellStyle name="Normal 38 2 7 6 2 2" xfId="21069"/>
    <cellStyle name="Normal 38 2 7 6 2 2 2" xfId="47318"/>
    <cellStyle name="Normal 38 2 7 6 2 3" xfId="36255"/>
    <cellStyle name="Normal 38 2 7 6 3" xfId="13608"/>
    <cellStyle name="Normal 38 2 7 6 3 2" xfId="24672"/>
    <cellStyle name="Normal 38 2 7 6 3 2 2" xfId="50921"/>
    <cellStyle name="Normal 38 2 7 6 3 3" xfId="39858"/>
    <cellStyle name="Normal 38 2 7 6 4" xfId="17344"/>
    <cellStyle name="Normal 38 2 7 6 4 2" xfId="43594"/>
    <cellStyle name="Normal 38 2 7 6 5" xfId="6206"/>
    <cellStyle name="Normal 38 2 7 6 5 2" xfId="32531"/>
    <cellStyle name="Normal 38 2 7 6 6" xfId="31253"/>
    <cellStyle name="Normal 38 2 7 7" xfId="3820"/>
    <cellStyle name="Normal 38 2 7 7 2" xfId="10119"/>
    <cellStyle name="Normal 38 2 7 7 2 2" xfId="21183"/>
    <cellStyle name="Normal 38 2 7 7 2 2 2" xfId="47432"/>
    <cellStyle name="Normal 38 2 7 7 2 3" xfId="36369"/>
    <cellStyle name="Normal 38 2 7 7 3" xfId="13722"/>
    <cellStyle name="Normal 38 2 7 7 3 2" xfId="24786"/>
    <cellStyle name="Normal 38 2 7 7 3 2 2" xfId="51035"/>
    <cellStyle name="Normal 38 2 7 7 3 3" xfId="39972"/>
    <cellStyle name="Normal 38 2 7 7 4" xfId="17458"/>
    <cellStyle name="Normal 38 2 7 7 4 2" xfId="43708"/>
    <cellStyle name="Normal 38 2 7 7 5" xfId="6321"/>
    <cellStyle name="Normal 38 2 7 7 5 2" xfId="32645"/>
    <cellStyle name="Normal 38 2 7 7 6" xfId="31254"/>
    <cellStyle name="Normal 38 2 7 8" xfId="3821"/>
    <cellStyle name="Normal 38 2 7 8 2" xfId="10233"/>
    <cellStyle name="Normal 38 2 7 8 2 2" xfId="21297"/>
    <cellStyle name="Normal 38 2 7 8 2 2 2" xfId="47546"/>
    <cellStyle name="Normal 38 2 7 8 2 3" xfId="36483"/>
    <cellStyle name="Normal 38 2 7 8 3" xfId="13836"/>
    <cellStyle name="Normal 38 2 7 8 3 2" xfId="24900"/>
    <cellStyle name="Normal 38 2 7 8 3 2 2" xfId="51149"/>
    <cellStyle name="Normal 38 2 7 8 3 3" xfId="40086"/>
    <cellStyle name="Normal 38 2 7 8 4" xfId="17572"/>
    <cellStyle name="Normal 38 2 7 8 4 2" xfId="43822"/>
    <cellStyle name="Normal 38 2 7 8 5" xfId="6436"/>
    <cellStyle name="Normal 38 2 7 8 5 2" xfId="32759"/>
    <cellStyle name="Normal 38 2 7 8 6" xfId="31255"/>
    <cellStyle name="Normal 38 2 7 9" xfId="3822"/>
    <cellStyle name="Normal 38 2 7 9 2" xfId="10347"/>
    <cellStyle name="Normal 38 2 7 9 2 2" xfId="21411"/>
    <cellStyle name="Normal 38 2 7 9 2 2 2" xfId="47660"/>
    <cellStyle name="Normal 38 2 7 9 2 3" xfId="36597"/>
    <cellStyle name="Normal 38 2 7 9 3" xfId="13950"/>
    <cellStyle name="Normal 38 2 7 9 3 2" xfId="25014"/>
    <cellStyle name="Normal 38 2 7 9 3 2 2" xfId="51263"/>
    <cellStyle name="Normal 38 2 7 9 3 3" xfId="40200"/>
    <cellStyle name="Normal 38 2 7 9 4" xfId="17686"/>
    <cellStyle name="Normal 38 2 7 9 4 2" xfId="43936"/>
    <cellStyle name="Normal 38 2 7 9 5" xfId="6551"/>
    <cellStyle name="Normal 38 2 7 9 5 2" xfId="32873"/>
    <cellStyle name="Normal 38 2 7 9 6" xfId="31256"/>
    <cellStyle name="Normal 38 2 8" xfId="251"/>
    <cellStyle name="Normal 38 2 8 2" xfId="3824"/>
    <cellStyle name="Normal 38 2 8 2 2" xfId="16458"/>
    <cellStyle name="Normal 38 2 8 2 2 2" xfId="27522"/>
    <cellStyle name="Normal 38 2 8 2 2 2 2" xfId="53771"/>
    <cellStyle name="Normal 38 2 8 2 2 3" xfId="42708"/>
    <cellStyle name="Normal 38 2 8 2 3" xfId="20194"/>
    <cellStyle name="Normal 38 2 8 2 3 2" xfId="46444"/>
    <cellStyle name="Normal 38 2 8 2 4" xfId="9122"/>
    <cellStyle name="Normal 38 2 8 2 4 2" xfId="35381"/>
    <cellStyle name="Normal 38 2 8 2 5" xfId="31258"/>
    <cellStyle name="Normal 38 2 8 3" xfId="3823"/>
    <cellStyle name="Normal 38 2 8 3 2" xfId="20482"/>
    <cellStyle name="Normal 38 2 8 3 2 2" xfId="46731"/>
    <cellStyle name="Normal 38 2 8 3 3" xfId="9418"/>
    <cellStyle name="Normal 38 2 8 3 3 2" xfId="35668"/>
    <cellStyle name="Normal 38 2 8 3 4" xfId="31257"/>
    <cellStyle name="Normal 38 2 8 4" xfId="13021"/>
    <cellStyle name="Normal 38 2 8 4 2" xfId="24085"/>
    <cellStyle name="Normal 38 2 8 4 2 2" xfId="50334"/>
    <cellStyle name="Normal 38 2 8 4 3" xfId="39271"/>
    <cellStyle name="Normal 38 2 8 5" xfId="16757"/>
    <cellStyle name="Normal 38 2 8 5 2" xfId="43007"/>
    <cellStyle name="Normal 38 2 8 6" xfId="5613"/>
    <cellStyle name="Normal 38 2 8 6 2" xfId="31944"/>
    <cellStyle name="Normal 38 2 8 7" xfId="27731"/>
    <cellStyle name="Normal 38 2 9" xfId="3825"/>
    <cellStyle name="Normal 38 2 9 2" xfId="9570"/>
    <cellStyle name="Normal 38 2 9 2 2" xfId="20634"/>
    <cellStyle name="Normal 38 2 9 2 2 2" xfId="46883"/>
    <cellStyle name="Normal 38 2 9 2 3" xfId="35820"/>
    <cellStyle name="Normal 38 2 9 3" xfId="13173"/>
    <cellStyle name="Normal 38 2 9 3 2" xfId="24237"/>
    <cellStyle name="Normal 38 2 9 3 2 2" xfId="50486"/>
    <cellStyle name="Normal 38 2 9 3 3" xfId="39423"/>
    <cellStyle name="Normal 38 2 9 4" xfId="16909"/>
    <cellStyle name="Normal 38 2 9 4 2" xfId="43159"/>
    <cellStyle name="Normal 38 2 9 5" xfId="5767"/>
    <cellStyle name="Normal 38 2 9 5 2" xfId="32096"/>
    <cellStyle name="Normal 38 2 9 6" xfId="31259"/>
    <cellStyle name="Normal 38 20" xfId="3826"/>
    <cellStyle name="Normal 38 20 2" xfId="10627"/>
    <cellStyle name="Normal 38 20 2 2" xfId="21691"/>
    <cellStyle name="Normal 38 20 2 2 2" xfId="47940"/>
    <cellStyle name="Normal 38 20 2 3" xfId="36877"/>
    <cellStyle name="Normal 38 20 3" xfId="14230"/>
    <cellStyle name="Normal 38 20 3 2" xfId="25294"/>
    <cellStyle name="Normal 38 20 3 2 2" xfId="51543"/>
    <cellStyle name="Normal 38 20 3 3" xfId="40480"/>
    <cellStyle name="Normal 38 20 4" xfId="17966"/>
    <cellStyle name="Normal 38 20 4 2" xfId="44216"/>
    <cellStyle name="Normal 38 20 5" xfId="6833"/>
    <cellStyle name="Normal 38 20 5 2" xfId="33153"/>
    <cellStyle name="Normal 38 20 6" xfId="31260"/>
    <cellStyle name="Normal 38 21" xfId="3827"/>
    <cellStyle name="Normal 38 21 2" xfId="10652"/>
    <cellStyle name="Normal 38 21 2 2" xfId="21716"/>
    <cellStyle name="Normal 38 21 2 2 2" xfId="47965"/>
    <cellStyle name="Normal 38 21 2 3" xfId="36902"/>
    <cellStyle name="Normal 38 21 3" xfId="14255"/>
    <cellStyle name="Normal 38 21 3 2" xfId="25319"/>
    <cellStyle name="Normal 38 21 3 2 2" xfId="51568"/>
    <cellStyle name="Normal 38 21 3 3" xfId="40505"/>
    <cellStyle name="Normal 38 21 4" xfId="17991"/>
    <cellStyle name="Normal 38 21 4 2" xfId="44241"/>
    <cellStyle name="Normal 38 21 5" xfId="6858"/>
    <cellStyle name="Normal 38 21 5 2" xfId="33178"/>
    <cellStyle name="Normal 38 21 6" xfId="31261"/>
    <cellStyle name="Normal 38 22" xfId="3828"/>
    <cellStyle name="Normal 38 22 2" xfId="10641"/>
    <cellStyle name="Normal 38 22 2 2" xfId="21705"/>
    <cellStyle name="Normal 38 22 2 2 2" xfId="47954"/>
    <cellStyle name="Normal 38 22 2 3" xfId="36891"/>
    <cellStyle name="Normal 38 22 3" xfId="14244"/>
    <cellStyle name="Normal 38 22 3 2" xfId="25308"/>
    <cellStyle name="Normal 38 22 3 2 2" xfId="51557"/>
    <cellStyle name="Normal 38 22 3 3" xfId="40494"/>
    <cellStyle name="Normal 38 22 4" xfId="17980"/>
    <cellStyle name="Normal 38 22 4 2" xfId="44230"/>
    <cellStyle name="Normal 38 22 5" xfId="6847"/>
    <cellStyle name="Normal 38 22 5 2" xfId="33167"/>
    <cellStyle name="Normal 38 22 6" xfId="31262"/>
    <cellStyle name="Normal 38 23" xfId="3829"/>
    <cellStyle name="Normal 38 23 2" xfId="10661"/>
    <cellStyle name="Normal 38 23 2 2" xfId="21725"/>
    <cellStyle name="Normal 38 23 2 2 2" xfId="47974"/>
    <cellStyle name="Normal 38 23 2 3" xfId="36911"/>
    <cellStyle name="Normal 38 23 3" xfId="14264"/>
    <cellStyle name="Normal 38 23 3 2" xfId="25328"/>
    <cellStyle name="Normal 38 23 3 2 2" xfId="51577"/>
    <cellStyle name="Normal 38 23 3 3" xfId="40514"/>
    <cellStyle name="Normal 38 23 4" xfId="18000"/>
    <cellStyle name="Normal 38 23 4 2" xfId="44250"/>
    <cellStyle name="Normal 38 23 5" xfId="6867"/>
    <cellStyle name="Normal 38 23 5 2" xfId="33187"/>
    <cellStyle name="Normal 38 23 6" xfId="31263"/>
    <cellStyle name="Normal 38 24" xfId="3830"/>
    <cellStyle name="Normal 38 24 2" xfId="10634"/>
    <cellStyle name="Normal 38 24 2 2" xfId="21698"/>
    <cellStyle name="Normal 38 24 2 2 2" xfId="47947"/>
    <cellStyle name="Normal 38 24 2 3" xfId="36884"/>
    <cellStyle name="Normal 38 24 3" xfId="14237"/>
    <cellStyle name="Normal 38 24 3 2" xfId="25301"/>
    <cellStyle name="Normal 38 24 3 2 2" xfId="51550"/>
    <cellStyle name="Normal 38 24 3 3" xfId="40487"/>
    <cellStyle name="Normal 38 24 4" xfId="17973"/>
    <cellStyle name="Normal 38 24 4 2" xfId="44223"/>
    <cellStyle name="Normal 38 24 5" xfId="6840"/>
    <cellStyle name="Normal 38 24 5 2" xfId="33160"/>
    <cellStyle name="Normal 38 24 6" xfId="31264"/>
    <cellStyle name="Normal 38 25" xfId="3831"/>
    <cellStyle name="Normal 38 25 2" xfId="11025"/>
    <cellStyle name="Normal 38 25 2 2" xfId="22089"/>
    <cellStyle name="Normal 38 25 2 2 2" xfId="48338"/>
    <cellStyle name="Normal 38 25 2 3" xfId="37275"/>
    <cellStyle name="Normal 38 25 3" xfId="14628"/>
    <cellStyle name="Normal 38 25 3 2" xfId="25692"/>
    <cellStyle name="Normal 38 25 3 2 2" xfId="51941"/>
    <cellStyle name="Normal 38 25 3 3" xfId="40878"/>
    <cellStyle name="Normal 38 25 4" xfId="18364"/>
    <cellStyle name="Normal 38 25 4 2" xfId="44614"/>
    <cellStyle name="Normal 38 25 5" xfId="7234"/>
    <cellStyle name="Normal 38 25 5 2" xfId="33551"/>
    <cellStyle name="Normal 38 25 6" xfId="31265"/>
    <cellStyle name="Normal 38 26" xfId="3832"/>
    <cellStyle name="Normal 38 26 2" xfId="11489"/>
    <cellStyle name="Normal 38 26 2 2" xfId="22553"/>
    <cellStyle name="Normal 38 26 2 2 2" xfId="48802"/>
    <cellStyle name="Normal 38 26 2 3" xfId="37739"/>
    <cellStyle name="Normal 38 26 3" xfId="15092"/>
    <cellStyle name="Normal 38 26 3 2" xfId="26156"/>
    <cellStyle name="Normal 38 26 3 2 2" xfId="52405"/>
    <cellStyle name="Normal 38 26 3 3" xfId="41342"/>
    <cellStyle name="Normal 38 26 4" xfId="18828"/>
    <cellStyle name="Normal 38 26 4 2" xfId="45078"/>
    <cellStyle name="Normal 38 26 5" xfId="7702"/>
    <cellStyle name="Normal 38 26 5 2" xfId="34015"/>
    <cellStyle name="Normal 38 26 6" xfId="31266"/>
    <cellStyle name="Normal 38 27" xfId="3833"/>
    <cellStyle name="Normal 38 27 2" xfId="11024"/>
    <cellStyle name="Normal 38 27 2 2" xfId="22088"/>
    <cellStyle name="Normal 38 27 2 2 2" xfId="48337"/>
    <cellStyle name="Normal 38 27 2 3" xfId="37274"/>
    <cellStyle name="Normal 38 27 3" xfId="14627"/>
    <cellStyle name="Normal 38 27 3 2" xfId="25691"/>
    <cellStyle name="Normal 38 27 3 2 2" xfId="51940"/>
    <cellStyle name="Normal 38 27 3 3" xfId="40877"/>
    <cellStyle name="Normal 38 27 4" xfId="18363"/>
    <cellStyle name="Normal 38 27 4 2" xfId="44613"/>
    <cellStyle name="Normal 38 27 5" xfId="7233"/>
    <cellStyle name="Normal 38 27 5 2" xfId="33550"/>
    <cellStyle name="Normal 38 27 6" xfId="31267"/>
    <cellStyle name="Normal 38 28" xfId="3834"/>
    <cellStyle name="Normal 38 28 2" xfId="10633"/>
    <cellStyle name="Normal 38 28 2 2" xfId="21697"/>
    <cellStyle name="Normal 38 28 2 2 2" xfId="47946"/>
    <cellStyle name="Normal 38 28 2 3" xfId="36883"/>
    <cellStyle name="Normal 38 28 3" xfId="14236"/>
    <cellStyle name="Normal 38 28 3 2" xfId="25300"/>
    <cellStyle name="Normal 38 28 3 2 2" xfId="51549"/>
    <cellStyle name="Normal 38 28 3 3" xfId="40486"/>
    <cellStyle name="Normal 38 28 4" xfId="17972"/>
    <cellStyle name="Normal 38 28 4 2" xfId="44222"/>
    <cellStyle name="Normal 38 28 5" xfId="6839"/>
    <cellStyle name="Normal 38 28 5 2" xfId="33159"/>
    <cellStyle name="Normal 38 28 6" xfId="31268"/>
    <cellStyle name="Normal 38 29" xfId="3835"/>
    <cellStyle name="Normal 38 29 2" xfId="10657"/>
    <cellStyle name="Normal 38 29 2 2" xfId="21721"/>
    <cellStyle name="Normal 38 29 2 2 2" xfId="47970"/>
    <cellStyle name="Normal 38 29 2 3" xfId="36907"/>
    <cellStyle name="Normal 38 29 3" xfId="14260"/>
    <cellStyle name="Normal 38 29 3 2" xfId="25324"/>
    <cellStyle name="Normal 38 29 3 2 2" xfId="51573"/>
    <cellStyle name="Normal 38 29 3 3" xfId="40510"/>
    <cellStyle name="Normal 38 29 4" xfId="17996"/>
    <cellStyle name="Normal 38 29 4 2" xfId="44246"/>
    <cellStyle name="Normal 38 29 5" xfId="6863"/>
    <cellStyle name="Normal 38 29 5 2" xfId="33183"/>
    <cellStyle name="Normal 38 29 6" xfId="31269"/>
    <cellStyle name="Normal 38 3" xfId="252"/>
    <cellStyle name="Normal 38 3 10" xfId="3837"/>
    <cellStyle name="Normal 38 3 10 2" xfId="10271"/>
    <cellStyle name="Normal 38 3 10 2 2" xfId="21335"/>
    <cellStyle name="Normal 38 3 10 2 2 2" xfId="47584"/>
    <cellStyle name="Normal 38 3 10 2 3" xfId="36521"/>
    <cellStyle name="Normal 38 3 10 3" xfId="13874"/>
    <cellStyle name="Normal 38 3 10 3 2" xfId="24938"/>
    <cellStyle name="Normal 38 3 10 3 2 2" xfId="51187"/>
    <cellStyle name="Normal 38 3 10 3 3" xfId="40124"/>
    <cellStyle name="Normal 38 3 10 4" xfId="17610"/>
    <cellStyle name="Normal 38 3 10 4 2" xfId="43860"/>
    <cellStyle name="Normal 38 3 10 5" xfId="6475"/>
    <cellStyle name="Normal 38 3 10 5 2" xfId="32797"/>
    <cellStyle name="Normal 38 3 10 6" xfId="31271"/>
    <cellStyle name="Normal 38 3 11" xfId="3838"/>
    <cellStyle name="Normal 38 3 11 2" xfId="10398"/>
    <cellStyle name="Normal 38 3 11 2 2" xfId="21462"/>
    <cellStyle name="Normal 38 3 11 2 2 2" xfId="47711"/>
    <cellStyle name="Normal 38 3 11 2 3" xfId="36648"/>
    <cellStyle name="Normal 38 3 11 3" xfId="14001"/>
    <cellStyle name="Normal 38 3 11 3 2" xfId="25065"/>
    <cellStyle name="Normal 38 3 11 3 2 2" xfId="51314"/>
    <cellStyle name="Normal 38 3 11 3 3" xfId="40251"/>
    <cellStyle name="Normal 38 3 11 4" xfId="17737"/>
    <cellStyle name="Normal 38 3 11 4 2" xfId="43987"/>
    <cellStyle name="Normal 38 3 11 5" xfId="6603"/>
    <cellStyle name="Normal 38 3 11 5 2" xfId="32924"/>
    <cellStyle name="Normal 38 3 11 6" xfId="31272"/>
    <cellStyle name="Normal 38 3 12" xfId="3839"/>
    <cellStyle name="Normal 38 3 12 2" xfId="10513"/>
    <cellStyle name="Normal 38 3 12 2 2" xfId="21577"/>
    <cellStyle name="Normal 38 3 12 2 2 2" xfId="47826"/>
    <cellStyle name="Normal 38 3 12 2 3" xfId="36763"/>
    <cellStyle name="Normal 38 3 12 3" xfId="14116"/>
    <cellStyle name="Normal 38 3 12 3 2" xfId="25180"/>
    <cellStyle name="Normal 38 3 12 3 2 2" xfId="51429"/>
    <cellStyle name="Normal 38 3 12 3 3" xfId="40366"/>
    <cellStyle name="Normal 38 3 12 4" xfId="17852"/>
    <cellStyle name="Normal 38 3 12 4 2" xfId="44102"/>
    <cellStyle name="Normal 38 3 12 5" xfId="6719"/>
    <cellStyle name="Normal 38 3 12 5 2" xfId="33039"/>
    <cellStyle name="Normal 38 3 12 6" xfId="31273"/>
    <cellStyle name="Normal 38 3 13" xfId="3840"/>
    <cellStyle name="Normal 38 3 13 2" xfId="10686"/>
    <cellStyle name="Normal 38 3 13 2 2" xfId="21750"/>
    <cellStyle name="Normal 38 3 13 2 2 2" xfId="47999"/>
    <cellStyle name="Normal 38 3 13 2 3" xfId="36936"/>
    <cellStyle name="Normal 38 3 13 3" xfId="14289"/>
    <cellStyle name="Normal 38 3 13 3 2" xfId="25353"/>
    <cellStyle name="Normal 38 3 13 3 2 2" xfId="51602"/>
    <cellStyle name="Normal 38 3 13 3 3" xfId="40539"/>
    <cellStyle name="Normal 38 3 13 4" xfId="18025"/>
    <cellStyle name="Normal 38 3 13 4 2" xfId="44275"/>
    <cellStyle name="Normal 38 3 13 5" xfId="6893"/>
    <cellStyle name="Normal 38 3 13 5 2" xfId="33212"/>
    <cellStyle name="Normal 38 3 13 6" xfId="31274"/>
    <cellStyle name="Normal 38 3 14" xfId="3841"/>
    <cellStyle name="Normal 38 3 14 2" xfId="10803"/>
    <cellStyle name="Normal 38 3 14 2 2" xfId="21867"/>
    <cellStyle name="Normal 38 3 14 2 2 2" xfId="48116"/>
    <cellStyle name="Normal 38 3 14 2 3" xfId="37053"/>
    <cellStyle name="Normal 38 3 14 3" xfId="14406"/>
    <cellStyle name="Normal 38 3 14 3 2" xfId="25470"/>
    <cellStyle name="Normal 38 3 14 3 2 2" xfId="51719"/>
    <cellStyle name="Normal 38 3 14 3 3" xfId="40656"/>
    <cellStyle name="Normal 38 3 14 4" xfId="18142"/>
    <cellStyle name="Normal 38 3 14 4 2" xfId="44392"/>
    <cellStyle name="Normal 38 3 14 5" xfId="7011"/>
    <cellStyle name="Normal 38 3 14 5 2" xfId="33329"/>
    <cellStyle name="Normal 38 3 14 6" xfId="31275"/>
    <cellStyle name="Normal 38 3 15" xfId="3842"/>
    <cellStyle name="Normal 38 3 15 2" xfId="10919"/>
    <cellStyle name="Normal 38 3 15 2 2" xfId="21983"/>
    <cellStyle name="Normal 38 3 15 2 2 2" xfId="48232"/>
    <cellStyle name="Normal 38 3 15 2 3" xfId="37169"/>
    <cellStyle name="Normal 38 3 15 3" xfId="14522"/>
    <cellStyle name="Normal 38 3 15 3 2" xfId="25586"/>
    <cellStyle name="Normal 38 3 15 3 2 2" xfId="51835"/>
    <cellStyle name="Normal 38 3 15 3 3" xfId="40772"/>
    <cellStyle name="Normal 38 3 15 4" xfId="18258"/>
    <cellStyle name="Normal 38 3 15 4 2" xfId="44508"/>
    <cellStyle name="Normal 38 3 15 5" xfId="7128"/>
    <cellStyle name="Normal 38 3 15 5 2" xfId="33445"/>
    <cellStyle name="Normal 38 3 15 6" xfId="31276"/>
    <cellStyle name="Normal 38 3 16" xfId="3843"/>
    <cellStyle name="Normal 38 3 16 2" xfId="11037"/>
    <cellStyle name="Normal 38 3 16 2 2" xfId="22101"/>
    <cellStyle name="Normal 38 3 16 2 2 2" xfId="48350"/>
    <cellStyle name="Normal 38 3 16 2 3" xfId="37287"/>
    <cellStyle name="Normal 38 3 16 3" xfId="14640"/>
    <cellStyle name="Normal 38 3 16 3 2" xfId="25704"/>
    <cellStyle name="Normal 38 3 16 3 2 2" xfId="51953"/>
    <cellStyle name="Normal 38 3 16 3 3" xfId="40890"/>
    <cellStyle name="Normal 38 3 16 4" xfId="18376"/>
    <cellStyle name="Normal 38 3 16 4 2" xfId="44626"/>
    <cellStyle name="Normal 38 3 16 5" xfId="7247"/>
    <cellStyle name="Normal 38 3 16 5 2" xfId="33563"/>
    <cellStyle name="Normal 38 3 16 6" xfId="31277"/>
    <cellStyle name="Normal 38 3 17" xfId="3844"/>
    <cellStyle name="Normal 38 3 17 2" xfId="11155"/>
    <cellStyle name="Normal 38 3 17 2 2" xfId="22219"/>
    <cellStyle name="Normal 38 3 17 2 2 2" xfId="48468"/>
    <cellStyle name="Normal 38 3 17 2 3" xfId="37405"/>
    <cellStyle name="Normal 38 3 17 3" xfId="14758"/>
    <cellStyle name="Normal 38 3 17 3 2" xfId="25822"/>
    <cellStyle name="Normal 38 3 17 3 2 2" xfId="52071"/>
    <cellStyle name="Normal 38 3 17 3 3" xfId="41008"/>
    <cellStyle name="Normal 38 3 17 4" xfId="18494"/>
    <cellStyle name="Normal 38 3 17 4 2" xfId="44744"/>
    <cellStyle name="Normal 38 3 17 5" xfId="7366"/>
    <cellStyle name="Normal 38 3 17 5 2" xfId="33681"/>
    <cellStyle name="Normal 38 3 17 6" xfId="31278"/>
    <cellStyle name="Normal 38 3 18" xfId="3845"/>
    <cellStyle name="Normal 38 3 18 2" xfId="11271"/>
    <cellStyle name="Normal 38 3 18 2 2" xfId="22335"/>
    <cellStyle name="Normal 38 3 18 2 2 2" xfId="48584"/>
    <cellStyle name="Normal 38 3 18 2 3" xfId="37521"/>
    <cellStyle name="Normal 38 3 18 3" xfId="14874"/>
    <cellStyle name="Normal 38 3 18 3 2" xfId="25938"/>
    <cellStyle name="Normal 38 3 18 3 2 2" xfId="52187"/>
    <cellStyle name="Normal 38 3 18 3 3" xfId="41124"/>
    <cellStyle name="Normal 38 3 18 4" xfId="18610"/>
    <cellStyle name="Normal 38 3 18 4 2" xfId="44860"/>
    <cellStyle name="Normal 38 3 18 5" xfId="7483"/>
    <cellStyle name="Normal 38 3 18 5 2" xfId="33797"/>
    <cellStyle name="Normal 38 3 18 6" xfId="31279"/>
    <cellStyle name="Normal 38 3 19" xfId="3846"/>
    <cellStyle name="Normal 38 3 19 2" xfId="11388"/>
    <cellStyle name="Normal 38 3 19 2 2" xfId="22452"/>
    <cellStyle name="Normal 38 3 19 2 2 2" xfId="48701"/>
    <cellStyle name="Normal 38 3 19 2 3" xfId="37638"/>
    <cellStyle name="Normal 38 3 19 3" xfId="14991"/>
    <cellStyle name="Normal 38 3 19 3 2" xfId="26055"/>
    <cellStyle name="Normal 38 3 19 3 2 2" xfId="52304"/>
    <cellStyle name="Normal 38 3 19 3 3" xfId="41241"/>
    <cellStyle name="Normal 38 3 19 4" xfId="18727"/>
    <cellStyle name="Normal 38 3 19 4 2" xfId="44977"/>
    <cellStyle name="Normal 38 3 19 5" xfId="7601"/>
    <cellStyle name="Normal 38 3 19 5 2" xfId="33914"/>
    <cellStyle name="Normal 38 3 19 6" xfId="31280"/>
    <cellStyle name="Normal 38 3 2" xfId="253"/>
    <cellStyle name="Normal 38 3 2 10" xfId="3848"/>
    <cellStyle name="Normal 38 3 2 10 2" xfId="10480"/>
    <cellStyle name="Normal 38 3 2 10 2 2" xfId="21544"/>
    <cellStyle name="Normal 38 3 2 10 2 2 2" xfId="47793"/>
    <cellStyle name="Normal 38 3 2 10 2 3" xfId="36730"/>
    <cellStyle name="Normal 38 3 2 10 3" xfId="14083"/>
    <cellStyle name="Normal 38 3 2 10 3 2" xfId="25147"/>
    <cellStyle name="Normal 38 3 2 10 3 2 2" xfId="51396"/>
    <cellStyle name="Normal 38 3 2 10 3 3" xfId="40333"/>
    <cellStyle name="Normal 38 3 2 10 4" xfId="17819"/>
    <cellStyle name="Normal 38 3 2 10 4 2" xfId="44069"/>
    <cellStyle name="Normal 38 3 2 10 5" xfId="6685"/>
    <cellStyle name="Normal 38 3 2 10 5 2" xfId="33006"/>
    <cellStyle name="Normal 38 3 2 10 6" xfId="31282"/>
    <cellStyle name="Normal 38 3 2 11" xfId="3849"/>
    <cellStyle name="Normal 38 3 2 11 2" xfId="10595"/>
    <cellStyle name="Normal 38 3 2 11 2 2" xfId="21659"/>
    <cellStyle name="Normal 38 3 2 11 2 2 2" xfId="47908"/>
    <cellStyle name="Normal 38 3 2 11 2 3" xfId="36845"/>
    <cellStyle name="Normal 38 3 2 11 3" xfId="14198"/>
    <cellStyle name="Normal 38 3 2 11 3 2" xfId="25262"/>
    <cellStyle name="Normal 38 3 2 11 3 2 2" xfId="51511"/>
    <cellStyle name="Normal 38 3 2 11 3 3" xfId="40448"/>
    <cellStyle name="Normal 38 3 2 11 4" xfId="17934"/>
    <cellStyle name="Normal 38 3 2 11 4 2" xfId="44184"/>
    <cellStyle name="Normal 38 3 2 11 5" xfId="6801"/>
    <cellStyle name="Normal 38 3 2 11 5 2" xfId="33121"/>
    <cellStyle name="Normal 38 3 2 11 6" xfId="31283"/>
    <cellStyle name="Normal 38 3 2 12" xfId="3850"/>
    <cellStyle name="Normal 38 3 2 12 2" xfId="10768"/>
    <cellStyle name="Normal 38 3 2 12 2 2" xfId="21832"/>
    <cellStyle name="Normal 38 3 2 12 2 2 2" xfId="48081"/>
    <cellStyle name="Normal 38 3 2 12 2 3" xfId="37018"/>
    <cellStyle name="Normal 38 3 2 12 3" xfId="14371"/>
    <cellStyle name="Normal 38 3 2 12 3 2" xfId="25435"/>
    <cellStyle name="Normal 38 3 2 12 3 2 2" xfId="51684"/>
    <cellStyle name="Normal 38 3 2 12 3 3" xfId="40621"/>
    <cellStyle name="Normal 38 3 2 12 4" xfId="18107"/>
    <cellStyle name="Normal 38 3 2 12 4 2" xfId="44357"/>
    <cellStyle name="Normal 38 3 2 12 5" xfId="6975"/>
    <cellStyle name="Normal 38 3 2 12 5 2" xfId="33294"/>
    <cellStyle name="Normal 38 3 2 12 6" xfId="31284"/>
    <cellStyle name="Normal 38 3 2 13" xfId="3851"/>
    <cellStyle name="Normal 38 3 2 13 2" xfId="10885"/>
    <cellStyle name="Normal 38 3 2 13 2 2" xfId="21949"/>
    <cellStyle name="Normal 38 3 2 13 2 2 2" xfId="48198"/>
    <cellStyle name="Normal 38 3 2 13 2 3" xfId="37135"/>
    <cellStyle name="Normal 38 3 2 13 3" xfId="14488"/>
    <cellStyle name="Normal 38 3 2 13 3 2" xfId="25552"/>
    <cellStyle name="Normal 38 3 2 13 3 2 2" xfId="51801"/>
    <cellStyle name="Normal 38 3 2 13 3 3" xfId="40738"/>
    <cellStyle name="Normal 38 3 2 13 4" xfId="18224"/>
    <cellStyle name="Normal 38 3 2 13 4 2" xfId="44474"/>
    <cellStyle name="Normal 38 3 2 13 5" xfId="7093"/>
    <cellStyle name="Normal 38 3 2 13 5 2" xfId="33411"/>
    <cellStyle name="Normal 38 3 2 13 6" xfId="31285"/>
    <cellStyle name="Normal 38 3 2 14" xfId="3852"/>
    <cellStyle name="Normal 38 3 2 14 2" xfId="11001"/>
    <cellStyle name="Normal 38 3 2 14 2 2" xfId="22065"/>
    <cellStyle name="Normal 38 3 2 14 2 2 2" xfId="48314"/>
    <cellStyle name="Normal 38 3 2 14 2 3" xfId="37251"/>
    <cellStyle name="Normal 38 3 2 14 3" xfId="14604"/>
    <cellStyle name="Normal 38 3 2 14 3 2" xfId="25668"/>
    <cellStyle name="Normal 38 3 2 14 3 2 2" xfId="51917"/>
    <cellStyle name="Normal 38 3 2 14 3 3" xfId="40854"/>
    <cellStyle name="Normal 38 3 2 14 4" xfId="18340"/>
    <cellStyle name="Normal 38 3 2 14 4 2" xfId="44590"/>
    <cellStyle name="Normal 38 3 2 14 5" xfId="7210"/>
    <cellStyle name="Normal 38 3 2 14 5 2" xfId="33527"/>
    <cellStyle name="Normal 38 3 2 14 6" xfId="31286"/>
    <cellStyle name="Normal 38 3 2 15" xfId="3853"/>
    <cellStyle name="Normal 38 3 2 15 2" xfId="11119"/>
    <cellStyle name="Normal 38 3 2 15 2 2" xfId="22183"/>
    <cellStyle name="Normal 38 3 2 15 2 2 2" xfId="48432"/>
    <cellStyle name="Normal 38 3 2 15 2 3" xfId="37369"/>
    <cellStyle name="Normal 38 3 2 15 3" xfId="14722"/>
    <cellStyle name="Normal 38 3 2 15 3 2" xfId="25786"/>
    <cellStyle name="Normal 38 3 2 15 3 2 2" xfId="52035"/>
    <cellStyle name="Normal 38 3 2 15 3 3" xfId="40972"/>
    <cellStyle name="Normal 38 3 2 15 4" xfId="18458"/>
    <cellStyle name="Normal 38 3 2 15 4 2" xfId="44708"/>
    <cellStyle name="Normal 38 3 2 15 5" xfId="7329"/>
    <cellStyle name="Normal 38 3 2 15 5 2" xfId="33645"/>
    <cellStyle name="Normal 38 3 2 15 6" xfId="31287"/>
    <cellStyle name="Normal 38 3 2 16" xfId="3854"/>
    <cellStyle name="Normal 38 3 2 16 2" xfId="11237"/>
    <cellStyle name="Normal 38 3 2 16 2 2" xfId="22301"/>
    <cellStyle name="Normal 38 3 2 16 2 2 2" xfId="48550"/>
    <cellStyle name="Normal 38 3 2 16 2 3" xfId="37487"/>
    <cellStyle name="Normal 38 3 2 16 3" xfId="14840"/>
    <cellStyle name="Normal 38 3 2 16 3 2" xfId="25904"/>
    <cellStyle name="Normal 38 3 2 16 3 2 2" xfId="52153"/>
    <cellStyle name="Normal 38 3 2 16 3 3" xfId="41090"/>
    <cellStyle name="Normal 38 3 2 16 4" xfId="18576"/>
    <cellStyle name="Normal 38 3 2 16 4 2" xfId="44826"/>
    <cellStyle name="Normal 38 3 2 16 5" xfId="7448"/>
    <cellStyle name="Normal 38 3 2 16 5 2" xfId="33763"/>
    <cellStyle name="Normal 38 3 2 16 6" xfId="31288"/>
    <cellStyle name="Normal 38 3 2 17" xfId="3855"/>
    <cellStyle name="Normal 38 3 2 17 2" xfId="11353"/>
    <cellStyle name="Normal 38 3 2 17 2 2" xfId="22417"/>
    <cellStyle name="Normal 38 3 2 17 2 2 2" xfId="48666"/>
    <cellStyle name="Normal 38 3 2 17 2 3" xfId="37603"/>
    <cellStyle name="Normal 38 3 2 17 3" xfId="14956"/>
    <cellStyle name="Normal 38 3 2 17 3 2" xfId="26020"/>
    <cellStyle name="Normal 38 3 2 17 3 2 2" xfId="52269"/>
    <cellStyle name="Normal 38 3 2 17 3 3" xfId="41206"/>
    <cellStyle name="Normal 38 3 2 17 4" xfId="18692"/>
    <cellStyle name="Normal 38 3 2 17 4 2" xfId="44942"/>
    <cellStyle name="Normal 38 3 2 17 5" xfId="7565"/>
    <cellStyle name="Normal 38 3 2 17 5 2" xfId="33879"/>
    <cellStyle name="Normal 38 3 2 17 6" xfId="31289"/>
    <cellStyle name="Normal 38 3 2 18" xfId="3856"/>
    <cellStyle name="Normal 38 3 2 18 2" xfId="11470"/>
    <cellStyle name="Normal 38 3 2 18 2 2" xfId="22534"/>
    <cellStyle name="Normal 38 3 2 18 2 2 2" xfId="48783"/>
    <cellStyle name="Normal 38 3 2 18 2 3" xfId="37720"/>
    <cellStyle name="Normal 38 3 2 18 3" xfId="15073"/>
    <cellStyle name="Normal 38 3 2 18 3 2" xfId="26137"/>
    <cellStyle name="Normal 38 3 2 18 3 2 2" xfId="52386"/>
    <cellStyle name="Normal 38 3 2 18 3 3" xfId="41323"/>
    <cellStyle name="Normal 38 3 2 18 4" xfId="18809"/>
    <cellStyle name="Normal 38 3 2 18 4 2" xfId="45059"/>
    <cellStyle name="Normal 38 3 2 18 5" xfId="7683"/>
    <cellStyle name="Normal 38 3 2 18 5 2" xfId="33996"/>
    <cellStyle name="Normal 38 3 2 18 6" xfId="31290"/>
    <cellStyle name="Normal 38 3 2 19" xfId="3857"/>
    <cellStyle name="Normal 38 3 2 19 2" xfId="11589"/>
    <cellStyle name="Normal 38 3 2 19 2 2" xfId="22653"/>
    <cellStyle name="Normal 38 3 2 19 2 2 2" xfId="48902"/>
    <cellStyle name="Normal 38 3 2 19 2 3" xfId="37839"/>
    <cellStyle name="Normal 38 3 2 19 3" xfId="15192"/>
    <cellStyle name="Normal 38 3 2 19 3 2" xfId="26256"/>
    <cellStyle name="Normal 38 3 2 19 3 2 2" xfId="52505"/>
    <cellStyle name="Normal 38 3 2 19 3 3" xfId="41442"/>
    <cellStyle name="Normal 38 3 2 19 4" xfId="18928"/>
    <cellStyle name="Normal 38 3 2 19 4 2" xfId="45178"/>
    <cellStyle name="Normal 38 3 2 19 5" xfId="7803"/>
    <cellStyle name="Normal 38 3 2 19 5 2" xfId="34115"/>
    <cellStyle name="Normal 38 3 2 19 6" xfId="31291"/>
    <cellStyle name="Normal 38 3 2 2" xfId="254"/>
    <cellStyle name="Normal 38 3 2 2 2" xfId="3859"/>
    <cellStyle name="Normal 38 3 2 2 2 2" xfId="16459"/>
    <cellStyle name="Normal 38 3 2 2 2 2 2" xfId="27523"/>
    <cellStyle name="Normal 38 3 2 2 2 2 2 2" xfId="53772"/>
    <cellStyle name="Normal 38 3 2 2 2 2 3" xfId="42709"/>
    <cellStyle name="Normal 38 3 2 2 2 3" xfId="20195"/>
    <cellStyle name="Normal 38 3 2 2 2 3 2" xfId="46445"/>
    <cellStyle name="Normal 38 3 2 2 2 4" xfId="9123"/>
    <cellStyle name="Normal 38 3 2 2 2 4 2" xfId="35382"/>
    <cellStyle name="Normal 38 3 2 2 2 5" xfId="31293"/>
    <cellStyle name="Normal 38 3 2 2 3" xfId="3858"/>
    <cellStyle name="Normal 38 3 2 2 3 2" xfId="20555"/>
    <cellStyle name="Normal 38 3 2 2 3 2 2" xfId="46804"/>
    <cellStyle name="Normal 38 3 2 2 3 3" xfId="9491"/>
    <cellStyle name="Normal 38 3 2 2 3 3 2" xfId="35741"/>
    <cellStyle name="Normal 38 3 2 2 3 4" xfId="31292"/>
    <cellStyle name="Normal 38 3 2 2 4" xfId="13094"/>
    <cellStyle name="Normal 38 3 2 2 4 2" xfId="24158"/>
    <cellStyle name="Normal 38 3 2 2 4 2 2" xfId="50407"/>
    <cellStyle name="Normal 38 3 2 2 4 3" xfId="39344"/>
    <cellStyle name="Normal 38 3 2 2 5" xfId="16830"/>
    <cellStyle name="Normal 38 3 2 2 5 2" xfId="43080"/>
    <cellStyle name="Normal 38 3 2 2 6" xfId="5688"/>
    <cellStyle name="Normal 38 3 2 2 6 2" xfId="32017"/>
    <cellStyle name="Normal 38 3 2 2 7" xfId="27734"/>
    <cellStyle name="Normal 38 3 2 20" xfId="3860"/>
    <cellStyle name="Normal 38 3 2 20 2" xfId="11703"/>
    <cellStyle name="Normal 38 3 2 20 2 2" xfId="22767"/>
    <cellStyle name="Normal 38 3 2 20 2 2 2" xfId="49016"/>
    <cellStyle name="Normal 38 3 2 20 2 3" xfId="37953"/>
    <cellStyle name="Normal 38 3 2 20 3" xfId="15306"/>
    <cellStyle name="Normal 38 3 2 20 3 2" xfId="26370"/>
    <cellStyle name="Normal 38 3 2 20 3 2 2" xfId="52619"/>
    <cellStyle name="Normal 38 3 2 20 3 3" xfId="41556"/>
    <cellStyle name="Normal 38 3 2 20 4" xfId="19042"/>
    <cellStyle name="Normal 38 3 2 20 4 2" xfId="45292"/>
    <cellStyle name="Normal 38 3 2 20 5" xfId="7918"/>
    <cellStyle name="Normal 38 3 2 20 5 2" xfId="34229"/>
    <cellStyle name="Normal 38 3 2 20 6" xfId="31294"/>
    <cellStyle name="Normal 38 3 2 21" xfId="3861"/>
    <cellStyle name="Normal 38 3 2 21 2" xfId="11817"/>
    <cellStyle name="Normal 38 3 2 21 2 2" xfId="22881"/>
    <cellStyle name="Normal 38 3 2 21 2 2 2" xfId="49130"/>
    <cellStyle name="Normal 38 3 2 21 2 3" xfId="38067"/>
    <cellStyle name="Normal 38 3 2 21 3" xfId="15420"/>
    <cellStyle name="Normal 38 3 2 21 3 2" xfId="26484"/>
    <cellStyle name="Normal 38 3 2 21 3 2 2" xfId="52733"/>
    <cellStyle name="Normal 38 3 2 21 3 3" xfId="41670"/>
    <cellStyle name="Normal 38 3 2 21 4" xfId="19156"/>
    <cellStyle name="Normal 38 3 2 21 4 2" xfId="45406"/>
    <cellStyle name="Normal 38 3 2 21 5" xfId="8033"/>
    <cellStyle name="Normal 38 3 2 21 5 2" xfId="34343"/>
    <cellStyle name="Normal 38 3 2 21 6" xfId="31295"/>
    <cellStyle name="Normal 38 3 2 22" xfId="3862"/>
    <cellStyle name="Normal 38 3 2 22 2" xfId="11931"/>
    <cellStyle name="Normal 38 3 2 22 2 2" xfId="22995"/>
    <cellStyle name="Normal 38 3 2 22 2 2 2" xfId="49244"/>
    <cellStyle name="Normal 38 3 2 22 2 3" xfId="38181"/>
    <cellStyle name="Normal 38 3 2 22 3" xfId="15534"/>
    <cellStyle name="Normal 38 3 2 22 3 2" xfId="26598"/>
    <cellStyle name="Normal 38 3 2 22 3 2 2" xfId="52847"/>
    <cellStyle name="Normal 38 3 2 22 3 3" xfId="41784"/>
    <cellStyle name="Normal 38 3 2 22 4" xfId="19270"/>
    <cellStyle name="Normal 38 3 2 22 4 2" xfId="45520"/>
    <cellStyle name="Normal 38 3 2 22 5" xfId="8148"/>
    <cellStyle name="Normal 38 3 2 22 5 2" xfId="34457"/>
    <cellStyle name="Normal 38 3 2 22 6" xfId="31296"/>
    <cellStyle name="Normal 38 3 2 23" xfId="3863"/>
    <cellStyle name="Normal 38 3 2 23 2" xfId="12045"/>
    <cellStyle name="Normal 38 3 2 23 2 2" xfId="23109"/>
    <cellStyle name="Normal 38 3 2 23 2 2 2" xfId="49358"/>
    <cellStyle name="Normal 38 3 2 23 2 3" xfId="38295"/>
    <cellStyle name="Normal 38 3 2 23 3" xfId="15648"/>
    <cellStyle name="Normal 38 3 2 23 3 2" xfId="26712"/>
    <cellStyle name="Normal 38 3 2 23 3 2 2" xfId="52961"/>
    <cellStyle name="Normal 38 3 2 23 3 3" xfId="41898"/>
    <cellStyle name="Normal 38 3 2 23 4" xfId="19384"/>
    <cellStyle name="Normal 38 3 2 23 4 2" xfId="45634"/>
    <cellStyle name="Normal 38 3 2 23 5" xfId="8263"/>
    <cellStyle name="Normal 38 3 2 23 5 2" xfId="34571"/>
    <cellStyle name="Normal 38 3 2 23 6" xfId="31297"/>
    <cellStyle name="Normal 38 3 2 24" xfId="3864"/>
    <cellStyle name="Normal 38 3 2 24 2" xfId="12159"/>
    <cellStyle name="Normal 38 3 2 24 2 2" xfId="23223"/>
    <cellStyle name="Normal 38 3 2 24 2 2 2" xfId="49472"/>
    <cellStyle name="Normal 38 3 2 24 2 3" xfId="38409"/>
    <cellStyle name="Normal 38 3 2 24 3" xfId="15762"/>
    <cellStyle name="Normal 38 3 2 24 3 2" xfId="26826"/>
    <cellStyle name="Normal 38 3 2 24 3 2 2" xfId="53075"/>
    <cellStyle name="Normal 38 3 2 24 3 3" xfId="42012"/>
    <cellStyle name="Normal 38 3 2 24 4" xfId="19498"/>
    <cellStyle name="Normal 38 3 2 24 4 2" xfId="45748"/>
    <cellStyle name="Normal 38 3 2 24 5" xfId="8378"/>
    <cellStyle name="Normal 38 3 2 24 5 2" xfId="34685"/>
    <cellStyle name="Normal 38 3 2 24 6" xfId="31298"/>
    <cellStyle name="Normal 38 3 2 25" xfId="3865"/>
    <cellStyle name="Normal 38 3 2 25 2" xfId="12276"/>
    <cellStyle name="Normal 38 3 2 25 2 2" xfId="23340"/>
    <cellStyle name="Normal 38 3 2 25 2 2 2" xfId="49589"/>
    <cellStyle name="Normal 38 3 2 25 2 3" xfId="38526"/>
    <cellStyle name="Normal 38 3 2 25 3" xfId="15879"/>
    <cellStyle name="Normal 38 3 2 25 3 2" xfId="26943"/>
    <cellStyle name="Normal 38 3 2 25 3 2 2" xfId="53192"/>
    <cellStyle name="Normal 38 3 2 25 3 3" xfId="42129"/>
    <cellStyle name="Normal 38 3 2 25 4" xfId="19615"/>
    <cellStyle name="Normal 38 3 2 25 4 2" xfId="45865"/>
    <cellStyle name="Normal 38 3 2 25 5" xfId="8496"/>
    <cellStyle name="Normal 38 3 2 25 5 2" xfId="34802"/>
    <cellStyle name="Normal 38 3 2 25 6" xfId="31299"/>
    <cellStyle name="Normal 38 3 2 26" xfId="3866"/>
    <cellStyle name="Normal 38 3 2 26 2" xfId="12395"/>
    <cellStyle name="Normal 38 3 2 26 2 2" xfId="23459"/>
    <cellStyle name="Normal 38 3 2 26 2 2 2" xfId="49708"/>
    <cellStyle name="Normal 38 3 2 26 2 3" xfId="38645"/>
    <cellStyle name="Normal 38 3 2 26 3" xfId="15998"/>
    <cellStyle name="Normal 38 3 2 26 3 2" xfId="27062"/>
    <cellStyle name="Normal 38 3 2 26 3 2 2" xfId="53311"/>
    <cellStyle name="Normal 38 3 2 26 3 3" xfId="42248"/>
    <cellStyle name="Normal 38 3 2 26 4" xfId="19734"/>
    <cellStyle name="Normal 38 3 2 26 4 2" xfId="45984"/>
    <cellStyle name="Normal 38 3 2 26 5" xfId="8616"/>
    <cellStyle name="Normal 38 3 2 26 5 2" xfId="34921"/>
    <cellStyle name="Normal 38 3 2 26 6" xfId="31300"/>
    <cellStyle name="Normal 38 3 2 27" xfId="3867"/>
    <cellStyle name="Normal 38 3 2 27 2" xfId="12526"/>
    <cellStyle name="Normal 38 3 2 27 2 2" xfId="23590"/>
    <cellStyle name="Normal 38 3 2 27 2 2 2" xfId="49839"/>
    <cellStyle name="Normal 38 3 2 27 2 3" xfId="38776"/>
    <cellStyle name="Normal 38 3 2 27 3" xfId="16129"/>
    <cellStyle name="Normal 38 3 2 27 3 2" xfId="27193"/>
    <cellStyle name="Normal 38 3 2 27 3 2 2" xfId="53442"/>
    <cellStyle name="Normal 38 3 2 27 3 3" xfId="42379"/>
    <cellStyle name="Normal 38 3 2 27 4" xfId="19865"/>
    <cellStyle name="Normal 38 3 2 27 4 2" xfId="46115"/>
    <cellStyle name="Normal 38 3 2 27 5" xfId="8748"/>
    <cellStyle name="Normal 38 3 2 27 5 2" xfId="35052"/>
    <cellStyle name="Normal 38 3 2 27 6" xfId="31301"/>
    <cellStyle name="Normal 38 3 2 28" xfId="3868"/>
    <cellStyle name="Normal 38 3 2 28 2" xfId="12641"/>
    <cellStyle name="Normal 38 3 2 28 2 2" xfId="23705"/>
    <cellStyle name="Normal 38 3 2 28 2 2 2" xfId="49954"/>
    <cellStyle name="Normal 38 3 2 28 2 3" xfId="38891"/>
    <cellStyle name="Normal 38 3 2 28 3" xfId="16244"/>
    <cellStyle name="Normal 38 3 2 28 3 2" xfId="27308"/>
    <cellStyle name="Normal 38 3 2 28 3 2 2" xfId="53557"/>
    <cellStyle name="Normal 38 3 2 28 3 3" xfId="42494"/>
    <cellStyle name="Normal 38 3 2 28 4" xfId="19980"/>
    <cellStyle name="Normal 38 3 2 28 4 2" xfId="46230"/>
    <cellStyle name="Normal 38 3 2 28 5" xfId="8864"/>
    <cellStyle name="Normal 38 3 2 28 5 2" xfId="35167"/>
    <cellStyle name="Normal 38 3 2 28 6" xfId="31302"/>
    <cellStyle name="Normal 38 3 2 29" xfId="3869"/>
    <cellStyle name="Normal 38 3 2 29 2" xfId="12755"/>
    <cellStyle name="Normal 38 3 2 29 2 2" xfId="23819"/>
    <cellStyle name="Normal 38 3 2 29 2 2 2" xfId="50068"/>
    <cellStyle name="Normal 38 3 2 29 2 3" xfId="39005"/>
    <cellStyle name="Normal 38 3 2 29 3" xfId="16358"/>
    <cellStyle name="Normal 38 3 2 29 3 2" xfId="27422"/>
    <cellStyle name="Normal 38 3 2 29 3 2 2" xfId="53671"/>
    <cellStyle name="Normal 38 3 2 29 3 3" xfId="42608"/>
    <cellStyle name="Normal 38 3 2 29 4" xfId="20094"/>
    <cellStyle name="Normal 38 3 2 29 4 2" xfId="46344"/>
    <cellStyle name="Normal 38 3 2 29 5" xfId="8979"/>
    <cellStyle name="Normal 38 3 2 29 5 2" xfId="35281"/>
    <cellStyle name="Normal 38 3 2 29 6" xfId="31303"/>
    <cellStyle name="Normal 38 3 2 3" xfId="3870"/>
    <cellStyle name="Normal 38 3 2 3 2" xfId="9665"/>
    <cellStyle name="Normal 38 3 2 3 2 2" xfId="20729"/>
    <cellStyle name="Normal 38 3 2 3 2 2 2" xfId="46978"/>
    <cellStyle name="Normal 38 3 2 3 2 3" xfId="35915"/>
    <cellStyle name="Normal 38 3 2 3 3" xfId="13268"/>
    <cellStyle name="Normal 38 3 2 3 3 2" xfId="24332"/>
    <cellStyle name="Normal 38 3 2 3 3 2 2" xfId="50581"/>
    <cellStyle name="Normal 38 3 2 3 3 3" xfId="39518"/>
    <cellStyle name="Normal 38 3 2 3 4" xfId="17004"/>
    <cellStyle name="Normal 38 3 2 3 4 2" xfId="43254"/>
    <cellStyle name="Normal 38 3 2 3 5" xfId="5863"/>
    <cellStyle name="Normal 38 3 2 3 5 2" xfId="32191"/>
    <cellStyle name="Normal 38 3 2 3 6" xfId="31304"/>
    <cellStyle name="Normal 38 3 2 30" xfId="3871"/>
    <cellStyle name="Normal 38 3 2 30 2" xfId="9393"/>
    <cellStyle name="Normal 38 3 2 30 2 2" xfId="20457"/>
    <cellStyle name="Normal 38 3 2 30 2 2 2" xfId="46706"/>
    <cellStyle name="Normal 38 3 2 30 2 3" xfId="35643"/>
    <cellStyle name="Normal 38 3 2 30 3" xfId="12996"/>
    <cellStyle name="Normal 38 3 2 30 3 2" xfId="24060"/>
    <cellStyle name="Normal 38 3 2 30 3 2 2" xfId="50309"/>
    <cellStyle name="Normal 38 3 2 30 3 3" xfId="39246"/>
    <cellStyle name="Normal 38 3 2 30 4" xfId="16732"/>
    <cellStyle name="Normal 38 3 2 30 4 2" xfId="42982"/>
    <cellStyle name="Normal 38 3 2 30 5" xfId="5588"/>
    <cellStyle name="Normal 38 3 2 30 5 2" xfId="31919"/>
    <cellStyle name="Normal 38 3 2 30 6" xfId="31305"/>
    <cellStyle name="Normal 38 3 2 31" xfId="3872"/>
    <cellStyle name="Normal 38 3 2 31 2" xfId="20337"/>
    <cellStyle name="Normal 38 3 2 31 2 2" xfId="46586"/>
    <cellStyle name="Normal 38 3 2 31 3" xfId="9273"/>
    <cellStyle name="Normal 38 3 2 31 3 2" xfId="35523"/>
    <cellStyle name="Normal 38 3 2 31 4" xfId="31306"/>
    <cellStyle name="Normal 38 3 2 32" xfId="3873"/>
    <cellStyle name="Normal 38 3 2 32 2" xfId="23940"/>
    <cellStyle name="Normal 38 3 2 32 2 2" xfId="50189"/>
    <cellStyle name="Normal 38 3 2 32 3" xfId="12876"/>
    <cellStyle name="Normal 38 3 2 32 3 2" xfId="39126"/>
    <cellStyle name="Normal 38 3 2 32 4" xfId="31307"/>
    <cellStyle name="Normal 38 3 2 33" xfId="3874"/>
    <cellStyle name="Normal 38 3 2 33 2" xfId="16612"/>
    <cellStyle name="Normal 38 3 2 33 2 2" xfId="42862"/>
    <cellStyle name="Normal 38 3 2 33 3" xfId="31308"/>
    <cellStyle name="Normal 38 3 2 34" xfId="3875"/>
    <cellStyle name="Normal 38 3 2 34 2" xfId="31309"/>
    <cellStyle name="Normal 38 3 2 35" xfId="3876"/>
    <cellStyle name="Normal 38 3 2 35 2" xfId="31310"/>
    <cellStyle name="Normal 38 3 2 36" xfId="3877"/>
    <cellStyle name="Normal 38 3 2 36 2" xfId="31311"/>
    <cellStyle name="Normal 38 3 2 37" xfId="3878"/>
    <cellStyle name="Normal 38 3 2 37 2" xfId="31312"/>
    <cellStyle name="Normal 38 3 2 38" xfId="3879"/>
    <cellStyle name="Normal 38 3 2 38 2" xfId="31313"/>
    <cellStyle name="Normal 38 3 2 39" xfId="3880"/>
    <cellStyle name="Normal 38 3 2 39 2" xfId="31314"/>
    <cellStyle name="Normal 38 3 2 4" xfId="3881"/>
    <cellStyle name="Normal 38 3 2 4 2" xfId="9781"/>
    <cellStyle name="Normal 38 3 2 4 2 2" xfId="20845"/>
    <cellStyle name="Normal 38 3 2 4 2 2 2" xfId="47094"/>
    <cellStyle name="Normal 38 3 2 4 2 3" xfId="36031"/>
    <cellStyle name="Normal 38 3 2 4 3" xfId="13384"/>
    <cellStyle name="Normal 38 3 2 4 3 2" xfId="24448"/>
    <cellStyle name="Normal 38 3 2 4 3 2 2" xfId="50697"/>
    <cellStyle name="Normal 38 3 2 4 3 3" xfId="39634"/>
    <cellStyle name="Normal 38 3 2 4 4" xfId="17120"/>
    <cellStyle name="Normal 38 3 2 4 4 2" xfId="43370"/>
    <cellStyle name="Normal 38 3 2 4 5" xfId="5980"/>
    <cellStyle name="Normal 38 3 2 4 5 2" xfId="32307"/>
    <cellStyle name="Normal 38 3 2 4 6" xfId="31315"/>
    <cellStyle name="Normal 38 3 2 40" xfId="3882"/>
    <cellStyle name="Normal 38 3 2 40 2" xfId="31316"/>
    <cellStyle name="Normal 38 3 2 41" xfId="3847"/>
    <cellStyle name="Normal 38 3 2 41 2" xfId="31281"/>
    <cellStyle name="Normal 38 3 2 42" xfId="5467"/>
    <cellStyle name="Normal 38 3 2 42 2" xfId="31799"/>
    <cellStyle name="Normal 38 3 2 43" xfId="27733"/>
    <cellStyle name="Normal 38 3 2 5" xfId="3883"/>
    <cellStyle name="Normal 38 3 2 5 2" xfId="9896"/>
    <cellStyle name="Normal 38 3 2 5 2 2" xfId="20960"/>
    <cellStyle name="Normal 38 3 2 5 2 2 2" xfId="47209"/>
    <cellStyle name="Normal 38 3 2 5 2 3" xfId="36146"/>
    <cellStyle name="Normal 38 3 2 5 3" xfId="13499"/>
    <cellStyle name="Normal 38 3 2 5 3 2" xfId="24563"/>
    <cellStyle name="Normal 38 3 2 5 3 2 2" xfId="50812"/>
    <cellStyle name="Normal 38 3 2 5 3 3" xfId="39749"/>
    <cellStyle name="Normal 38 3 2 5 4" xfId="17235"/>
    <cellStyle name="Normal 38 3 2 5 4 2" xfId="43485"/>
    <cellStyle name="Normal 38 3 2 5 5" xfId="6096"/>
    <cellStyle name="Normal 38 3 2 5 5 2" xfId="32422"/>
    <cellStyle name="Normal 38 3 2 5 6" xfId="31317"/>
    <cellStyle name="Normal 38 3 2 6" xfId="3884"/>
    <cellStyle name="Normal 38 3 2 6 2" xfId="10011"/>
    <cellStyle name="Normal 38 3 2 6 2 2" xfId="21075"/>
    <cellStyle name="Normal 38 3 2 6 2 2 2" xfId="47324"/>
    <cellStyle name="Normal 38 3 2 6 2 3" xfId="36261"/>
    <cellStyle name="Normal 38 3 2 6 3" xfId="13614"/>
    <cellStyle name="Normal 38 3 2 6 3 2" xfId="24678"/>
    <cellStyle name="Normal 38 3 2 6 3 2 2" xfId="50927"/>
    <cellStyle name="Normal 38 3 2 6 3 3" xfId="39864"/>
    <cellStyle name="Normal 38 3 2 6 4" xfId="17350"/>
    <cellStyle name="Normal 38 3 2 6 4 2" xfId="43600"/>
    <cellStyle name="Normal 38 3 2 6 5" xfId="6212"/>
    <cellStyle name="Normal 38 3 2 6 5 2" xfId="32537"/>
    <cellStyle name="Normal 38 3 2 6 6" xfId="31318"/>
    <cellStyle name="Normal 38 3 2 7" xfId="3885"/>
    <cellStyle name="Normal 38 3 2 7 2" xfId="10125"/>
    <cellStyle name="Normal 38 3 2 7 2 2" xfId="21189"/>
    <cellStyle name="Normal 38 3 2 7 2 2 2" xfId="47438"/>
    <cellStyle name="Normal 38 3 2 7 2 3" xfId="36375"/>
    <cellStyle name="Normal 38 3 2 7 3" xfId="13728"/>
    <cellStyle name="Normal 38 3 2 7 3 2" xfId="24792"/>
    <cellStyle name="Normal 38 3 2 7 3 2 2" xfId="51041"/>
    <cellStyle name="Normal 38 3 2 7 3 3" xfId="39978"/>
    <cellStyle name="Normal 38 3 2 7 4" xfId="17464"/>
    <cellStyle name="Normal 38 3 2 7 4 2" xfId="43714"/>
    <cellStyle name="Normal 38 3 2 7 5" xfId="6327"/>
    <cellStyle name="Normal 38 3 2 7 5 2" xfId="32651"/>
    <cellStyle name="Normal 38 3 2 7 6" xfId="31319"/>
    <cellStyle name="Normal 38 3 2 8" xfId="3886"/>
    <cellStyle name="Normal 38 3 2 8 2" xfId="10239"/>
    <cellStyle name="Normal 38 3 2 8 2 2" xfId="21303"/>
    <cellStyle name="Normal 38 3 2 8 2 2 2" xfId="47552"/>
    <cellStyle name="Normal 38 3 2 8 2 3" xfId="36489"/>
    <cellStyle name="Normal 38 3 2 8 3" xfId="13842"/>
    <cellStyle name="Normal 38 3 2 8 3 2" xfId="24906"/>
    <cellStyle name="Normal 38 3 2 8 3 2 2" xfId="51155"/>
    <cellStyle name="Normal 38 3 2 8 3 3" xfId="40092"/>
    <cellStyle name="Normal 38 3 2 8 4" xfId="17578"/>
    <cellStyle name="Normal 38 3 2 8 4 2" xfId="43828"/>
    <cellStyle name="Normal 38 3 2 8 5" xfId="6442"/>
    <cellStyle name="Normal 38 3 2 8 5 2" xfId="32765"/>
    <cellStyle name="Normal 38 3 2 8 6" xfId="31320"/>
    <cellStyle name="Normal 38 3 2 9" xfId="3887"/>
    <cellStyle name="Normal 38 3 2 9 2" xfId="10353"/>
    <cellStyle name="Normal 38 3 2 9 2 2" xfId="21417"/>
    <cellStyle name="Normal 38 3 2 9 2 2 2" xfId="47666"/>
    <cellStyle name="Normal 38 3 2 9 2 3" xfId="36603"/>
    <cellStyle name="Normal 38 3 2 9 3" xfId="13956"/>
    <cellStyle name="Normal 38 3 2 9 3 2" xfId="25020"/>
    <cellStyle name="Normal 38 3 2 9 3 2 2" xfId="51269"/>
    <cellStyle name="Normal 38 3 2 9 3 3" xfId="40206"/>
    <cellStyle name="Normal 38 3 2 9 4" xfId="17692"/>
    <cellStyle name="Normal 38 3 2 9 4 2" xfId="43942"/>
    <cellStyle name="Normal 38 3 2 9 5" xfId="6557"/>
    <cellStyle name="Normal 38 3 2 9 5 2" xfId="32879"/>
    <cellStyle name="Normal 38 3 2 9 6" xfId="31321"/>
    <cellStyle name="Normal 38 3 20" xfId="3888"/>
    <cellStyle name="Normal 38 3 20 2" xfId="11507"/>
    <cellStyle name="Normal 38 3 20 2 2" xfId="22571"/>
    <cellStyle name="Normal 38 3 20 2 2 2" xfId="48820"/>
    <cellStyle name="Normal 38 3 20 2 3" xfId="37757"/>
    <cellStyle name="Normal 38 3 20 3" xfId="15110"/>
    <cellStyle name="Normal 38 3 20 3 2" xfId="26174"/>
    <cellStyle name="Normal 38 3 20 3 2 2" xfId="52423"/>
    <cellStyle name="Normal 38 3 20 3 3" xfId="41360"/>
    <cellStyle name="Normal 38 3 20 4" xfId="18846"/>
    <cellStyle name="Normal 38 3 20 4 2" xfId="45096"/>
    <cellStyle name="Normal 38 3 20 5" xfId="7721"/>
    <cellStyle name="Normal 38 3 20 5 2" xfId="34033"/>
    <cellStyle name="Normal 38 3 20 6" xfId="31322"/>
    <cellStyle name="Normal 38 3 21" xfId="3889"/>
    <cellStyle name="Normal 38 3 21 2" xfId="11621"/>
    <cellStyle name="Normal 38 3 21 2 2" xfId="22685"/>
    <cellStyle name="Normal 38 3 21 2 2 2" xfId="48934"/>
    <cellStyle name="Normal 38 3 21 2 3" xfId="37871"/>
    <cellStyle name="Normal 38 3 21 3" xfId="15224"/>
    <cellStyle name="Normal 38 3 21 3 2" xfId="26288"/>
    <cellStyle name="Normal 38 3 21 3 2 2" xfId="52537"/>
    <cellStyle name="Normal 38 3 21 3 3" xfId="41474"/>
    <cellStyle name="Normal 38 3 21 4" xfId="18960"/>
    <cellStyle name="Normal 38 3 21 4 2" xfId="45210"/>
    <cellStyle name="Normal 38 3 21 5" xfId="7836"/>
    <cellStyle name="Normal 38 3 21 5 2" xfId="34147"/>
    <cellStyle name="Normal 38 3 21 6" xfId="31323"/>
    <cellStyle name="Normal 38 3 22" xfId="3890"/>
    <cellStyle name="Normal 38 3 22 2" xfId="11735"/>
    <cellStyle name="Normal 38 3 22 2 2" xfId="22799"/>
    <cellStyle name="Normal 38 3 22 2 2 2" xfId="49048"/>
    <cellStyle name="Normal 38 3 22 2 3" xfId="37985"/>
    <cellStyle name="Normal 38 3 22 3" xfId="15338"/>
    <cellStyle name="Normal 38 3 22 3 2" xfId="26402"/>
    <cellStyle name="Normal 38 3 22 3 2 2" xfId="52651"/>
    <cellStyle name="Normal 38 3 22 3 3" xfId="41588"/>
    <cellStyle name="Normal 38 3 22 4" xfId="19074"/>
    <cellStyle name="Normal 38 3 22 4 2" xfId="45324"/>
    <cellStyle name="Normal 38 3 22 5" xfId="7951"/>
    <cellStyle name="Normal 38 3 22 5 2" xfId="34261"/>
    <cellStyle name="Normal 38 3 22 6" xfId="31324"/>
    <cellStyle name="Normal 38 3 23" xfId="3891"/>
    <cellStyle name="Normal 38 3 23 2" xfId="11849"/>
    <cellStyle name="Normal 38 3 23 2 2" xfId="22913"/>
    <cellStyle name="Normal 38 3 23 2 2 2" xfId="49162"/>
    <cellStyle name="Normal 38 3 23 2 3" xfId="38099"/>
    <cellStyle name="Normal 38 3 23 3" xfId="15452"/>
    <cellStyle name="Normal 38 3 23 3 2" xfId="26516"/>
    <cellStyle name="Normal 38 3 23 3 2 2" xfId="52765"/>
    <cellStyle name="Normal 38 3 23 3 3" xfId="41702"/>
    <cellStyle name="Normal 38 3 23 4" xfId="19188"/>
    <cellStyle name="Normal 38 3 23 4 2" xfId="45438"/>
    <cellStyle name="Normal 38 3 23 5" xfId="8066"/>
    <cellStyle name="Normal 38 3 23 5 2" xfId="34375"/>
    <cellStyle name="Normal 38 3 23 6" xfId="31325"/>
    <cellStyle name="Normal 38 3 24" xfId="3892"/>
    <cellStyle name="Normal 38 3 24 2" xfId="11963"/>
    <cellStyle name="Normal 38 3 24 2 2" xfId="23027"/>
    <cellStyle name="Normal 38 3 24 2 2 2" xfId="49276"/>
    <cellStyle name="Normal 38 3 24 2 3" xfId="38213"/>
    <cellStyle name="Normal 38 3 24 3" xfId="15566"/>
    <cellStyle name="Normal 38 3 24 3 2" xfId="26630"/>
    <cellStyle name="Normal 38 3 24 3 2 2" xfId="52879"/>
    <cellStyle name="Normal 38 3 24 3 3" xfId="41816"/>
    <cellStyle name="Normal 38 3 24 4" xfId="19302"/>
    <cellStyle name="Normal 38 3 24 4 2" xfId="45552"/>
    <cellStyle name="Normal 38 3 24 5" xfId="8181"/>
    <cellStyle name="Normal 38 3 24 5 2" xfId="34489"/>
    <cellStyle name="Normal 38 3 24 6" xfId="31326"/>
    <cellStyle name="Normal 38 3 25" xfId="3893"/>
    <cellStyle name="Normal 38 3 25 2" xfId="12077"/>
    <cellStyle name="Normal 38 3 25 2 2" xfId="23141"/>
    <cellStyle name="Normal 38 3 25 2 2 2" xfId="49390"/>
    <cellStyle name="Normal 38 3 25 2 3" xfId="38327"/>
    <cellStyle name="Normal 38 3 25 3" xfId="15680"/>
    <cellStyle name="Normal 38 3 25 3 2" xfId="26744"/>
    <cellStyle name="Normal 38 3 25 3 2 2" xfId="52993"/>
    <cellStyle name="Normal 38 3 25 3 3" xfId="41930"/>
    <cellStyle name="Normal 38 3 25 4" xfId="19416"/>
    <cellStyle name="Normal 38 3 25 4 2" xfId="45666"/>
    <cellStyle name="Normal 38 3 25 5" xfId="8296"/>
    <cellStyle name="Normal 38 3 25 5 2" xfId="34603"/>
    <cellStyle name="Normal 38 3 25 6" xfId="31327"/>
    <cellStyle name="Normal 38 3 26" xfId="3894"/>
    <cellStyle name="Normal 38 3 26 2" xfId="12194"/>
    <cellStyle name="Normal 38 3 26 2 2" xfId="23258"/>
    <cellStyle name="Normal 38 3 26 2 2 2" xfId="49507"/>
    <cellStyle name="Normal 38 3 26 2 3" xfId="38444"/>
    <cellStyle name="Normal 38 3 26 3" xfId="15797"/>
    <cellStyle name="Normal 38 3 26 3 2" xfId="26861"/>
    <cellStyle name="Normal 38 3 26 3 2 2" xfId="53110"/>
    <cellStyle name="Normal 38 3 26 3 3" xfId="42047"/>
    <cellStyle name="Normal 38 3 26 4" xfId="19533"/>
    <cellStyle name="Normal 38 3 26 4 2" xfId="45783"/>
    <cellStyle name="Normal 38 3 26 5" xfId="8414"/>
    <cellStyle name="Normal 38 3 26 5 2" xfId="34720"/>
    <cellStyle name="Normal 38 3 26 6" xfId="31328"/>
    <cellStyle name="Normal 38 3 27" xfId="3895"/>
    <cellStyle name="Normal 38 3 27 2" xfId="12313"/>
    <cellStyle name="Normal 38 3 27 2 2" xfId="23377"/>
    <cellStyle name="Normal 38 3 27 2 2 2" xfId="49626"/>
    <cellStyle name="Normal 38 3 27 2 3" xfId="38563"/>
    <cellStyle name="Normal 38 3 27 3" xfId="15916"/>
    <cellStyle name="Normal 38 3 27 3 2" xfId="26980"/>
    <cellStyle name="Normal 38 3 27 3 2 2" xfId="53229"/>
    <cellStyle name="Normal 38 3 27 3 3" xfId="42166"/>
    <cellStyle name="Normal 38 3 27 4" xfId="19652"/>
    <cellStyle name="Normal 38 3 27 4 2" xfId="45902"/>
    <cellStyle name="Normal 38 3 27 5" xfId="8534"/>
    <cellStyle name="Normal 38 3 27 5 2" xfId="34839"/>
    <cellStyle name="Normal 38 3 27 6" xfId="31329"/>
    <cellStyle name="Normal 38 3 28" xfId="3896"/>
    <cellStyle name="Normal 38 3 28 2" xfId="12444"/>
    <cellStyle name="Normal 38 3 28 2 2" xfId="23508"/>
    <cellStyle name="Normal 38 3 28 2 2 2" xfId="49757"/>
    <cellStyle name="Normal 38 3 28 2 3" xfId="38694"/>
    <cellStyle name="Normal 38 3 28 3" xfId="16047"/>
    <cellStyle name="Normal 38 3 28 3 2" xfId="27111"/>
    <cellStyle name="Normal 38 3 28 3 2 2" xfId="53360"/>
    <cellStyle name="Normal 38 3 28 3 3" xfId="42297"/>
    <cellStyle name="Normal 38 3 28 4" xfId="19783"/>
    <cellStyle name="Normal 38 3 28 4 2" xfId="46033"/>
    <cellStyle name="Normal 38 3 28 5" xfId="8666"/>
    <cellStyle name="Normal 38 3 28 5 2" xfId="34970"/>
    <cellStyle name="Normal 38 3 28 6" xfId="31330"/>
    <cellStyle name="Normal 38 3 29" xfId="3897"/>
    <cellStyle name="Normal 38 3 29 2" xfId="12559"/>
    <cellStyle name="Normal 38 3 29 2 2" xfId="23623"/>
    <cellStyle name="Normal 38 3 29 2 2 2" xfId="49872"/>
    <cellStyle name="Normal 38 3 29 2 3" xfId="38809"/>
    <cellStyle name="Normal 38 3 29 3" xfId="16162"/>
    <cellStyle name="Normal 38 3 29 3 2" xfId="27226"/>
    <cellStyle name="Normal 38 3 29 3 2 2" xfId="53475"/>
    <cellStyle name="Normal 38 3 29 3 3" xfId="42412"/>
    <cellStyle name="Normal 38 3 29 4" xfId="19898"/>
    <cellStyle name="Normal 38 3 29 4 2" xfId="46148"/>
    <cellStyle name="Normal 38 3 29 5" xfId="8782"/>
    <cellStyle name="Normal 38 3 29 5 2" xfId="35085"/>
    <cellStyle name="Normal 38 3 29 6" xfId="31331"/>
    <cellStyle name="Normal 38 3 3" xfId="255"/>
    <cellStyle name="Normal 38 3 3 2" xfId="3899"/>
    <cellStyle name="Normal 38 3 3 2 2" xfId="16460"/>
    <cellStyle name="Normal 38 3 3 2 2 2" xfId="27524"/>
    <cellStyle name="Normal 38 3 3 2 2 2 2" xfId="53773"/>
    <cellStyle name="Normal 38 3 3 2 2 3" xfId="42710"/>
    <cellStyle name="Normal 38 3 3 2 3" xfId="20196"/>
    <cellStyle name="Normal 38 3 3 2 3 2" xfId="46446"/>
    <cellStyle name="Normal 38 3 3 2 4" xfId="9124"/>
    <cellStyle name="Normal 38 3 3 2 4 2" xfId="35383"/>
    <cellStyle name="Normal 38 3 3 2 5" xfId="31333"/>
    <cellStyle name="Normal 38 3 3 3" xfId="3898"/>
    <cellStyle name="Normal 38 3 3 3 2" xfId="20487"/>
    <cellStyle name="Normal 38 3 3 3 2 2" xfId="46736"/>
    <cellStyle name="Normal 38 3 3 3 3" xfId="9423"/>
    <cellStyle name="Normal 38 3 3 3 3 2" xfId="35673"/>
    <cellStyle name="Normal 38 3 3 3 4" xfId="31332"/>
    <cellStyle name="Normal 38 3 3 4" xfId="13026"/>
    <cellStyle name="Normal 38 3 3 4 2" xfId="24090"/>
    <cellStyle name="Normal 38 3 3 4 2 2" xfId="50339"/>
    <cellStyle name="Normal 38 3 3 4 3" xfId="39276"/>
    <cellStyle name="Normal 38 3 3 5" xfId="16762"/>
    <cellStyle name="Normal 38 3 3 5 2" xfId="43012"/>
    <cellStyle name="Normal 38 3 3 6" xfId="5618"/>
    <cellStyle name="Normal 38 3 3 6 2" xfId="31949"/>
    <cellStyle name="Normal 38 3 3 7" xfId="27735"/>
    <cellStyle name="Normal 38 3 30" xfId="3900"/>
    <cellStyle name="Normal 38 3 30 2" xfId="12673"/>
    <cellStyle name="Normal 38 3 30 2 2" xfId="23737"/>
    <cellStyle name="Normal 38 3 30 2 2 2" xfId="49986"/>
    <cellStyle name="Normal 38 3 30 2 3" xfId="38923"/>
    <cellStyle name="Normal 38 3 30 3" xfId="16276"/>
    <cellStyle name="Normal 38 3 30 3 2" xfId="27340"/>
    <cellStyle name="Normal 38 3 30 3 2 2" xfId="53589"/>
    <cellStyle name="Normal 38 3 30 3 3" xfId="42526"/>
    <cellStyle name="Normal 38 3 30 4" xfId="20012"/>
    <cellStyle name="Normal 38 3 30 4 2" xfId="46262"/>
    <cellStyle name="Normal 38 3 30 5" xfId="8897"/>
    <cellStyle name="Normal 38 3 30 5 2" xfId="35199"/>
    <cellStyle name="Normal 38 3 30 6" xfId="31334"/>
    <cellStyle name="Normal 38 3 31" xfId="3901"/>
    <cellStyle name="Normal 38 3 31 2" xfId="9311"/>
    <cellStyle name="Normal 38 3 31 2 2" xfId="20375"/>
    <cellStyle name="Normal 38 3 31 2 2 2" xfId="46624"/>
    <cellStyle name="Normal 38 3 31 2 3" xfId="35561"/>
    <cellStyle name="Normal 38 3 31 3" xfId="12914"/>
    <cellStyle name="Normal 38 3 31 3 2" xfId="23978"/>
    <cellStyle name="Normal 38 3 31 3 2 2" xfId="50227"/>
    <cellStyle name="Normal 38 3 31 3 3" xfId="39164"/>
    <cellStyle name="Normal 38 3 31 4" xfId="16650"/>
    <cellStyle name="Normal 38 3 31 4 2" xfId="42900"/>
    <cellStyle name="Normal 38 3 31 5" xfId="5506"/>
    <cellStyle name="Normal 38 3 31 5 2" xfId="31837"/>
    <cellStyle name="Normal 38 3 31 6" xfId="31335"/>
    <cellStyle name="Normal 38 3 32" xfId="3902"/>
    <cellStyle name="Normal 38 3 32 2" xfId="20255"/>
    <cellStyle name="Normal 38 3 32 2 2" xfId="46504"/>
    <cellStyle name="Normal 38 3 32 3" xfId="9191"/>
    <cellStyle name="Normal 38 3 32 3 2" xfId="35441"/>
    <cellStyle name="Normal 38 3 32 4" xfId="31336"/>
    <cellStyle name="Normal 38 3 33" xfId="3903"/>
    <cellStyle name="Normal 38 3 33 2" xfId="23858"/>
    <cellStyle name="Normal 38 3 33 2 2" xfId="50107"/>
    <cellStyle name="Normal 38 3 33 3" xfId="12794"/>
    <cellStyle name="Normal 38 3 33 3 2" xfId="39044"/>
    <cellStyle name="Normal 38 3 33 4" xfId="31337"/>
    <cellStyle name="Normal 38 3 34" xfId="3904"/>
    <cellStyle name="Normal 38 3 34 2" xfId="16530"/>
    <cellStyle name="Normal 38 3 34 2 2" xfId="42780"/>
    <cellStyle name="Normal 38 3 34 3" xfId="31338"/>
    <cellStyle name="Normal 38 3 35" xfId="3905"/>
    <cellStyle name="Normal 38 3 35 2" xfId="31339"/>
    <cellStyle name="Normal 38 3 36" xfId="3906"/>
    <cellStyle name="Normal 38 3 36 2" xfId="31340"/>
    <cellStyle name="Normal 38 3 37" xfId="3907"/>
    <cellStyle name="Normal 38 3 37 2" xfId="31341"/>
    <cellStyle name="Normal 38 3 38" xfId="3908"/>
    <cellStyle name="Normal 38 3 38 2" xfId="31342"/>
    <cellStyle name="Normal 38 3 39" xfId="3909"/>
    <cellStyle name="Normal 38 3 39 2" xfId="31343"/>
    <cellStyle name="Normal 38 3 4" xfId="3910"/>
    <cellStyle name="Normal 38 3 4 2" xfId="9583"/>
    <cellStyle name="Normal 38 3 4 2 2" xfId="20647"/>
    <cellStyle name="Normal 38 3 4 2 2 2" xfId="46896"/>
    <cellStyle name="Normal 38 3 4 2 3" xfId="35833"/>
    <cellStyle name="Normal 38 3 4 3" xfId="13186"/>
    <cellStyle name="Normal 38 3 4 3 2" xfId="24250"/>
    <cellStyle name="Normal 38 3 4 3 2 2" xfId="50499"/>
    <cellStyle name="Normal 38 3 4 3 3" xfId="39436"/>
    <cellStyle name="Normal 38 3 4 4" xfId="16922"/>
    <cellStyle name="Normal 38 3 4 4 2" xfId="43172"/>
    <cellStyle name="Normal 38 3 4 5" xfId="5781"/>
    <cellStyle name="Normal 38 3 4 5 2" xfId="32109"/>
    <cellStyle name="Normal 38 3 4 6" xfId="31344"/>
    <cellStyle name="Normal 38 3 40" xfId="3911"/>
    <cellStyle name="Normal 38 3 40 2" xfId="31345"/>
    <cellStyle name="Normal 38 3 41" xfId="3912"/>
    <cellStyle name="Normal 38 3 41 2" xfId="31346"/>
    <cellStyle name="Normal 38 3 42" xfId="3836"/>
    <cellStyle name="Normal 38 3 42 2" xfId="31270"/>
    <cellStyle name="Normal 38 3 43" xfId="5385"/>
    <cellStyle name="Normal 38 3 43 2" xfId="31717"/>
    <cellStyle name="Normal 38 3 44" xfId="27732"/>
    <cellStyle name="Normal 38 3 5" xfId="3913"/>
    <cellStyle name="Normal 38 3 5 2" xfId="9699"/>
    <cellStyle name="Normal 38 3 5 2 2" xfId="20763"/>
    <cellStyle name="Normal 38 3 5 2 2 2" xfId="47012"/>
    <cellStyle name="Normal 38 3 5 2 3" xfId="35949"/>
    <cellStyle name="Normal 38 3 5 3" xfId="13302"/>
    <cellStyle name="Normal 38 3 5 3 2" xfId="24366"/>
    <cellStyle name="Normal 38 3 5 3 2 2" xfId="50615"/>
    <cellStyle name="Normal 38 3 5 3 3" xfId="39552"/>
    <cellStyle name="Normal 38 3 5 4" xfId="17038"/>
    <cellStyle name="Normal 38 3 5 4 2" xfId="43288"/>
    <cellStyle name="Normal 38 3 5 5" xfId="5898"/>
    <cellStyle name="Normal 38 3 5 5 2" xfId="32225"/>
    <cellStyle name="Normal 38 3 5 6" xfId="31347"/>
    <cellStyle name="Normal 38 3 6" xfId="3914"/>
    <cellStyle name="Normal 38 3 6 2" xfId="9814"/>
    <cellStyle name="Normal 38 3 6 2 2" xfId="20878"/>
    <cellStyle name="Normal 38 3 6 2 2 2" xfId="47127"/>
    <cellStyle name="Normal 38 3 6 2 3" xfId="36064"/>
    <cellStyle name="Normal 38 3 6 3" xfId="13417"/>
    <cellStyle name="Normal 38 3 6 3 2" xfId="24481"/>
    <cellStyle name="Normal 38 3 6 3 2 2" xfId="50730"/>
    <cellStyle name="Normal 38 3 6 3 3" xfId="39667"/>
    <cellStyle name="Normal 38 3 6 4" xfId="17153"/>
    <cellStyle name="Normal 38 3 6 4 2" xfId="43403"/>
    <cellStyle name="Normal 38 3 6 5" xfId="6014"/>
    <cellStyle name="Normal 38 3 6 5 2" xfId="32340"/>
    <cellStyle name="Normal 38 3 6 6" xfId="31348"/>
    <cellStyle name="Normal 38 3 7" xfId="3915"/>
    <cellStyle name="Normal 38 3 7 2" xfId="9929"/>
    <cellStyle name="Normal 38 3 7 2 2" xfId="20993"/>
    <cellStyle name="Normal 38 3 7 2 2 2" xfId="47242"/>
    <cellStyle name="Normal 38 3 7 2 3" xfId="36179"/>
    <cellStyle name="Normal 38 3 7 3" xfId="13532"/>
    <cellStyle name="Normal 38 3 7 3 2" xfId="24596"/>
    <cellStyle name="Normal 38 3 7 3 2 2" xfId="50845"/>
    <cellStyle name="Normal 38 3 7 3 3" xfId="39782"/>
    <cellStyle name="Normal 38 3 7 4" xfId="17268"/>
    <cellStyle name="Normal 38 3 7 4 2" xfId="43518"/>
    <cellStyle name="Normal 38 3 7 5" xfId="6130"/>
    <cellStyle name="Normal 38 3 7 5 2" xfId="32455"/>
    <cellStyle name="Normal 38 3 7 6" xfId="31349"/>
    <cellStyle name="Normal 38 3 8" xfId="3916"/>
    <cellStyle name="Normal 38 3 8 2" xfId="10043"/>
    <cellStyle name="Normal 38 3 8 2 2" xfId="21107"/>
    <cellStyle name="Normal 38 3 8 2 2 2" xfId="47356"/>
    <cellStyle name="Normal 38 3 8 2 3" xfId="36293"/>
    <cellStyle name="Normal 38 3 8 3" xfId="13646"/>
    <cellStyle name="Normal 38 3 8 3 2" xfId="24710"/>
    <cellStyle name="Normal 38 3 8 3 2 2" xfId="50959"/>
    <cellStyle name="Normal 38 3 8 3 3" xfId="39896"/>
    <cellStyle name="Normal 38 3 8 4" xfId="17382"/>
    <cellStyle name="Normal 38 3 8 4 2" xfId="43632"/>
    <cellStyle name="Normal 38 3 8 5" xfId="6245"/>
    <cellStyle name="Normal 38 3 8 5 2" xfId="32569"/>
    <cellStyle name="Normal 38 3 8 6" xfId="31350"/>
    <cellStyle name="Normal 38 3 9" xfId="3917"/>
    <cellStyle name="Normal 38 3 9 2" xfId="10157"/>
    <cellStyle name="Normal 38 3 9 2 2" xfId="21221"/>
    <cellStyle name="Normal 38 3 9 2 2 2" xfId="47470"/>
    <cellStyle name="Normal 38 3 9 2 3" xfId="36407"/>
    <cellStyle name="Normal 38 3 9 3" xfId="13760"/>
    <cellStyle name="Normal 38 3 9 3 2" xfId="24824"/>
    <cellStyle name="Normal 38 3 9 3 2 2" xfId="51073"/>
    <cellStyle name="Normal 38 3 9 3 3" xfId="40010"/>
    <cellStyle name="Normal 38 3 9 4" xfId="17496"/>
    <cellStyle name="Normal 38 3 9 4 2" xfId="43746"/>
    <cellStyle name="Normal 38 3 9 5" xfId="6360"/>
    <cellStyle name="Normal 38 3 9 5 2" xfId="32683"/>
    <cellStyle name="Normal 38 3 9 6" xfId="31351"/>
    <cellStyle name="Normal 38 30" xfId="3918"/>
    <cellStyle name="Normal 38 30 2" xfId="10638"/>
    <cellStyle name="Normal 38 30 2 2" xfId="21702"/>
    <cellStyle name="Normal 38 30 2 2 2" xfId="47951"/>
    <cellStyle name="Normal 38 30 2 3" xfId="36888"/>
    <cellStyle name="Normal 38 30 3" xfId="14241"/>
    <cellStyle name="Normal 38 30 3 2" xfId="25305"/>
    <cellStyle name="Normal 38 30 3 2 2" xfId="51554"/>
    <cellStyle name="Normal 38 30 3 3" xfId="40491"/>
    <cellStyle name="Normal 38 30 4" xfId="17977"/>
    <cellStyle name="Normal 38 30 4 2" xfId="44227"/>
    <cellStyle name="Normal 38 30 5" xfId="6844"/>
    <cellStyle name="Normal 38 30 5 2" xfId="33164"/>
    <cellStyle name="Normal 38 30 6" xfId="31352"/>
    <cellStyle name="Normal 38 31" xfId="3919"/>
    <cellStyle name="Normal 38 31 2" xfId="11018"/>
    <cellStyle name="Normal 38 31 2 2" xfId="22082"/>
    <cellStyle name="Normal 38 31 2 2 2" xfId="48331"/>
    <cellStyle name="Normal 38 31 2 3" xfId="37268"/>
    <cellStyle name="Normal 38 31 3" xfId="14621"/>
    <cellStyle name="Normal 38 31 3 2" xfId="25685"/>
    <cellStyle name="Normal 38 31 3 2 2" xfId="51934"/>
    <cellStyle name="Normal 38 31 3 3" xfId="40871"/>
    <cellStyle name="Normal 38 31 4" xfId="18357"/>
    <cellStyle name="Normal 38 31 4 2" xfId="44607"/>
    <cellStyle name="Normal 38 31 5" xfId="7227"/>
    <cellStyle name="Normal 38 31 5 2" xfId="33544"/>
    <cellStyle name="Normal 38 31 6" xfId="31353"/>
    <cellStyle name="Normal 38 32" xfId="3920"/>
    <cellStyle name="Normal 38 32 2" xfId="12176"/>
    <cellStyle name="Normal 38 32 2 2" xfId="23240"/>
    <cellStyle name="Normal 38 32 2 2 2" xfId="49489"/>
    <cellStyle name="Normal 38 32 2 3" xfId="38426"/>
    <cellStyle name="Normal 38 32 3" xfId="15779"/>
    <cellStyle name="Normal 38 32 3 2" xfId="26843"/>
    <cellStyle name="Normal 38 32 3 2 2" xfId="53092"/>
    <cellStyle name="Normal 38 32 3 3" xfId="42029"/>
    <cellStyle name="Normal 38 32 4" xfId="19515"/>
    <cellStyle name="Normal 38 32 4 2" xfId="45765"/>
    <cellStyle name="Normal 38 32 5" xfId="8395"/>
    <cellStyle name="Normal 38 32 5 2" xfId="34702"/>
    <cellStyle name="Normal 38 32 6" xfId="31354"/>
    <cellStyle name="Normal 38 33" xfId="3921"/>
    <cellStyle name="Normal 38 33 2" xfId="12295"/>
    <cellStyle name="Normal 38 33 2 2" xfId="23359"/>
    <cellStyle name="Normal 38 33 2 2 2" xfId="49608"/>
    <cellStyle name="Normal 38 33 2 3" xfId="38545"/>
    <cellStyle name="Normal 38 33 3" xfId="15898"/>
    <cellStyle name="Normal 38 33 3 2" xfId="26962"/>
    <cellStyle name="Normal 38 33 3 2 2" xfId="53211"/>
    <cellStyle name="Normal 38 33 3 3" xfId="42148"/>
    <cellStyle name="Normal 38 33 4" xfId="19634"/>
    <cellStyle name="Normal 38 33 4 2" xfId="45884"/>
    <cellStyle name="Normal 38 33 5" xfId="8515"/>
    <cellStyle name="Normal 38 33 5 2" xfId="34821"/>
    <cellStyle name="Normal 38 33 6" xfId="31355"/>
    <cellStyle name="Normal 38 34" xfId="3922"/>
    <cellStyle name="Normal 38 34 2" xfId="12426"/>
    <cellStyle name="Normal 38 34 2 2" xfId="23490"/>
    <cellStyle name="Normal 38 34 2 2 2" xfId="49739"/>
    <cellStyle name="Normal 38 34 2 3" xfId="38676"/>
    <cellStyle name="Normal 38 34 3" xfId="16029"/>
    <cellStyle name="Normal 38 34 3 2" xfId="27093"/>
    <cellStyle name="Normal 38 34 3 2 2" xfId="53342"/>
    <cellStyle name="Normal 38 34 3 3" xfId="42279"/>
    <cellStyle name="Normal 38 34 4" xfId="19765"/>
    <cellStyle name="Normal 38 34 4 2" xfId="46015"/>
    <cellStyle name="Normal 38 34 5" xfId="8647"/>
    <cellStyle name="Normal 38 34 5 2" xfId="34952"/>
    <cellStyle name="Normal 38 34 6" xfId="31356"/>
    <cellStyle name="Normal 38 35" xfId="3923"/>
    <cellStyle name="Normal 38 35 2" xfId="12414"/>
    <cellStyle name="Normal 38 35 2 2" xfId="23478"/>
    <cellStyle name="Normal 38 35 2 2 2" xfId="49727"/>
    <cellStyle name="Normal 38 35 2 3" xfId="38664"/>
    <cellStyle name="Normal 38 35 3" xfId="16017"/>
    <cellStyle name="Normal 38 35 3 2" xfId="27081"/>
    <cellStyle name="Normal 38 35 3 2 2" xfId="53330"/>
    <cellStyle name="Normal 38 35 3 3" xfId="42267"/>
    <cellStyle name="Normal 38 35 4" xfId="19753"/>
    <cellStyle name="Normal 38 35 4 2" xfId="46003"/>
    <cellStyle name="Normal 38 35 5" xfId="8635"/>
    <cellStyle name="Normal 38 35 5 2" xfId="34940"/>
    <cellStyle name="Normal 38 35 6" xfId="31357"/>
    <cellStyle name="Normal 38 36" xfId="3924"/>
    <cellStyle name="Normal 38 36 2" xfId="12420"/>
    <cellStyle name="Normal 38 36 2 2" xfId="23484"/>
    <cellStyle name="Normal 38 36 2 2 2" xfId="49733"/>
    <cellStyle name="Normal 38 36 2 3" xfId="38670"/>
    <cellStyle name="Normal 38 36 3" xfId="16023"/>
    <cellStyle name="Normal 38 36 3 2" xfId="27087"/>
    <cellStyle name="Normal 38 36 3 2 2" xfId="53336"/>
    <cellStyle name="Normal 38 36 3 3" xfId="42273"/>
    <cellStyle name="Normal 38 36 4" xfId="19759"/>
    <cellStyle name="Normal 38 36 4 2" xfId="46009"/>
    <cellStyle name="Normal 38 36 5" xfId="8641"/>
    <cellStyle name="Normal 38 36 5 2" xfId="34946"/>
    <cellStyle name="Normal 38 36 6" xfId="31358"/>
    <cellStyle name="Normal 38 37" xfId="3925"/>
    <cellStyle name="Normal 38 37 2" xfId="9293"/>
    <cellStyle name="Normal 38 37 2 2" xfId="20357"/>
    <cellStyle name="Normal 38 37 2 2 2" xfId="46606"/>
    <cellStyle name="Normal 38 37 2 3" xfId="35543"/>
    <cellStyle name="Normal 38 37 3" xfId="12896"/>
    <cellStyle name="Normal 38 37 3 2" xfId="23960"/>
    <cellStyle name="Normal 38 37 3 2 2" xfId="50209"/>
    <cellStyle name="Normal 38 37 3 3" xfId="39146"/>
    <cellStyle name="Normal 38 37 4" xfId="16632"/>
    <cellStyle name="Normal 38 37 4 2" xfId="42882"/>
    <cellStyle name="Normal 38 37 5" xfId="5488"/>
    <cellStyle name="Normal 38 37 5 2" xfId="31819"/>
    <cellStyle name="Normal 38 37 6" xfId="31359"/>
    <cellStyle name="Normal 38 38" xfId="3926"/>
    <cellStyle name="Normal 38 38 2" xfId="20237"/>
    <cellStyle name="Normal 38 38 2 2" xfId="46486"/>
    <cellStyle name="Normal 38 38 3" xfId="9173"/>
    <cellStyle name="Normal 38 38 3 2" xfId="35423"/>
    <cellStyle name="Normal 38 38 4" xfId="31360"/>
    <cellStyle name="Normal 38 39" xfId="3927"/>
    <cellStyle name="Normal 38 39 2" xfId="23840"/>
    <cellStyle name="Normal 38 39 2 2" xfId="50089"/>
    <cellStyle name="Normal 38 39 3" xfId="12776"/>
    <cellStyle name="Normal 38 39 3 2" xfId="39026"/>
    <cellStyle name="Normal 38 39 4" xfId="31361"/>
    <cellStyle name="Normal 38 4" xfId="256"/>
    <cellStyle name="Normal 38 4 10" xfId="3929"/>
    <cellStyle name="Normal 38 4 10 2" xfId="10278"/>
    <cellStyle name="Normal 38 4 10 2 2" xfId="21342"/>
    <cellStyle name="Normal 38 4 10 2 2 2" xfId="47591"/>
    <cellStyle name="Normal 38 4 10 2 3" xfId="36528"/>
    <cellStyle name="Normal 38 4 10 3" xfId="13881"/>
    <cellStyle name="Normal 38 4 10 3 2" xfId="24945"/>
    <cellStyle name="Normal 38 4 10 3 2 2" xfId="51194"/>
    <cellStyle name="Normal 38 4 10 3 3" xfId="40131"/>
    <cellStyle name="Normal 38 4 10 4" xfId="17617"/>
    <cellStyle name="Normal 38 4 10 4 2" xfId="43867"/>
    <cellStyle name="Normal 38 4 10 5" xfId="6482"/>
    <cellStyle name="Normal 38 4 10 5 2" xfId="32804"/>
    <cellStyle name="Normal 38 4 10 6" xfId="31363"/>
    <cellStyle name="Normal 38 4 11" xfId="3930"/>
    <cellStyle name="Normal 38 4 11 2" xfId="10405"/>
    <cellStyle name="Normal 38 4 11 2 2" xfId="21469"/>
    <cellStyle name="Normal 38 4 11 2 2 2" xfId="47718"/>
    <cellStyle name="Normal 38 4 11 2 3" xfId="36655"/>
    <cellStyle name="Normal 38 4 11 3" xfId="14008"/>
    <cellStyle name="Normal 38 4 11 3 2" xfId="25072"/>
    <cellStyle name="Normal 38 4 11 3 2 2" xfId="51321"/>
    <cellStyle name="Normal 38 4 11 3 3" xfId="40258"/>
    <cellStyle name="Normal 38 4 11 4" xfId="17744"/>
    <cellStyle name="Normal 38 4 11 4 2" xfId="43994"/>
    <cellStyle name="Normal 38 4 11 5" xfId="6610"/>
    <cellStyle name="Normal 38 4 11 5 2" xfId="32931"/>
    <cellStyle name="Normal 38 4 11 6" xfId="31364"/>
    <cellStyle name="Normal 38 4 12" xfId="3931"/>
    <cellStyle name="Normal 38 4 12 2" xfId="10520"/>
    <cellStyle name="Normal 38 4 12 2 2" xfId="21584"/>
    <cellStyle name="Normal 38 4 12 2 2 2" xfId="47833"/>
    <cellStyle name="Normal 38 4 12 2 3" xfId="36770"/>
    <cellStyle name="Normal 38 4 12 3" xfId="14123"/>
    <cellStyle name="Normal 38 4 12 3 2" xfId="25187"/>
    <cellStyle name="Normal 38 4 12 3 2 2" xfId="51436"/>
    <cellStyle name="Normal 38 4 12 3 3" xfId="40373"/>
    <cellStyle name="Normal 38 4 12 4" xfId="17859"/>
    <cellStyle name="Normal 38 4 12 4 2" xfId="44109"/>
    <cellStyle name="Normal 38 4 12 5" xfId="6726"/>
    <cellStyle name="Normal 38 4 12 5 2" xfId="33046"/>
    <cellStyle name="Normal 38 4 12 6" xfId="31365"/>
    <cellStyle name="Normal 38 4 13" xfId="3932"/>
    <cellStyle name="Normal 38 4 13 2" xfId="10693"/>
    <cellStyle name="Normal 38 4 13 2 2" xfId="21757"/>
    <cellStyle name="Normal 38 4 13 2 2 2" xfId="48006"/>
    <cellStyle name="Normal 38 4 13 2 3" xfId="36943"/>
    <cellStyle name="Normal 38 4 13 3" xfId="14296"/>
    <cellStyle name="Normal 38 4 13 3 2" xfId="25360"/>
    <cellStyle name="Normal 38 4 13 3 2 2" xfId="51609"/>
    <cellStyle name="Normal 38 4 13 3 3" xfId="40546"/>
    <cellStyle name="Normal 38 4 13 4" xfId="18032"/>
    <cellStyle name="Normal 38 4 13 4 2" xfId="44282"/>
    <cellStyle name="Normal 38 4 13 5" xfId="6900"/>
    <cellStyle name="Normal 38 4 13 5 2" xfId="33219"/>
    <cellStyle name="Normal 38 4 13 6" xfId="31366"/>
    <cellStyle name="Normal 38 4 14" xfId="3933"/>
    <cellStyle name="Normal 38 4 14 2" xfId="10810"/>
    <cellStyle name="Normal 38 4 14 2 2" xfId="21874"/>
    <cellStyle name="Normal 38 4 14 2 2 2" xfId="48123"/>
    <cellStyle name="Normal 38 4 14 2 3" xfId="37060"/>
    <cellStyle name="Normal 38 4 14 3" xfId="14413"/>
    <cellStyle name="Normal 38 4 14 3 2" xfId="25477"/>
    <cellStyle name="Normal 38 4 14 3 2 2" xfId="51726"/>
    <cellStyle name="Normal 38 4 14 3 3" xfId="40663"/>
    <cellStyle name="Normal 38 4 14 4" xfId="18149"/>
    <cellStyle name="Normal 38 4 14 4 2" xfId="44399"/>
    <cellStyle name="Normal 38 4 14 5" xfId="7018"/>
    <cellStyle name="Normal 38 4 14 5 2" xfId="33336"/>
    <cellStyle name="Normal 38 4 14 6" xfId="31367"/>
    <cellStyle name="Normal 38 4 15" xfId="3934"/>
    <cellStyle name="Normal 38 4 15 2" xfId="10926"/>
    <cellStyle name="Normal 38 4 15 2 2" xfId="21990"/>
    <cellStyle name="Normal 38 4 15 2 2 2" xfId="48239"/>
    <cellStyle name="Normal 38 4 15 2 3" xfId="37176"/>
    <cellStyle name="Normal 38 4 15 3" xfId="14529"/>
    <cellStyle name="Normal 38 4 15 3 2" xfId="25593"/>
    <cellStyle name="Normal 38 4 15 3 2 2" xfId="51842"/>
    <cellStyle name="Normal 38 4 15 3 3" xfId="40779"/>
    <cellStyle name="Normal 38 4 15 4" xfId="18265"/>
    <cellStyle name="Normal 38 4 15 4 2" xfId="44515"/>
    <cellStyle name="Normal 38 4 15 5" xfId="7135"/>
    <cellStyle name="Normal 38 4 15 5 2" xfId="33452"/>
    <cellStyle name="Normal 38 4 15 6" xfId="31368"/>
    <cellStyle name="Normal 38 4 16" xfId="3935"/>
    <cellStyle name="Normal 38 4 16 2" xfId="11044"/>
    <cellStyle name="Normal 38 4 16 2 2" xfId="22108"/>
    <cellStyle name="Normal 38 4 16 2 2 2" xfId="48357"/>
    <cellStyle name="Normal 38 4 16 2 3" xfId="37294"/>
    <cellStyle name="Normal 38 4 16 3" xfId="14647"/>
    <cellStyle name="Normal 38 4 16 3 2" xfId="25711"/>
    <cellStyle name="Normal 38 4 16 3 2 2" xfId="51960"/>
    <cellStyle name="Normal 38 4 16 3 3" xfId="40897"/>
    <cellStyle name="Normal 38 4 16 4" xfId="18383"/>
    <cellStyle name="Normal 38 4 16 4 2" xfId="44633"/>
    <cellStyle name="Normal 38 4 16 5" xfId="7254"/>
    <cellStyle name="Normal 38 4 16 5 2" xfId="33570"/>
    <cellStyle name="Normal 38 4 16 6" xfId="31369"/>
    <cellStyle name="Normal 38 4 17" xfId="3936"/>
    <cellStyle name="Normal 38 4 17 2" xfId="11162"/>
    <cellStyle name="Normal 38 4 17 2 2" xfId="22226"/>
    <cellStyle name="Normal 38 4 17 2 2 2" xfId="48475"/>
    <cellStyle name="Normal 38 4 17 2 3" xfId="37412"/>
    <cellStyle name="Normal 38 4 17 3" xfId="14765"/>
    <cellStyle name="Normal 38 4 17 3 2" xfId="25829"/>
    <cellStyle name="Normal 38 4 17 3 2 2" xfId="52078"/>
    <cellStyle name="Normal 38 4 17 3 3" xfId="41015"/>
    <cellStyle name="Normal 38 4 17 4" xfId="18501"/>
    <cellStyle name="Normal 38 4 17 4 2" xfId="44751"/>
    <cellStyle name="Normal 38 4 17 5" xfId="7373"/>
    <cellStyle name="Normal 38 4 17 5 2" xfId="33688"/>
    <cellStyle name="Normal 38 4 17 6" xfId="31370"/>
    <cellStyle name="Normal 38 4 18" xfId="3937"/>
    <cellStyle name="Normal 38 4 18 2" xfId="11278"/>
    <cellStyle name="Normal 38 4 18 2 2" xfId="22342"/>
    <cellStyle name="Normal 38 4 18 2 2 2" xfId="48591"/>
    <cellStyle name="Normal 38 4 18 2 3" xfId="37528"/>
    <cellStyle name="Normal 38 4 18 3" xfId="14881"/>
    <cellStyle name="Normal 38 4 18 3 2" xfId="25945"/>
    <cellStyle name="Normal 38 4 18 3 2 2" xfId="52194"/>
    <cellStyle name="Normal 38 4 18 3 3" xfId="41131"/>
    <cellStyle name="Normal 38 4 18 4" xfId="18617"/>
    <cellStyle name="Normal 38 4 18 4 2" xfId="44867"/>
    <cellStyle name="Normal 38 4 18 5" xfId="7490"/>
    <cellStyle name="Normal 38 4 18 5 2" xfId="33804"/>
    <cellStyle name="Normal 38 4 18 6" xfId="31371"/>
    <cellStyle name="Normal 38 4 19" xfId="3938"/>
    <cellStyle name="Normal 38 4 19 2" xfId="11395"/>
    <cellStyle name="Normal 38 4 19 2 2" xfId="22459"/>
    <cellStyle name="Normal 38 4 19 2 2 2" xfId="48708"/>
    <cellStyle name="Normal 38 4 19 2 3" xfId="37645"/>
    <cellStyle name="Normal 38 4 19 3" xfId="14998"/>
    <cellStyle name="Normal 38 4 19 3 2" xfId="26062"/>
    <cellStyle name="Normal 38 4 19 3 2 2" xfId="52311"/>
    <cellStyle name="Normal 38 4 19 3 3" xfId="41248"/>
    <cellStyle name="Normal 38 4 19 4" xfId="18734"/>
    <cellStyle name="Normal 38 4 19 4 2" xfId="44984"/>
    <cellStyle name="Normal 38 4 19 5" xfId="7608"/>
    <cellStyle name="Normal 38 4 19 5 2" xfId="33921"/>
    <cellStyle name="Normal 38 4 19 6" xfId="31372"/>
    <cellStyle name="Normal 38 4 2" xfId="257"/>
    <cellStyle name="Normal 38 4 2 10" xfId="3940"/>
    <cellStyle name="Normal 38 4 2 10 2" xfId="10481"/>
    <cellStyle name="Normal 38 4 2 10 2 2" xfId="21545"/>
    <cellStyle name="Normal 38 4 2 10 2 2 2" xfId="47794"/>
    <cellStyle name="Normal 38 4 2 10 2 3" xfId="36731"/>
    <cellStyle name="Normal 38 4 2 10 3" xfId="14084"/>
    <cellStyle name="Normal 38 4 2 10 3 2" xfId="25148"/>
    <cellStyle name="Normal 38 4 2 10 3 2 2" xfId="51397"/>
    <cellStyle name="Normal 38 4 2 10 3 3" xfId="40334"/>
    <cellStyle name="Normal 38 4 2 10 4" xfId="17820"/>
    <cellStyle name="Normal 38 4 2 10 4 2" xfId="44070"/>
    <cellStyle name="Normal 38 4 2 10 5" xfId="6686"/>
    <cellStyle name="Normal 38 4 2 10 5 2" xfId="33007"/>
    <cellStyle name="Normal 38 4 2 10 6" xfId="31374"/>
    <cellStyle name="Normal 38 4 2 11" xfId="3941"/>
    <cellStyle name="Normal 38 4 2 11 2" xfId="10596"/>
    <cellStyle name="Normal 38 4 2 11 2 2" xfId="21660"/>
    <cellStyle name="Normal 38 4 2 11 2 2 2" xfId="47909"/>
    <cellStyle name="Normal 38 4 2 11 2 3" xfId="36846"/>
    <cellStyle name="Normal 38 4 2 11 3" xfId="14199"/>
    <cellStyle name="Normal 38 4 2 11 3 2" xfId="25263"/>
    <cellStyle name="Normal 38 4 2 11 3 2 2" xfId="51512"/>
    <cellStyle name="Normal 38 4 2 11 3 3" xfId="40449"/>
    <cellStyle name="Normal 38 4 2 11 4" xfId="17935"/>
    <cellStyle name="Normal 38 4 2 11 4 2" xfId="44185"/>
    <cellStyle name="Normal 38 4 2 11 5" xfId="6802"/>
    <cellStyle name="Normal 38 4 2 11 5 2" xfId="33122"/>
    <cellStyle name="Normal 38 4 2 11 6" xfId="31375"/>
    <cellStyle name="Normal 38 4 2 12" xfId="3942"/>
    <cellStyle name="Normal 38 4 2 12 2" xfId="10769"/>
    <cellStyle name="Normal 38 4 2 12 2 2" xfId="21833"/>
    <cellStyle name="Normal 38 4 2 12 2 2 2" xfId="48082"/>
    <cellStyle name="Normal 38 4 2 12 2 3" xfId="37019"/>
    <cellStyle name="Normal 38 4 2 12 3" xfId="14372"/>
    <cellStyle name="Normal 38 4 2 12 3 2" xfId="25436"/>
    <cellStyle name="Normal 38 4 2 12 3 2 2" xfId="51685"/>
    <cellStyle name="Normal 38 4 2 12 3 3" xfId="40622"/>
    <cellStyle name="Normal 38 4 2 12 4" xfId="18108"/>
    <cellStyle name="Normal 38 4 2 12 4 2" xfId="44358"/>
    <cellStyle name="Normal 38 4 2 12 5" xfId="6976"/>
    <cellStyle name="Normal 38 4 2 12 5 2" xfId="33295"/>
    <cellStyle name="Normal 38 4 2 12 6" xfId="31376"/>
    <cellStyle name="Normal 38 4 2 13" xfId="3943"/>
    <cellStyle name="Normal 38 4 2 13 2" xfId="10886"/>
    <cellStyle name="Normal 38 4 2 13 2 2" xfId="21950"/>
    <cellStyle name="Normal 38 4 2 13 2 2 2" xfId="48199"/>
    <cellStyle name="Normal 38 4 2 13 2 3" xfId="37136"/>
    <cellStyle name="Normal 38 4 2 13 3" xfId="14489"/>
    <cellStyle name="Normal 38 4 2 13 3 2" xfId="25553"/>
    <cellStyle name="Normal 38 4 2 13 3 2 2" xfId="51802"/>
    <cellStyle name="Normal 38 4 2 13 3 3" xfId="40739"/>
    <cellStyle name="Normal 38 4 2 13 4" xfId="18225"/>
    <cellStyle name="Normal 38 4 2 13 4 2" xfId="44475"/>
    <cellStyle name="Normal 38 4 2 13 5" xfId="7094"/>
    <cellStyle name="Normal 38 4 2 13 5 2" xfId="33412"/>
    <cellStyle name="Normal 38 4 2 13 6" xfId="31377"/>
    <cellStyle name="Normal 38 4 2 14" xfId="3944"/>
    <cellStyle name="Normal 38 4 2 14 2" xfId="11002"/>
    <cellStyle name="Normal 38 4 2 14 2 2" xfId="22066"/>
    <cellStyle name="Normal 38 4 2 14 2 2 2" xfId="48315"/>
    <cellStyle name="Normal 38 4 2 14 2 3" xfId="37252"/>
    <cellStyle name="Normal 38 4 2 14 3" xfId="14605"/>
    <cellStyle name="Normal 38 4 2 14 3 2" xfId="25669"/>
    <cellStyle name="Normal 38 4 2 14 3 2 2" xfId="51918"/>
    <cellStyle name="Normal 38 4 2 14 3 3" xfId="40855"/>
    <cellStyle name="Normal 38 4 2 14 4" xfId="18341"/>
    <cellStyle name="Normal 38 4 2 14 4 2" xfId="44591"/>
    <cellStyle name="Normal 38 4 2 14 5" xfId="7211"/>
    <cellStyle name="Normal 38 4 2 14 5 2" xfId="33528"/>
    <cellStyle name="Normal 38 4 2 14 6" xfId="31378"/>
    <cellStyle name="Normal 38 4 2 15" xfId="3945"/>
    <cellStyle name="Normal 38 4 2 15 2" xfId="11120"/>
    <cellStyle name="Normal 38 4 2 15 2 2" xfId="22184"/>
    <cellStyle name="Normal 38 4 2 15 2 2 2" xfId="48433"/>
    <cellStyle name="Normal 38 4 2 15 2 3" xfId="37370"/>
    <cellStyle name="Normal 38 4 2 15 3" xfId="14723"/>
    <cellStyle name="Normal 38 4 2 15 3 2" xfId="25787"/>
    <cellStyle name="Normal 38 4 2 15 3 2 2" xfId="52036"/>
    <cellStyle name="Normal 38 4 2 15 3 3" xfId="40973"/>
    <cellStyle name="Normal 38 4 2 15 4" xfId="18459"/>
    <cellStyle name="Normal 38 4 2 15 4 2" xfId="44709"/>
    <cellStyle name="Normal 38 4 2 15 5" xfId="7330"/>
    <cellStyle name="Normal 38 4 2 15 5 2" xfId="33646"/>
    <cellStyle name="Normal 38 4 2 15 6" xfId="31379"/>
    <cellStyle name="Normal 38 4 2 16" xfId="3946"/>
    <cellStyle name="Normal 38 4 2 16 2" xfId="11238"/>
    <cellStyle name="Normal 38 4 2 16 2 2" xfId="22302"/>
    <cellStyle name="Normal 38 4 2 16 2 2 2" xfId="48551"/>
    <cellStyle name="Normal 38 4 2 16 2 3" xfId="37488"/>
    <cellStyle name="Normal 38 4 2 16 3" xfId="14841"/>
    <cellStyle name="Normal 38 4 2 16 3 2" xfId="25905"/>
    <cellStyle name="Normal 38 4 2 16 3 2 2" xfId="52154"/>
    <cellStyle name="Normal 38 4 2 16 3 3" xfId="41091"/>
    <cellStyle name="Normal 38 4 2 16 4" xfId="18577"/>
    <cellStyle name="Normal 38 4 2 16 4 2" xfId="44827"/>
    <cellStyle name="Normal 38 4 2 16 5" xfId="7449"/>
    <cellStyle name="Normal 38 4 2 16 5 2" xfId="33764"/>
    <cellStyle name="Normal 38 4 2 16 6" xfId="31380"/>
    <cellStyle name="Normal 38 4 2 17" xfId="3947"/>
    <cellStyle name="Normal 38 4 2 17 2" xfId="11354"/>
    <cellStyle name="Normal 38 4 2 17 2 2" xfId="22418"/>
    <cellStyle name="Normal 38 4 2 17 2 2 2" xfId="48667"/>
    <cellStyle name="Normal 38 4 2 17 2 3" xfId="37604"/>
    <cellStyle name="Normal 38 4 2 17 3" xfId="14957"/>
    <cellStyle name="Normal 38 4 2 17 3 2" xfId="26021"/>
    <cellStyle name="Normal 38 4 2 17 3 2 2" xfId="52270"/>
    <cellStyle name="Normal 38 4 2 17 3 3" xfId="41207"/>
    <cellStyle name="Normal 38 4 2 17 4" xfId="18693"/>
    <cellStyle name="Normal 38 4 2 17 4 2" xfId="44943"/>
    <cellStyle name="Normal 38 4 2 17 5" xfId="7566"/>
    <cellStyle name="Normal 38 4 2 17 5 2" xfId="33880"/>
    <cellStyle name="Normal 38 4 2 17 6" xfId="31381"/>
    <cellStyle name="Normal 38 4 2 18" xfId="3948"/>
    <cellStyle name="Normal 38 4 2 18 2" xfId="11471"/>
    <cellStyle name="Normal 38 4 2 18 2 2" xfId="22535"/>
    <cellStyle name="Normal 38 4 2 18 2 2 2" xfId="48784"/>
    <cellStyle name="Normal 38 4 2 18 2 3" xfId="37721"/>
    <cellStyle name="Normal 38 4 2 18 3" xfId="15074"/>
    <cellStyle name="Normal 38 4 2 18 3 2" xfId="26138"/>
    <cellStyle name="Normal 38 4 2 18 3 2 2" xfId="52387"/>
    <cellStyle name="Normal 38 4 2 18 3 3" xfId="41324"/>
    <cellStyle name="Normal 38 4 2 18 4" xfId="18810"/>
    <cellStyle name="Normal 38 4 2 18 4 2" xfId="45060"/>
    <cellStyle name="Normal 38 4 2 18 5" xfId="7684"/>
    <cellStyle name="Normal 38 4 2 18 5 2" xfId="33997"/>
    <cellStyle name="Normal 38 4 2 18 6" xfId="31382"/>
    <cellStyle name="Normal 38 4 2 19" xfId="3949"/>
    <cellStyle name="Normal 38 4 2 19 2" xfId="11590"/>
    <cellStyle name="Normal 38 4 2 19 2 2" xfId="22654"/>
    <cellStyle name="Normal 38 4 2 19 2 2 2" xfId="48903"/>
    <cellStyle name="Normal 38 4 2 19 2 3" xfId="37840"/>
    <cellStyle name="Normal 38 4 2 19 3" xfId="15193"/>
    <cellStyle name="Normal 38 4 2 19 3 2" xfId="26257"/>
    <cellStyle name="Normal 38 4 2 19 3 2 2" xfId="52506"/>
    <cellStyle name="Normal 38 4 2 19 3 3" xfId="41443"/>
    <cellStyle name="Normal 38 4 2 19 4" xfId="18929"/>
    <cellStyle name="Normal 38 4 2 19 4 2" xfId="45179"/>
    <cellStyle name="Normal 38 4 2 19 5" xfId="7804"/>
    <cellStyle name="Normal 38 4 2 19 5 2" xfId="34116"/>
    <cellStyle name="Normal 38 4 2 19 6" xfId="31383"/>
    <cellStyle name="Normal 38 4 2 2" xfId="258"/>
    <cellStyle name="Normal 38 4 2 2 2" xfId="3951"/>
    <cellStyle name="Normal 38 4 2 2 2 2" xfId="16461"/>
    <cellStyle name="Normal 38 4 2 2 2 2 2" xfId="27525"/>
    <cellStyle name="Normal 38 4 2 2 2 2 2 2" xfId="53774"/>
    <cellStyle name="Normal 38 4 2 2 2 2 3" xfId="42711"/>
    <cellStyle name="Normal 38 4 2 2 2 3" xfId="20197"/>
    <cellStyle name="Normal 38 4 2 2 2 3 2" xfId="46447"/>
    <cellStyle name="Normal 38 4 2 2 2 4" xfId="9125"/>
    <cellStyle name="Normal 38 4 2 2 2 4 2" xfId="35384"/>
    <cellStyle name="Normal 38 4 2 2 2 5" xfId="31385"/>
    <cellStyle name="Normal 38 4 2 2 3" xfId="3950"/>
    <cellStyle name="Normal 38 4 2 2 3 2" xfId="20562"/>
    <cellStyle name="Normal 38 4 2 2 3 2 2" xfId="46811"/>
    <cellStyle name="Normal 38 4 2 2 3 3" xfId="9498"/>
    <cellStyle name="Normal 38 4 2 2 3 3 2" xfId="35748"/>
    <cellStyle name="Normal 38 4 2 2 3 4" xfId="31384"/>
    <cellStyle name="Normal 38 4 2 2 4" xfId="13101"/>
    <cellStyle name="Normal 38 4 2 2 4 2" xfId="24165"/>
    <cellStyle name="Normal 38 4 2 2 4 2 2" xfId="50414"/>
    <cellStyle name="Normal 38 4 2 2 4 3" xfId="39351"/>
    <cellStyle name="Normal 38 4 2 2 5" xfId="16837"/>
    <cellStyle name="Normal 38 4 2 2 5 2" xfId="43087"/>
    <cellStyle name="Normal 38 4 2 2 6" xfId="5695"/>
    <cellStyle name="Normal 38 4 2 2 6 2" xfId="32024"/>
    <cellStyle name="Normal 38 4 2 2 7" xfId="27738"/>
    <cellStyle name="Normal 38 4 2 20" xfId="3952"/>
    <cellStyle name="Normal 38 4 2 20 2" xfId="11704"/>
    <cellStyle name="Normal 38 4 2 20 2 2" xfId="22768"/>
    <cellStyle name="Normal 38 4 2 20 2 2 2" xfId="49017"/>
    <cellStyle name="Normal 38 4 2 20 2 3" xfId="37954"/>
    <cellStyle name="Normal 38 4 2 20 3" xfId="15307"/>
    <cellStyle name="Normal 38 4 2 20 3 2" xfId="26371"/>
    <cellStyle name="Normal 38 4 2 20 3 2 2" xfId="52620"/>
    <cellStyle name="Normal 38 4 2 20 3 3" xfId="41557"/>
    <cellStyle name="Normal 38 4 2 20 4" xfId="19043"/>
    <cellStyle name="Normal 38 4 2 20 4 2" xfId="45293"/>
    <cellStyle name="Normal 38 4 2 20 5" xfId="7919"/>
    <cellStyle name="Normal 38 4 2 20 5 2" xfId="34230"/>
    <cellStyle name="Normal 38 4 2 20 6" xfId="31386"/>
    <cellStyle name="Normal 38 4 2 21" xfId="3953"/>
    <cellStyle name="Normal 38 4 2 21 2" xfId="11818"/>
    <cellStyle name="Normal 38 4 2 21 2 2" xfId="22882"/>
    <cellStyle name="Normal 38 4 2 21 2 2 2" xfId="49131"/>
    <cellStyle name="Normal 38 4 2 21 2 3" xfId="38068"/>
    <cellStyle name="Normal 38 4 2 21 3" xfId="15421"/>
    <cellStyle name="Normal 38 4 2 21 3 2" xfId="26485"/>
    <cellStyle name="Normal 38 4 2 21 3 2 2" xfId="52734"/>
    <cellStyle name="Normal 38 4 2 21 3 3" xfId="41671"/>
    <cellStyle name="Normal 38 4 2 21 4" xfId="19157"/>
    <cellStyle name="Normal 38 4 2 21 4 2" xfId="45407"/>
    <cellStyle name="Normal 38 4 2 21 5" xfId="8034"/>
    <cellStyle name="Normal 38 4 2 21 5 2" xfId="34344"/>
    <cellStyle name="Normal 38 4 2 21 6" xfId="31387"/>
    <cellStyle name="Normal 38 4 2 22" xfId="3954"/>
    <cellStyle name="Normal 38 4 2 22 2" xfId="11932"/>
    <cellStyle name="Normal 38 4 2 22 2 2" xfId="22996"/>
    <cellStyle name="Normal 38 4 2 22 2 2 2" xfId="49245"/>
    <cellStyle name="Normal 38 4 2 22 2 3" xfId="38182"/>
    <cellStyle name="Normal 38 4 2 22 3" xfId="15535"/>
    <cellStyle name="Normal 38 4 2 22 3 2" xfId="26599"/>
    <cellStyle name="Normal 38 4 2 22 3 2 2" xfId="52848"/>
    <cellStyle name="Normal 38 4 2 22 3 3" xfId="41785"/>
    <cellStyle name="Normal 38 4 2 22 4" xfId="19271"/>
    <cellStyle name="Normal 38 4 2 22 4 2" xfId="45521"/>
    <cellStyle name="Normal 38 4 2 22 5" xfId="8149"/>
    <cellStyle name="Normal 38 4 2 22 5 2" xfId="34458"/>
    <cellStyle name="Normal 38 4 2 22 6" xfId="31388"/>
    <cellStyle name="Normal 38 4 2 23" xfId="3955"/>
    <cellStyle name="Normal 38 4 2 23 2" xfId="12046"/>
    <cellStyle name="Normal 38 4 2 23 2 2" xfId="23110"/>
    <cellStyle name="Normal 38 4 2 23 2 2 2" xfId="49359"/>
    <cellStyle name="Normal 38 4 2 23 2 3" xfId="38296"/>
    <cellStyle name="Normal 38 4 2 23 3" xfId="15649"/>
    <cellStyle name="Normal 38 4 2 23 3 2" xfId="26713"/>
    <cellStyle name="Normal 38 4 2 23 3 2 2" xfId="52962"/>
    <cellStyle name="Normal 38 4 2 23 3 3" xfId="41899"/>
    <cellStyle name="Normal 38 4 2 23 4" xfId="19385"/>
    <cellStyle name="Normal 38 4 2 23 4 2" xfId="45635"/>
    <cellStyle name="Normal 38 4 2 23 5" xfId="8264"/>
    <cellStyle name="Normal 38 4 2 23 5 2" xfId="34572"/>
    <cellStyle name="Normal 38 4 2 23 6" xfId="31389"/>
    <cellStyle name="Normal 38 4 2 24" xfId="3956"/>
    <cellStyle name="Normal 38 4 2 24 2" xfId="12160"/>
    <cellStyle name="Normal 38 4 2 24 2 2" xfId="23224"/>
    <cellStyle name="Normal 38 4 2 24 2 2 2" xfId="49473"/>
    <cellStyle name="Normal 38 4 2 24 2 3" xfId="38410"/>
    <cellStyle name="Normal 38 4 2 24 3" xfId="15763"/>
    <cellStyle name="Normal 38 4 2 24 3 2" xfId="26827"/>
    <cellStyle name="Normal 38 4 2 24 3 2 2" xfId="53076"/>
    <cellStyle name="Normal 38 4 2 24 3 3" xfId="42013"/>
    <cellStyle name="Normal 38 4 2 24 4" xfId="19499"/>
    <cellStyle name="Normal 38 4 2 24 4 2" xfId="45749"/>
    <cellStyle name="Normal 38 4 2 24 5" xfId="8379"/>
    <cellStyle name="Normal 38 4 2 24 5 2" xfId="34686"/>
    <cellStyle name="Normal 38 4 2 24 6" xfId="31390"/>
    <cellStyle name="Normal 38 4 2 25" xfId="3957"/>
    <cellStyle name="Normal 38 4 2 25 2" xfId="12277"/>
    <cellStyle name="Normal 38 4 2 25 2 2" xfId="23341"/>
    <cellStyle name="Normal 38 4 2 25 2 2 2" xfId="49590"/>
    <cellStyle name="Normal 38 4 2 25 2 3" xfId="38527"/>
    <cellStyle name="Normal 38 4 2 25 3" xfId="15880"/>
    <cellStyle name="Normal 38 4 2 25 3 2" xfId="26944"/>
    <cellStyle name="Normal 38 4 2 25 3 2 2" xfId="53193"/>
    <cellStyle name="Normal 38 4 2 25 3 3" xfId="42130"/>
    <cellStyle name="Normal 38 4 2 25 4" xfId="19616"/>
    <cellStyle name="Normal 38 4 2 25 4 2" xfId="45866"/>
    <cellStyle name="Normal 38 4 2 25 5" xfId="8497"/>
    <cellStyle name="Normal 38 4 2 25 5 2" xfId="34803"/>
    <cellStyle name="Normal 38 4 2 25 6" xfId="31391"/>
    <cellStyle name="Normal 38 4 2 26" xfId="3958"/>
    <cellStyle name="Normal 38 4 2 26 2" xfId="12396"/>
    <cellStyle name="Normal 38 4 2 26 2 2" xfId="23460"/>
    <cellStyle name="Normal 38 4 2 26 2 2 2" xfId="49709"/>
    <cellStyle name="Normal 38 4 2 26 2 3" xfId="38646"/>
    <cellStyle name="Normal 38 4 2 26 3" xfId="15999"/>
    <cellStyle name="Normal 38 4 2 26 3 2" xfId="27063"/>
    <cellStyle name="Normal 38 4 2 26 3 2 2" xfId="53312"/>
    <cellStyle name="Normal 38 4 2 26 3 3" xfId="42249"/>
    <cellStyle name="Normal 38 4 2 26 4" xfId="19735"/>
    <cellStyle name="Normal 38 4 2 26 4 2" xfId="45985"/>
    <cellStyle name="Normal 38 4 2 26 5" xfId="8617"/>
    <cellStyle name="Normal 38 4 2 26 5 2" xfId="34922"/>
    <cellStyle name="Normal 38 4 2 26 6" xfId="31392"/>
    <cellStyle name="Normal 38 4 2 27" xfId="3959"/>
    <cellStyle name="Normal 38 4 2 27 2" xfId="12527"/>
    <cellStyle name="Normal 38 4 2 27 2 2" xfId="23591"/>
    <cellStyle name="Normal 38 4 2 27 2 2 2" xfId="49840"/>
    <cellStyle name="Normal 38 4 2 27 2 3" xfId="38777"/>
    <cellStyle name="Normal 38 4 2 27 3" xfId="16130"/>
    <cellStyle name="Normal 38 4 2 27 3 2" xfId="27194"/>
    <cellStyle name="Normal 38 4 2 27 3 2 2" xfId="53443"/>
    <cellStyle name="Normal 38 4 2 27 3 3" xfId="42380"/>
    <cellStyle name="Normal 38 4 2 27 4" xfId="19866"/>
    <cellStyle name="Normal 38 4 2 27 4 2" xfId="46116"/>
    <cellStyle name="Normal 38 4 2 27 5" xfId="8749"/>
    <cellStyle name="Normal 38 4 2 27 5 2" xfId="35053"/>
    <cellStyle name="Normal 38 4 2 27 6" xfId="31393"/>
    <cellStyle name="Normal 38 4 2 28" xfId="3960"/>
    <cellStyle name="Normal 38 4 2 28 2" xfId="12642"/>
    <cellStyle name="Normal 38 4 2 28 2 2" xfId="23706"/>
    <cellStyle name="Normal 38 4 2 28 2 2 2" xfId="49955"/>
    <cellStyle name="Normal 38 4 2 28 2 3" xfId="38892"/>
    <cellStyle name="Normal 38 4 2 28 3" xfId="16245"/>
    <cellStyle name="Normal 38 4 2 28 3 2" xfId="27309"/>
    <cellStyle name="Normal 38 4 2 28 3 2 2" xfId="53558"/>
    <cellStyle name="Normal 38 4 2 28 3 3" xfId="42495"/>
    <cellStyle name="Normal 38 4 2 28 4" xfId="19981"/>
    <cellStyle name="Normal 38 4 2 28 4 2" xfId="46231"/>
    <cellStyle name="Normal 38 4 2 28 5" xfId="8865"/>
    <cellStyle name="Normal 38 4 2 28 5 2" xfId="35168"/>
    <cellStyle name="Normal 38 4 2 28 6" xfId="31394"/>
    <cellStyle name="Normal 38 4 2 29" xfId="3961"/>
    <cellStyle name="Normal 38 4 2 29 2" xfId="12756"/>
    <cellStyle name="Normal 38 4 2 29 2 2" xfId="23820"/>
    <cellStyle name="Normal 38 4 2 29 2 2 2" xfId="50069"/>
    <cellStyle name="Normal 38 4 2 29 2 3" xfId="39006"/>
    <cellStyle name="Normal 38 4 2 29 3" xfId="16359"/>
    <cellStyle name="Normal 38 4 2 29 3 2" xfId="27423"/>
    <cellStyle name="Normal 38 4 2 29 3 2 2" xfId="53672"/>
    <cellStyle name="Normal 38 4 2 29 3 3" xfId="42609"/>
    <cellStyle name="Normal 38 4 2 29 4" xfId="20095"/>
    <cellStyle name="Normal 38 4 2 29 4 2" xfId="46345"/>
    <cellStyle name="Normal 38 4 2 29 5" xfId="8980"/>
    <cellStyle name="Normal 38 4 2 29 5 2" xfId="35282"/>
    <cellStyle name="Normal 38 4 2 29 6" xfId="31395"/>
    <cellStyle name="Normal 38 4 2 3" xfId="3962"/>
    <cellStyle name="Normal 38 4 2 3 2" xfId="9666"/>
    <cellStyle name="Normal 38 4 2 3 2 2" xfId="20730"/>
    <cellStyle name="Normal 38 4 2 3 2 2 2" xfId="46979"/>
    <cellStyle name="Normal 38 4 2 3 2 3" xfId="35916"/>
    <cellStyle name="Normal 38 4 2 3 3" xfId="13269"/>
    <cellStyle name="Normal 38 4 2 3 3 2" xfId="24333"/>
    <cellStyle name="Normal 38 4 2 3 3 2 2" xfId="50582"/>
    <cellStyle name="Normal 38 4 2 3 3 3" xfId="39519"/>
    <cellStyle name="Normal 38 4 2 3 4" xfId="17005"/>
    <cellStyle name="Normal 38 4 2 3 4 2" xfId="43255"/>
    <cellStyle name="Normal 38 4 2 3 5" xfId="5864"/>
    <cellStyle name="Normal 38 4 2 3 5 2" xfId="32192"/>
    <cellStyle name="Normal 38 4 2 3 6" xfId="31396"/>
    <cellStyle name="Normal 38 4 2 30" xfId="3963"/>
    <cellStyle name="Normal 38 4 2 30 2" xfId="9394"/>
    <cellStyle name="Normal 38 4 2 30 2 2" xfId="20458"/>
    <cellStyle name="Normal 38 4 2 30 2 2 2" xfId="46707"/>
    <cellStyle name="Normal 38 4 2 30 2 3" xfId="35644"/>
    <cellStyle name="Normal 38 4 2 30 3" xfId="12997"/>
    <cellStyle name="Normal 38 4 2 30 3 2" xfId="24061"/>
    <cellStyle name="Normal 38 4 2 30 3 2 2" xfId="50310"/>
    <cellStyle name="Normal 38 4 2 30 3 3" xfId="39247"/>
    <cellStyle name="Normal 38 4 2 30 4" xfId="16733"/>
    <cellStyle name="Normal 38 4 2 30 4 2" xfId="42983"/>
    <cellStyle name="Normal 38 4 2 30 5" xfId="5589"/>
    <cellStyle name="Normal 38 4 2 30 5 2" xfId="31920"/>
    <cellStyle name="Normal 38 4 2 30 6" xfId="31397"/>
    <cellStyle name="Normal 38 4 2 31" xfId="3964"/>
    <cellStyle name="Normal 38 4 2 31 2" xfId="20338"/>
    <cellStyle name="Normal 38 4 2 31 2 2" xfId="46587"/>
    <cellStyle name="Normal 38 4 2 31 3" xfId="9274"/>
    <cellStyle name="Normal 38 4 2 31 3 2" xfId="35524"/>
    <cellStyle name="Normal 38 4 2 31 4" xfId="31398"/>
    <cellStyle name="Normal 38 4 2 32" xfId="3965"/>
    <cellStyle name="Normal 38 4 2 32 2" xfId="23941"/>
    <cellStyle name="Normal 38 4 2 32 2 2" xfId="50190"/>
    <cellStyle name="Normal 38 4 2 32 3" xfId="12877"/>
    <cellStyle name="Normal 38 4 2 32 3 2" xfId="39127"/>
    <cellStyle name="Normal 38 4 2 32 4" xfId="31399"/>
    <cellStyle name="Normal 38 4 2 33" xfId="3966"/>
    <cellStyle name="Normal 38 4 2 33 2" xfId="16613"/>
    <cellStyle name="Normal 38 4 2 33 2 2" xfId="42863"/>
    <cellStyle name="Normal 38 4 2 33 3" xfId="31400"/>
    <cellStyle name="Normal 38 4 2 34" xfId="3967"/>
    <cellStyle name="Normal 38 4 2 34 2" xfId="31401"/>
    <cellStyle name="Normal 38 4 2 35" xfId="3968"/>
    <cellStyle name="Normal 38 4 2 35 2" xfId="31402"/>
    <cellStyle name="Normal 38 4 2 36" xfId="3969"/>
    <cellStyle name="Normal 38 4 2 36 2" xfId="31403"/>
    <cellStyle name="Normal 38 4 2 37" xfId="3970"/>
    <cellStyle name="Normal 38 4 2 37 2" xfId="31404"/>
    <cellStyle name="Normal 38 4 2 38" xfId="3971"/>
    <cellStyle name="Normal 38 4 2 38 2" xfId="31405"/>
    <cellStyle name="Normal 38 4 2 39" xfId="3972"/>
    <cellStyle name="Normal 38 4 2 39 2" xfId="31406"/>
    <cellStyle name="Normal 38 4 2 4" xfId="3973"/>
    <cellStyle name="Normal 38 4 2 4 2" xfId="9782"/>
    <cellStyle name="Normal 38 4 2 4 2 2" xfId="20846"/>
    <cellStyle name="Normal 38 4 2 4 2 2 2" xfId="47095"/>
    <cellStyle name="Normal 38 4 2 4 2 3" xfId="36032"/>
    <cellStyle name="Normal 38 4 2 4 3" xfId="13385"/>
    <cellStyle name="Normal 38 4 2 4 3 2" xfId="24449"/>
    <cellStyle name="Normal 38 4 2 4 3 2 2" xfId="50698"/>
    <cellStyle name="Normal 38 4 2 4 3 3" xfId="39635"/>
    <cellStyle name="Normal 38 4 2 4 4" xfId="17121"/>
    <cellStyle name="Normal 38 4 2 4 4 2" xfId="43371"/>
    <cellStyle name="Normal 38 4 2 4 5" xfId="5981"/>
    <cellStyle name="Normal 38 4 2 4 5 2" xfId="32308"/>
    <cellStyle name="Normal 38 4 2 4 6" xfId="31407"/>
    <cellStyle name="Normal 38 4 2 40" xfId="3974"/>
    <cellStyle name="Normal 38 4 2 40 2" xfId="31408"/>
    <cellStyle name="Normal 38 4 2 41" xfId="3939"/>
    <cellStyle name="Normal 38 4 2 41 2" xfId="31373"/>
    <cellStyle name="Normal 38 4 2 42" xfId="5468"/>
    <cellStyle name="Normal 38 4 2 42 2" xfId="31800"/>
    <cellStyle name="Normal 38 4 2 43" xfId="27737"/>
    <cellStyle name="Normal 38 4 2 5" xfId="3975"/>
    <cellStyle name="Normal 38 4 2 5 2" xfId="9897"/>
    <cellStyle name="Normal 38 4 2 5 2 2" xfId="20961"/>
    <cellStyle name="Normal 38 4 2 5 2 2 2" xfId="47210"/>
    <cellStyle name="Normal 38 4 2 5 2 3" xfId="36147"/>
    <cellStyle name="Normal 38 4 2 5 3" xfId="13500"/>
    <cellStyle name="Normal 38 4 2 5 3 2" xfId="24564"/>
    <cellStyle name="Normal 38 4 2 5 3 2 2" xfId="50813"/>
    <cellStyle name="Normal 38 4 2 5 3 3" xfId="39750"/>
    <cellStyle name="Normal 38 4 2 5 4" xfId="17236"/>
    <cellStyle name="Normal 38 4 2 5 4 2" xfId="43486"/>
    <cellStyle name="Normal 38 4 2 5 5" xfId="6097"/>
    <cellStyle name="Normal 38 4 2 5 5 2" xfId="32423"/>
    <cellStyle name="Normal 38 4 2 5 6" xfId="31409"/>
    <cellStyle name="Normal 38 4 2 6" xfId="3976"/>
    <cellStyle name="Normal 38 4 2 6 2" xfId="10012"/>
    <cellStyle name="Normal 38 4 2 6 2 2" xfId="21076"/>
    <cellStyle name="Normal 38 4 2 6 2 2 2" xfId="47325"/>
    <cellStyle name="Normal 38 4 2 6 2 3" xfId="36262"/>
    <cellStyle name="Normal 38 4 2 6 3" xfId="13615"/>
    <cellStyle name="Normal 38 4 2 6 3 2" xfId="24679"/>
    <cellStyle name="Normal 38 4 2 6 3 2 2" xfId="50928"/>
    <cellStyle name="Normal 38 4 2 6 3 3" xfId="39865"/>
    <cellStyle name="Normal 38 4 2 6 4" xfId="17351"/>
    <cellStyle name="Normal 38 4 2 6 4 2" xfId="43601"/>
    <cellStyle name="Normal 38 4 2 6 5" xfId="6213"/>
    <cellStyle name="Normal 38 4 2 6 5 2" xfId="32538"/>
    <cellStyle name="Normal 38 4 2 6 6" xfId="31410"/>
    <cellStyle name="Normal 38 4 2 7" xfId="3977"/>
    <cellStyle name="Normal 38 4 2 7 2" xfId="10126"/>
    <cellStyle name="Normal 38 4 2 7 2 2" xfId="21190"/>
    <cellStyle name="Normal 38 4 2 7 2 2 2" xfId="47439"/>
    <cellStyle name="Normal 38 4 2 7 2 3" xfId="36376"/>
    <cellStyle name="Normal 38 4 2 7 3" xfId="13729"/>
    <cellStyle name="Normal 38 4 2 7 3 2" xfId="24793"/>
    <cellStyle name="Normal 38 4 2 7 3 2 2" xfId="51042"/>
    <cellStyle name="Normal 38 4 2 7 3 3" xfId="39979"/>
    <cellStyle name="Normal 38 4 2 7 4" xfId="17465"/>
    <cellStyle name="Normal 38 4 2 7 4 2" xfId="43715"/>
    <cellStyle name="Normal 38 4 2 7 5" xfId="6328"/>
    <cellStyle name="Normal 38 4 2 7 5 2" xfId="32652"/>
    <cellStyle name="Normal 38 4 2 7 6" xfId="31411"/>
    <cellStyle name="Normal 38 4 2 8" xfId="3978"/>
    <cellStyle name="Normal 38 4 2 8 2" xfId="10240"/>
    <cellStyle name="Normal 38 4 2 8 2 2" xfId="21304"/>
    <cellStyle name="Normal 38 4 2 8 2 2 2" xfId="47553"/>
    <cellStyle name="Normal 38 4 2 8 2 3" xfId="36490"/>
    <cellStyle name="Normal 38 4 2 8 3" xfId="13843"/>
    <cellStyle name="Normal 38 4 2 8 3 2" xfId="24907"/>
    <cellStyle name="Normal 38 4 2 8 3 2 2" xfId="51156"/>
    <cellStyle name="Normal 38 4 2 8 3 3" xfId="40093"/>
    <cellStyle name="Normal 38 4 2 8 4" xfId="17579"/>
    <cellStyle name="Normal 38 4 2 8 4 2" xfId="43829"/>
    <cellStyle name="Normal 38 4 2 8 5" xfId="6443"/>
    <cellStyle name="Normal 38 4 2 8 5 2" xfId="32766"/>
    <cellStyle name="Normal 38 4 2 8 6" xfId="31412"/>
    <cellStyle name="Normal 38 4 2 9" xfId="3979"/>
    <cellStyle name="Normal 38 4 2 9 2" xfId="10354"/>
    <cellStyle name="Normal 38 4 2 9 2 2" xfId="21418"/>
    <cellStyle name="Normal 38 4 2 9 2 2 2" xfId="47667"/>
    <cellStyle name="Normal 38 4 2 9 2 3" xfId="36604"/>
    <cellStyle name="Normal 38 4 2 9 3" xfId="13957"/>
    <cellStyle name="Normal 38 4 2 9 3 2" xfId="25021"/>
    <cellStyle name="Normal 38 4 2 9 3 2 2" xfId="51270"/>
    <cellStyle name="Normal 38 4 2 9 3 3" xfId="40207"/>
    <cellStyle name="Normal 38 4 2 9 4" xfId="17693"/>
    <cellStyle name="Normal 38 4 2 9 4 2" xfId="43943"/>
    <cellStyle name="Normal 38 4 2 9 5" xfId="6558"/>
    <cellStyle name="Normal 38 4 2 9 5 2" xfId="32880"/>
    <cellStyle name="Normal 38 4 2 9 6" xfId="31413"/>
    <cellStyle name="Normal 38 4 20" xfId="3980"/>
    <cellStyle name="Normal 38 4 20 2" xfId="11514"/>
    <cellStyle name="Normal 38 4 20 2 2" xfId="22578"/>
    <cellStyle name="Normal 38 4 20 2 2 2" xfId="48827"/>
    <cellStyle name="Normal 38 4 20 2 3" xfId="37764"/>
    <cellStyle name="Normal 38 4 20 3" xfId="15117"/>
    <cellStyle name="Normal 38 4 20 3 2" xfId="26181"/>
    <cellStyle name="Normal 38 4 20 3 2 2" xfId="52430"/>
    <cellStyle name="Normal 38 4 20 3 3" xfId="41367"/>
    <cellStyle name="Normal 38 4 20 4" xfId="18853"/>
    <cellStyle name="Normal 38 4 20 4 2" xfId="45103"/>
    <cellStyle name="Normal 38 4 20 5" xfId="7728"/>
    <cellStyle name="Normal 38 4 20 5 2" xfId="34040"/>
    <cellStyle name="Normal 38 4 20 6" xfId="31414"/>
    <cellStyle name="Normal 38 4 21" xfId="3981"/>
    <cellStyle name="Normal 38 4 21 2" xfId="11628"/>
    <cellStyle name="Normal 38 4 21 2 2" xfId="22692"/>
    <cellStyle name="Normal 38 4 21 2 2 2" xfId="48941"/>
    <cellStyle name="Normal 38 4 21 2 3" xfId="37878"/>
    <cellStyle name="Normal 38 4 21 3" xfId="15231"/>
    <cellStyle name="Normal 38 4 21 3 2" xfId="26295"/>
    <cellStyle name="Normal 38 4 21 3 2 2" xfId="52544"/>
    <cellStyle name="Normal 38 4 21 3 3" xfId="41481"/>
    <cellStyle name="Normal 38 4 21 4" xfId="18967"/>
    <cellStyle name="Normal 38 4 21 4 2" xfId="45217"/>
    <cellStyle name="Normal 38 4 21 5" xfId="7843"/>
    <cellStyle name="Normal 38 4 21 5 2" xfId="34154"/>
    <cellStyle name="Normal 38 4 21 6" xfId="31415"/>
    <cellStyle name="Normal 38 4 22" xfId="3982"/>
    <cellStyle name="Normal 38 4 22 2" xfId="11742"/>
    <cellStyle name="Normal 38 4 22 2 2" xfId="22806"/>
    <cellStyle name="Normal 38 4 22 2 2 2" xfId="49055"/>
    <cellStyle name="Normal 38 4 22 2 3" xfId="37992"/>
    <cellStyle name="Normal 38 4 22 3" xfId="15345"/>
    <cellStyle name="Normal 38 4 22 3 2" xfId="26409"/>
    <cellStyle name="Normal 38 4 22 3 2 2" xfId="52658"/>
    <cellStyle name="Normal 38 4 22 3 3" xfId="41595"/>
    <cellStyle name="Normal 38 4 22 4" xfId="19081"/>
    <cellStyle name="Normal 38 4 22 4 2" xfId="45331"/>
    <cellStyle name="Normal 38 4 22 5" xfId="7958"/>
    <cellStyle name="Normal 38 4 22 5 2" xfId="34268"/>
    <cellStyle name="Normal 38 4 22 6" xfId="31416"/>
    <cellStyle name="Normal 38 4 23" xfId="3983"/>
    <cellStyle name="Normal 38 4 23 2" xfId="11856"/>
    <cellStyle name="Normal 38 4 23 2 2" xfId="22920"/>
    <cellStyle name="Normal 38 4 23 2 2 2" xfId="49169"/>
    <cellStyle name="Normal 38 4 23 2 3" xfId="38106"/>
    <cellStyle name="Normal 38 4 23 3" xfId="15459"/>
    <cellStyle name="Normal 38 4 23 3 2" xfId="26523"/>
    <cellStyle name="Normal 38 4 23 3 2 2" xfId="52772"/>
    <cellStyle name="Normal 38 4 23 3 3" xfId="41709"/>
    <cellStyle name="Normal 38 4 23 4" xfId="19195"/>
    <cellStyle name="Normal 38 4 23 4 2" xfId="45445"/>
    <cellStyle name="Normal 38 4 23 5" xfId="8073"/>
    <cellStyle name="Normal 38 4 23 5 2" xfId="34382"/>
    <cellStyle name="Normal 38 4 23 6" xfId="31417"/>
    <cellStyle name="Normal 38 4 24" xfId="3984"/>
    <cellStyle name="Normal 38 4 24 2" xfId="11970"/>
    <cellStyle name="Normal 38 4 24 2 2" xfId="23034"/>
    <cellStyle name="Normal 38 4 24 2 2 2" xfId="49283"/>
    <cellStyle name="Normal 38 4 24 2 3" xfId="38220"/>
    <cellStyle name="Normal 38 4 24 3" xfId="15573"/>
    <cellStyle name="Normal 38 4 24 3 2" xfId="26637"/>
    <cellStyle name="Normal 38 4 24 3 2 2" xfId="52886"/>
    <cellStyle name="Normal 38 4 24 3 3" xfId="41823"/>
    <cellStyle name="Normal 38 4 24 4" xfId="19309"/>
    <cellStyle name="Normal 38 4 24 4 2" xfId="45559"/>
    <cellStyle name="Normal 38 4 24 5" xfId="8188"/>
    <cellStyle name="Normal 38 4 24 5 2" xfId="34496"/>
    <cellStyle name="Normal 38 4 24 6" xfId="31418"/>
    <cellStyle name="Normal 38 4 25" xfId="3985"/>
    <cellStyle name="Normal 38 4 25 2" xfId="12084"/>
    <cellStyle name="Normal 38 4 25 2 2" xfId="23148"/>
    <cellStyle name="Normal 38 4 25 2 2 2" xfId="49397"/>
    <cellStyle name="Normal 38 4 25 2 3" xfId="38334"/>
    <cellStyle name="Normal 38 4 25 3" xfId="15687"/>
    <cellStyle name="Normal 38 4 25 3 2" xfId="26751"/>
    <cellStyle name="Normal 38 4 25 3 2 2" xfId="53000"/>
    <cellStyle name="Normal 38 4 25 3 3" xfId="41937"/>
    <cellStyle name="Normal 38 4 25 4" xfId="19423"/>
    <cellStyle name="Normal 38 4 25 4 2" xfId="45673"/>
    <cellStyle name="Normal 38 4 25 5" xfId="8303"/>
    <cellStyle name="Normal 38 4 25 5 2" xfId="34610"/>
    <cellStyle name="Normal 38 4 25 6" xfId="31419"/>
    <cellStyle name="Normal 38 4 26" xfId="3986"/>
    <cellStyle name="Normal 38 4 26 2" xfId="12201"/>
    <cellStyle name="Normal 38 4 26 2 2" xfId="23265"/>
    <cellStyle name="Normal 38 4 26 2 2 2" xfId="49514"/>
    <cellStyle name="Normal 38 4 26 2 3" xfId="38451"/>
    <cellStyle name="Normal 38 4 26 3" xfId="15804"/>
    <cellStyle name="Normal 38 4 26 3 2" xfId="26868"/>
    <cellStyle name="Normal 38 4 26 3 2 2" xfId="53117"/>
    <cellStyle name="Normal 38 4 26 3 3" xfId="42054"/>
    <cellStyle name="Normal 38 4 26 4" xfId="19540"/>
    <cellStyle name="Normal 38 4 26 4 2" xfId="45790"/>
    <cellStyle name="Normal 38 4 26 5" xfId="8421"/>
    <cellStyle name="Normal 38 4 26 5 2" xfId="34727"/>
    <cellStyle name="Normal 38 4 26 6" xfId="31420"/>
    <cellStyle name="Normal 38 4 27" xfId="3987"/>
    <cellStyle name="Normal 38 4 27 2" xfId="12320"/>
    <cellStyle name="Normal 38 4 27 2 2" xfId="23384"/>
    <cellStyle name="Normal 38 4 27 2 2 2" xfId="49633"/>
    <cellStyle name="Normal 38 4 27 2 3" xfId="38570"/>
    <cellStyle name="Normal 38 4 27 3" xfId="15923"/>
    <cellStyle name="Normal 38 4 27 3 2" xfId="26987"/>
    <cellStyle name="Normal 38 4 27 3 2 2" xfId="53236"/>
    <cellStyle name="Normal 38 4 27 3 3" xfId="42173"/>
    <cellStyle name="Normal 38 4 27 4" xfId="19659"/>
    <cellStyle name="Normal 38 4 27 4 2" xfId="45909"/>
    <cellStyle name="Normal 38 4 27 5" xfId="8541"/>
    <cellStyle name="Normal 38 4 27 5 2" xfId="34846"/>
    <cellStyle name="Normal 38 4 27 6" xfId="31421"/>
    <cellStyle name="Normal 38 4 28" xfId="3988"/>
    <cellStyle name="Normal 38 4 28 2" xfId="12451"/>
    <cellStyle name="Normal 38 4 28 2 2" xfId="23515"/>
    <cellStyle name="Normal 38 4 28 2 2 2" xfId="49764"/>
    <cellStyle name="Normal 38 4 28 2 3" xfId="38701"/>
    <cellStyle name="Normal 38 4 28 3" xfId="16054"/>
    <cellStyle name="Normal 38 4 28 3 2" xfId="27118"/>
    <cellStyle name="Normal 38 4 28 3 2 2" xfId="53367"/>
    <cellStyle name="Normal 38 4 28 3 3" xfId="42304"/>
    <cellStyle name="Normal 38 4 28 4" xfId="19790"/>
    <cellStyle name="Normal 38 4 28 4 2" xfId="46040"/>
    <cellStyle name="Normal 38 4 28 5" xfId="8673"/>
    <cellStyle name="Normal 38 4 28 5 2" xfId="34977"/>
    <cellStyle name="Normal 38 4 28 6" xfId="31422"/>
    <cellStyle name="Normal 38 4 29" xfId="3989"/>
    <cellStyle name="Normal 38 4 29 2" xfId="12566"/>
    <cellStyle name="Normal 38 4 29 2 2" xfId="23630"/>
    <cellStyle name="Normal 38 4 29 2 2 2" xfId="49879"/>
    <cellStyle name="Normal 38 4 29 2 3" xfId="38816"/>
    <cellStyle name="Normal 38 4 29 3" xfId="16169"/>
    <cellStyle name="Normal 38 4 29 3 2" xfId="27233"/>
    <cellStyle name="Normal 38 4 29 3 2 2" xfId="53482"/>
    <cellStyle name="Normal 38 4 29 3 3" xfId="42419"/>
    <cellStyle name="Normal 38 4 29 4" xfId="19905"/>
    <cellStyle name="Normal 38 4 29 4 2" xfId="46155"/>
    <cellStyle name="Normal 38 4 29 5" xfId="8789"/>
    <cellStyle name="Normal 38 4 29 5 2" xfId="35092"/>
    <cellStyle name="Normal 38 4 29 6" xfId="31423"/>
    <cellStyle name="Normal 38 4 3" xfId="259"/>
    <cellStyle name="Normal 38 4 3 2" xfId="3991"/>
    <cellStyle name="Normal 38 4 3 2 2" xfId="16462"/>
    <cellStyle name="Normal 38 4 3 2 2 2" xfId="27526"/>
    <cellStyle name="Normal 38 4 3 2 2 2 2" xfId="53775"/>
    <cellStyle name="Normal 38 4 3 2 2 3" xfId="42712"/>
    <cellStyle name="Normal 38 4 3 2 3" xfId="20198"/>
    <cellStyle name="Normal 38 4 3 2 3 2" xfId="46448"/>
    <cellStyle name="Normal 38 4 3 2 4" xfId="9126"/>
    <cellStyle name="Normal 38 4 3 2 4 2" xfId="35385"/>
    <cellStyle name="Normal 38 4 3 2 5" xfId="31425"/>
    <cellStyle name="Normal 38 4 3 3" xfId="3990"/>
    <cellStyle name="Normal 38 4 3 3 2" xfId="20502"/>
    <cellStyle name="Normal 38 4 3 3 2 2" xfId="46751"/>
    <cellStyle name="Normal 38 4 3 3 3" xfId="9438"/>
    <cellStyle name="Normal 38 4 3 3 3 2" xfId="35688"/>
    <cellStyle name="Normal 38 4 3 3 4" xfId="31424"/>
    <cellStyle name="Normal 38 4 3 4" xfId="13041"/>
    <cellStyle name="Normal 38 4 3 4 2" xfId="24105"/>
    <cellStyle name="Normal 38 4 3 4 2 2" xfId="50354"/>
    <cellStyle name="Normal 38 4 3 4 3" xfId="39291"/>
    <cellStyle name="Normal 38 4 3 5" xfId="16777"/>
    <cellStyle name="Normal 38 4 3 5 2" xfId="43027"/>
    <cellStyle name="Normal 38 4 3 6" xfId="5634"/>
    <cellStyle name="Normal 38 4 3 6 2" xfId="31964"/>
    <cellStyle name="Normal 38 4 3 7" xfId="27739"/>
    <cellStyle name="Normal 38 4 30" xfId="3992"/>
    <cellStyle name="Normal 38 4 30 2" xfId="12680"/>
    <cellStyle name="Normal 38 4 30 2 2" xfId="23744"/>
    <cellStyle name="Normal 38 4 30 2 2 2" xfId="49993"/>
    <cellStyle name="Normal 38 4 30 2 3" xfId="38930"/>
    <cellStyle name="Normal 38 4 30 3" xfId="16283"/>
    <cellStyle name="Normal 38 4 30 3 2" xfId="27347"/>
    <cellStyle name="Normal 38 4 30 3 2 2" xfId="53596"/>
    <cellStyle name="Normal 38 4 30 3 3" xfId="42533"/>
    <cellStyle name="Normal 38 4 30 4" xfId="20019"/>
    <cellStyle name="Normal 38 4 30 4 2" xfId="46269"/>
    <cellStyle name="Normal 38 4 30 5" xfId="8904"/>
    <cellStyle name="Normal 38 4 30 5 2" xfId="35206"/>
    <cellStyle name="Normal 38 4 30 6" xfId="31426"/>
    <cellStyle name="Normal 38 4 31" xfId="3993"/>
    <cellStyle name="Normal 38 4 31 2" xfId="9318"/>
    <cellStyle name="Normal 38 4 31 2 2" xfId="20382"/>
    <cellStyle name="Normal 38 4 31 2 2 2" xfId="46631"/>
    <cellStyle name="Normal 38 4 31 2 3" xfId="35568"/>
    <cellStyle name="Normal 38 4 31 3" xfId="12921"/>
    <cellStyle name="Normal 38 4 31 3 2" xfId="23985"/>
    <cellStyle name="Normal 38 4 31 3 2 2" xfId="50234"/>
    <cellStyle name="Normal 38 4 31 3 3" xfId="39171"/>
    <cellStyle name="Normal 38 4 31 4" xfId="16657"/>
    <cellStyle name="Normal 38 4 31 4 2" xfId="42907"/>
    <cellStyle name="Normal 38 4 31 5" xfId="5513"/>
    <cellStyle name="Normal 38 4 31 5 2" xfId="31844"/>
    <cellStyle name="Normal 38 4 31 6" xfId="31427"/>
    <cellStyle name="Normal 38 4 32" xfId="3994"/>
    <cellStyle name="Normal 38 4 32 2" xfId="20262"/>
    <cellStyle name="Normal 38 4 32 2 2" xfId="46511"/>
    <cellStyle name="Normal 38 4 32 3" xfId="9198"/>
    <cellStyle name="Normal 38 4 32 3 2" xfId="35448"/>
    <cellStyle name="Normal 38 4 32 4" xfId="31428"/>
    <cellStyle name="Normal 38 4 33" xfId="3995"/>
    <cellStyle name="Normal 38 4 33 2" xfId="23865"/>
    <cellStyle name="Normal 38 4 33 2 2" xfId="50114"/>
    <cellStyle name="Normal 38 4 33 3" xfId="12801"/>
    <cellStyle name="Normal 38 4 33 3 2" xfId="39051"/>
    <cellStyle name="Normal 38 4 33 4" xfId="31429"/>
    <cellStyle name="Normal 38 4 34" xfId="3996"/>
    <cellStyle name="Normal 38 4 34 2" xfId="16537"/>
    <cellStyle name="Normal 38 4 34 2 2" xfId="42787"/>
    <cellStyle name="Normal 38 4 34 3" xfId="31430"/>
    <cellStyle name="Normal 38 4 35" xfId="3997"/>
    <cellStyle name="Normal 38 4 35 2" xfId="31431"/>
    <cellStyle name="Normal 38 4 36" xfId="3998"/>
    <cellStyle name="Normal 38 4 36 2" xfId="31432"/>
    <cellStyle name="Normal 38 4 37" xfId="3999"/>
    <cellStyle name="Normal 38 4 37 2" xfId="31433"/>
    <cellStyle name="Normal 38 4 38" xfId="4000"/>
    <cellStyle name="Normal 38 4 38 2" xfId="31434"/>
    <cellStyle name="Normal 38 4 39" xfId="4001"/>
    <cellStyle name="Normal 38 4 39 2" xfId="31435"/>
    <cellStyle name="Normal 38 4 4" xfId="4002"/>
    <cellStyle name="Normal 38 4 4 2" xfId="9590"/>
    <cellStyle name="Normal 38 4 4 2 2" xfId="20654"/>
    <cellStyle name="Normal 38 4 4 2 2 2" xfId="46903"/>
    <cellStyle name="Normal 38 4 4 2 3" xfId="35840"/>
    <cellStyle name="Normal 38 4 4 3" xfId="13193"/>
    <cellStyle name="Normal 38 4 4 3 2" xfId="24257"/>
    <cellStyle name="Normal 38 4 4 3 2 2" xfId="50506"/>
    <cellStyle name="Normal 38 4 4 3 3" xfId="39443"/>
    <cellStyle name="Normal 38 4 4 4" xfId="16929"/>
    <cellStyle name="Normal 38 4 4 4 2" xfId="43179"/>
    <cellStyle name="Normal 38 4 4 5" xfId="5788"/>
    <cellStyle name="Normal 38 4 4 5 2" xfId="32116"/>
    <cellStyle name="Normal 38 4 4 6" xfId="31436"/>
    <cellStyle name="Normal 38 4 40" xfId="4003"/>
    <cellStyle name="Normal 38 4 40 2" xfId="31437"/>
    <cellStyle name="Normal 38 4 41" xfId="4004"/>
    <cellStyle name="Normal 38 4 41 2" xfId="31438"/>
    <cellStyle name="Normal 38 4 42" xfId="3928"/>
    <cellStyle name="Normal 38 4 42 2" xfId="31362"/>
    <cellStyle name="Normal 38 4 43" xfId="5392"/>
    <cellStyle name="Normal 38 4 43 2" xfId="31724"/>
    <cellStyle name="Normal 38 4 44" xfId="27736"/>
    <cellStyle name="Normal 38 4 5" xfId="4005"/>
    <cellStyle name="Normal 38 4 5 2" xfId="9706"/>
    <cellStyle name="Normal 38 4 5 2 2" xfId="20770"/>
    <cellStyle name="Normal 38 4 5 2 2 2" xfId="47019"/>
    <cellStyle name="Normal 38 4 5 2 3" xfId="35956"/>
    <cellStyle name="Normal 38 4 5 3" xfId="13309"/>
    <cellStyle name="Normal 38 4 5 3 2" xfId="24373"/>
    <cellStyle name="Normal 38 4 5 3 2 2" xfId="50622"/>
    <cellStyle name="Normal 38 4 5 3 3" xfId="39559"/>
    <cellStyle name="Normal 38 4 5 4" xfId="17045"/>
    <cellStyle name="Normal 38 4 5 4 2" xfId="43295"/>
    <cellStyle name="Normal 38 4 5 5" xfId="5905"/>
    <cellStyle name="Normal 38 4 5 5 2" xfId="32232"/>
    <cellStyle name="Normal 38 4 5 6" xfId="31439"/>
    <cellStyle name="Normal 38 4 6" xfId="4006"/>
    <cellStyle name="Normal 38 4 6 2" xfId="9821"/>
    <cellStyle name="Normal 38 4 6 2 2" xfId="20885"/>
    <cellStyle name="Normal 38 4 6 2 2 2" xfId="47134"/>
    <cellStyle name="Normal 38 4 6 2 3" xfId="36071"/>
    <cellStyle name="Normal 38 4 6 3" xfId="13424"/>
    <cellStyle name="Normal 38 4 6 3 2" xfId="24488"/>
    <cellStyle name="Normal 38 4 6 3 2 2" xfId="50737"/>
    <cellStyle name="Normal 38 4 6 3 3" xfId="39674"/>
    <cellStyle name="Normal 38 4 6 4" xfId="17160"/>
    <cellStyle name="Normal 38 4 6 4 2" xfId="43410"/>
    <cellStyle name="Normal 38 4 6 5" xfId="6021"/>
    <cellStyle name="Normal 38 4 6 5 2" xfId="32347"/>
    <cellStyle name="Normal 38 4 6 6" xfId="31440"/>
    <cellStyle name="Normal 38 4 7" xfId="4007"/>
    <cellStyle name="Normal 38 4 7 2" xfId="9936"/>
    <cellStyle name="Normal 38 4 7 2 2" xfId="21000"/>
    <cellStyle name="Normal 38 4 7 2 2 2" xfId="47249"/>
    <cellStyle name="Normal 38 4 7 2 3" xfId="36186"/>
    <cellStyle name="Normal 38 4 7 3" xfId="13539"/>
    <cellStyle name="Normal 38 4 7 3 2" xfId="24603"/>
    <cellStyle name="Normal 38 4 7 3 2 2" xfId="50852"/>
    <cellStyle name="Normal 38 4 7 3 3" xfId="39789"/>
    <cellStyle name="Normal 38 4 7 4" xfId="17275"/>
    <cellStyle name="Normal 38 4 7 4 2" xfId="43525"/>
    <cellStyle name="Normal 38 4 7 5" xfId="6137"/>
    <cellStyle name="Normal 38 4 7 5 2" xfId="32462"/>
    <cellStyle name="Normal 38 4 7 6" xfId="31441"/>
    <cellStyle name="Normal 38 4 8" xfId="4008"/>
    <cellStyle name="Normal 38 4 8 2" xfId="10050"/>
    <cellStyle name="Normal 38 4 8 2 2" xfId="21114"/>
    <cellStyle name="Normal 38 4 8 2 2 2" xfId="47363"/>
    <cellStyle name="Normal 38 4 8 2 3" xfId="36300"/>
    <cellStyle name="Normal 38 4 8 3" xfId="13653"/>
    <cellStyle name="Normal 38 4 8 3 2" xfId="24717"/>
    <cellStyle name="Normal 38 4 8 3 2 2" xfId="50966"/>
    <cellStyle name="Normal 38 4 8 3 3" xfId="39903"/>
    <cellStyle name="Normal 38 4 8 4" xfId="17389"/>
    <cellStyle name="Normal 38 4 8 4 2" xfId="43639"/>
    <cellStyle name="Normal 38 4 8 5" xfId="6252"/>
    <cellStyle name="Normal 38 4 8 5 2" xfId="32576"/>
    <cellStyle name="Normal 38 4 8 6" xfId="31442"/>
    <cellStyle name="Normal 38 4 9" xfId="4009"/>
    <cellStyle name="Normal 38 4 9 2" xfId="10164"/>
    <cellStyle name="Normal 38 4 9 2 2" xfId="21228"/>
    <cellStyle name="Normal 38 4 9 2 2 2" xfId="47477"/>
    <cellStyle name="Normal 38 4 9 2 3" xfId="36414"/>
    <cellStyle name="Normal 38 4 9 3" xfId="13767"/>
    <cellStyle name="Normal 38 4 9 3 2" xfId="24831"/>
    <cellStyle name="Normal 38 4 9 3 2 2" xfId="51080"/>
    <cellStyle name="Normal 38 4 9 3 3" xfId="40017"/>
    <cellStyle name="Normal 38 4 9 4" xfId="17503"/>
    <cellStyle name="Normal 38 4 9 4 2" xfId="43753"/>
    <cellStyle name="Normal 38 4 9 5" xfId="6367"/>
    <cellStyle name="Normal 38 4 9 5 2" xfId="32690"/>
    <cellStyle name="Normal 38 4 9 6" xfId="31443"/>
    <cellStyle name="Normal 38 40" xfId="4010"/>
    <cellStyle name="Normal 38 40 2" xfId="16504"/>
    <cellStyle name="Normal 38 40 2 2" xfId="42754"/>
    <cellStyle name="Normal 38 40 3" xfId="31444"/>
    <cellStyle name="Normal 38 41" xfId="4011"/>
    <cellStyle name="Normal 38 41 2" xfId="16512"/>
    <cellStyle name="Normal 38 41 2 2" xfId="42762"/>
    <cellStyle name="Normal 38 41 3" xfId="31445"/>
    <cellStyle name="Normal 38 42" xfId="4012"/>
    <cellStyle name="Normal 38 42 2" xfId="31446"/>
    <cellStyle name="Normal 38 43" xfId="4013"/>
    <cellStyle name="Normal 38 43 2" xfId="31447"/>
    <cellStyle name="Normal 38 44" xfId="4014"/>
    <cellStyle name="Normal 38 44 2" xfId="31448"/>
    <cellStyle name="Normal 38 45" xfId="4015"/>
    <cellStyle name="Normal 38 45 2" xfId="31449"/>
    <cellStyle name="Normal 38 46" xfId="4016"/>
    <cellStyle name="Normal 38 46 2" xfId="31450"/>
    <cellStyle name="Normal 38 47" xfId="4017"/>
    <cellStyle name="Normal 38 47 2" xfId="31451"/>
    <cellStyle name="Normal 38 48" xfId="3323"/>
    <cellStyle name="Normal 38 48 2" xfId="30757"/>
    <cellStyle name="Normal 38 49" xfId="5366"/>
    <cellStyle name="Normal 38 49 2" xfId="31699"/>
    <cellStyle name="Normal 38 5" xfId="260"/>
    <cellStyle name="Normal 38 5 10" xfId="4019"/>
    <cellStyle name="Normal 38 5 10 2" xfId="10285"/>
    <cellStyle name="Normal 38 5 10 2 2" xfId="21349"/>
    <cellStyle name="Normal 38 5 10 2 2 2" xfId="47598"/>
    <cellStyle name="Normal 38 5 10 2 3" xfId="36535"/>
    <cellStyle name="Normal 38 5 10 3" xfId="13888"/>
    <cellStyle name="Normal 38 5 10 3 2" xfId="24952"/>
    <cellStyle name="Normal 38 5 10 3 2 2" xfId="51201"/>
    <cellStyle name="Normal 38 5 10 3 3" xfId="40138"/>
    <cellStyle name="Normal 38 5 10 4" xfId="17624"/>
    <cellStyle name="Normal 38 5 10 4 2" xfId="43874"/>
    <cellStyle name="Normal 38 5 10 5" xfId="6489"/>
    <cellStyle name="Normal 38 5 10 5 2" xfId="32811"/>
    <cellStyle name="Normal 38 5 10 6" xfId="31453"/>
    <cellStyle name="Normal 38 5 11" xfId="4020"/>
    <cellStyle name="Normal 38 5 11 2" xfId="10412"/>
    <cellStyle name="Normal 38 5 11 2 2" xfId="21476"/>
    <cellStyle name="Normal 38 5 11 2 2 2" xfId="47725"/>
    <cellStyle name="Normal 38 5 11 2 3" xfId="36662"/>
    <cellStyle name="Normal 38 5 11 3" xfId="14015"/>
    <cellStyle name="Normal 38 5 11 3 2" xfId="25079"/>
    <cellStyle name="Normal 38 5 11 3 2 2" xfId="51328"/>
    <cellStyle name="Normal 38 5 11 3 3" xfId="40265"/>
    <cellStyle name="Normal 38 5 11 4" xfId="17751"/>
    <cellStyle name="Normal 38 5 11 4 2" xfId="44001"/>
    <cellStyle name="Normal 38 5 11 5" xfId="6617"/>
    <cellStyle name="Normal 38 5 11 5 2" xfId="32938"/>
    <cellStyle name="Normal 38 5 11 6" xfId="31454"/>
    <cellStyle name="Normal 38 5 12" xfId="4021"/>
    <cellStyle name="Normal 38 5 12 2" xfId="10527"/>
    <cellStyle name="Normal 38 5 12 2 2" xfId="21591"/>
    <cellStyle name="Normal 38 5 12 2 2 2" xfId="47840"/>
    <cellStyle name="Normal 38 5 12 2 3" xfId="36777"/>
    <cellStyle name="Normal 38 5 12 3" xfId="14130"/>
    <cellStyle name="Normal 38 5 12 3 2" xfId="25194"/>
    <cellStyle name="Normal 38 5 12 3 2 2" xfId="51443"/>
    <cellStyle name="Normal 38 5 12 3 3" xfId="40380"/>
    <cellStyle name="Normal 38 5 12 4" xfId="17866"/>
    <cellStyle name="Normal 38 5 12 4 2" xfId="44116"/>
    <cellStyle name="Normal 38 5 12 5" xfId="6733"/>
    <cellStyle name="Normal 38 5 12 5 2" xfId="33053"/>
    <cellStyle name="Normal 38 5 12 6" xfId="31455"/>
    <cellStyle name="Normal 38 5 13" xfId="4022"/>
    <cellStyle name="Normal 38 5 13 2" xfId="10700"/>
    <cellStyle name="Normal 38 5 13 2 2" xfId="21764"/>
    <cellStyle name="Normal 38 5 13 2 2 2" xfId="48013"/>
    <cellStyle name="Normal 38 5 13 2 3" xfId="36950"/>
    <cellStyle name="Normal 38 5 13 3" xfId="14303"/>
    <cellStyle name="Normal 38 5 13 3 2" xfId="25367"/>
    <cellStyle name="Normal 38 5 13 3 2 2" xfId="51616"/>
    <cellStyle name="Normal 38 5 13 3 3" xfId="40553"/>
    <cellStyle name="Normal 38 5 13 4" xfId="18039"/>
    <cellStyle name="Normal 38 5 13 4 2" xfId="44289"/>
    <cellStyle name="Normal 38 5 13 5" xfId="6907"/>
    <cellStyle name="Normal 38 5 13 5 2" xfId="33226"/>
    <cellStyle name="Normal 38 5 13 6" xfId="31456"/>
    <cellStyle name="Normal 38 5 14" xfId="4023"/>
    <cellStyle name="Normal 38 5 14 2" xfId="10817"/>
    <cellStyle name="Normal 38 5 14 2 2" xfId="21881"/>
    <cellStyle name="Normal 38 5 14 2 2 2" xfId="48130"/>
    <cellStyle name="Normal 38 5 14 2 3" xfId="37067"/>
    <cellStyle name="Normal 38 5 14 3" xfId="14420"/>
    <cellStyle name="Normal 38 5 14 3 2" xfId="25484"/>
    <cellStyle name="Normal 38 5 14 3 2 2" xfId="51733"/>
    <cellStyle name="Normal 38 5 14 3 3" xfId="40670"/>
    <cellStyle name="Normal 38 5 14 4" xfId="18156"/>
    <cellStyle name="Normal 38 5 14 4 2" xfId="44406"/>
    <cellStyle name="Normal 38 5 14 5" xfId="7025"/>
    <cellStyle name="Normal 38 5 14 5 2" xfId="33343"/>
    <cellStyle name="Normal 38 5 14 6" xfId="31457"/>
    <cellStyle name="Normal 38 5 15" xfId="4024"/>
    <cellStyle name="Normal 38 5 15 2" xfId="10933"/>
    <cellStyle name="Normal 38 5 15 2 2" xfId="21997"/>
    <cellStyle name="Normal 38 5 15 2 2 2" xfId="48246"/>
    <cellStyle name="Normal 38 5 15 2 3" xfId="37183"/>
    <cellStyle name="Normal 38 5 15 3" xfId="14536"/>
    <cellStyle name="Normal 38 5 15 3 2" xfId="25600"/>
    <cellStyle name="Normal 38 5 15 3 2 2" xfId="51849"/>
    <cellStyle name="Normal 38 5 15 3 3" xfId="40786"/>
    <cellStyle name="Normal 38 5 15 4" xfId="18272"/>
    <cellStyle name="Normal 38 5 15 4 2" xfId="44522"/>
    <cellStyle name="Normal 38 5 15 5" xfId="7142"/>
    <cellStyle name="Normal 38 5 15 5 2" xfId="33459"/>
    <cellStyle name="Normal 38 5 15 6" xfId="31458"/>
    <cellStyle name="Normal 38 5 16" xfId="4025"/>
    <cellStyle name="Normal 38 5 16 2" xfId="11051"/>
    <cellStyle name="Normal 38 5 16 2 2" xfId="22115"/>
    <cellStyle name="Normal 38 5 16 2 2 2" xfId="48364"/>
    <cellStyle name="Normal 38 5 16 2 3" xfId="37301"/>
    <cellStyle name="Normal 38 5 16 3" xfId="14654"/>
    <cellStyle name="Normal 38 5 16 3 2" xfId="25718"/>
    <cellStyle name="Normal 38 5 16 3 2 2" xfId="51967"/>
    <cellStyle name="Normal 38 5 16 3 3" xfId="40904"/>
    <cellStyle name="Normal 38 5 16 4" xfId="18390"/>
    <cellStyle name="Normal 38 5 16 4 2" xfId="44640"/>
    <cellStyle name="Normal 38 5 16 5" xfId="7261"/>
    <cellStyle name="Normal 38 5 16 5 2" xfId="33577"/>
    <cellStyle name="Normal 38 5 16 6" xfId="31459"/>
    <cellStyle name="Normal 38 5 17" xfId="4026"/>
    <cellStyle name="Normal 38 5 17 2" xfId="11169"/>
    <cellStyle name="Normal 38 5 17 2 2" xfId="22233"/>
    <cellStyle name="Normal 38 5 17 2 2 2" xfId="48482"/>
    <cellStyle name="Normal 38 5 17 2 3" xfId="37419"/>
    <cellStyle name="Normal 38 5 17 3" xfId="14772"/>
    <cellStyle name="Normal 38 5 17 3 2" xfId="25836"/>
    <cellStyle name="Normal 38 5 17 3 2 2" xfId="52085"/>
    <cellStyle name="Normal 38 5 17 3 3" xfId="41022"/>
    <cellStyle name="Normal 38 5 17 4" xfId="18508"/>
    <cellStyle name="Normal 38 5 17 4 2" xfId="44758"/>
    <cellStyle name="Normal 38 5 17 5" xfId="7380"/>
    <cellStyle name="Normal 38 5 17 5 2" xfId="33695"/>
    <cellStyle name="Normal 38 5 17 6" xfId="31460"/>
    <cellStyle name="Normal 38 5 18" xfId="4027"/>
    <cellStyle name="Normal 38 5 18 2" xfId="11285"/>
    <cellStyle name="Normal 38 5 18 2 2" xfId="22349"/>
    <cellStyle name="Normal 38 5 18 2 2 2" xfId="48598"/>
    <cellStyle name="Normal 38 5 18 2 3" xfId="37535"/>
    <cellStyle name="Normal 38 5 18 3" xfId="14888"/>
    <cellStyle name="Normal 38 5 18 3 2" xfId="25952"/>
    <cellStyle name="Normal 38 5 18 3 2 2" xfId="52201"/>
    <cellStyle name="Normal 38 5 18 3 3" xfId="41138"/>
    <cellStyle name="Normal 38 5 18 4" xfId="18624"/>
    <cellStyle name="Normal 38 5 18 4 2" xfId="44874"/>
    <cellStyle name="Normal 38 5 18 5" xfId="7497"/>
    <cellStyle name="Normal 38 5 18 5 2" xfId="33811"/>
    <cellStyle name="Normal 38 5 18 6" xfId="31461"/>
    <cellStyle name="Normal 38 5 19" xfId="4028"/>
    <cellStyle name="Normal 38 5 19 2" xfId="11402"/>
    <cellStyle name="Normal 38 5 19 2 2" xfId="22466"/>
    <cellStyle name="Normal 38 5 19 2 2 2" xfId="48715"/>
    <cellStyle name="Normal 38 5 19 2 3" xfId="37652"/>
    <cellStyle name="Normal 38 5 19 3" xfId="15005"/>
    <cellStyle name="Normal 38 5 19 3 2" xfId="26069"/>
    <cellStyle name="Normal 38 5 19 3 2 2" xfId="52318"/>
    <cellStyle name="Normal 38 5 19 3 3" xfId="41255"/>
    <cellStyle name="Normal 38 5 19 4" xfId="18741"/>
    <cellStyle name="Normal 38 5 19 4 2" xfId="44991"/>
    <cellStyle name="Normal 38 5 19 5" xfId="7615"/>
    <cellStyle name="Normal 38 5 19 5 2" xfId="33928"/>
    <cellStyle name="Normal 38 5 19 6" xfId="31462"/>
    <cellStyle name="Normal 38 5 2" xfId="261"/>
    <cellStyle name="Normal 38 5 2 10" xfId="4030"/>
    <cellStyle name="Normal 38 5 2 10 2" xfId="10482"/>
    <cellStyle name="Normal 38 5 2 10 2 2" xfId="21546"/>
    <cellStyle name="Normal 38 5 2 10 2 2 2" xfId="47795"/>
    <cellStyle name="Normal 38 5 2 10 2 3" xfId="36732"/>
    <cellStyle name="Normal 38 5 2 10 3" xfId="14085"/>
    <cellStyle name="Normal 38 5 2 10 3 2" xfId="25149"/>
    <cellStyle name="Normal 38 5 2 10 3 2 2" xfId="51398"/>
    <cellStyle name="Normal 38 5 2 10 3 3" xfId="40335"/>
    <cellStyle name="Normal 38 5 2 10 4" xfId="17821"/>
    <cellStyle name="Normal 38 5 2 10 4 2" xfId="44071"/>
    <cellStyle name="Normal 38 5 2 10 5" xfId="6687"/>
    <cellStyle name="Normal 38 5 2 10 5 2" xfId="33008"/>
    <cellStyle name="Normal 38 5 2 10 6" xfId="31464"/>
    <cellStyle name="Normal 38 5 2 11" xfId="4031"/>
    <cellStyle name="Normal 38 5 2 11 2" xfId="10597"/>
    <cellStyle name="Normal 38 5 2 11 2 2" xfId="21661"/>
    <cellStyle name="Normal 38 5 2 11 2 2 2" xfId="47910"/>
    <cellStyle name="Normal 38 5 2 11 2 3" xfId="36847"/>
    <cellStyle name="Normal 38 5 2 11 3" xfId="14200"/>
    <cellStyle name="Normal 38 5 2 11 3 2" xfId="25264"/>
    <cellStyle name="Normal 38 5 2 11 3 2 2" xfId="51513"/>
    <cellStyle name="Normal 38 5 2 11 3 3" xfId="40450"/>
    <cellStyle name="Normal 38 5 2 11 4" xfId="17936"/>
    <cellStyle name="Normal 38 5 2 11 4 2" xfId="44186"/>
    <cellStyle name="Normal 38 5 2 11 5" xfId="6803"/>
    <cellStyle name="Normal 38 5 2 11 5 2" xfId="33123"/>
    <cellStyle name="Normal 38 5 2 11 6" xfId="31465"/>
    <cellStyle name="Normal 38 5 2 12" xfId="4032"/>
    <cellStyle name="Normal 38 5 2 12 2" xfId="10770"/>
    <cellStyle name="Normal 38 5 2 12 2 2" xfId="21834"/>
    <cellStyle name="Normal 38 5 2 12 2 2 2" xfId="48083"/>
    <cellStyle name="Normal 38 5 2 12 2 3" xfId="37020"/>
    <cellStyle name="Normal 38 5 2 12 3" xfId="14373"/>
    <cellStyle name="Normal 38 5 2 12 3 2" xfId="25437"/>
    <cellStyle name="Normal 38 5 2 12 3 2 2" xfId="51686"/>
    <cellStyle name="Normal 38 5 2 12 3 3" xfId="40623"/>
    <cellStyle name="Normal 38 5 2 12 4" xfId="18109"/>
    <cellStyle name="Normal 38 5 2 12 4 2" xfId="44359"/>
    <cellStyle name="Normal 38 5 2 12 5" xfId="6977"/>
    <cellStyle name="Normal 38 5 2 12 5 2" xfId="33296"/>
    <cellStyle name="Normal 38 5 2 12 6" xfId="31466"/>
    <cellStyle name="Normal 38 5 2 13" xfId="4033"/>
    <cellStyle name="Normal 38 5 2 13 2" xfId="10887"/>
    <cellStyle name="Normal 38 5 2 13 2 2" xfId="21951"/>
    <cellStyle name="Normal 38 5 2 13 2 2 2" xfId="48200"/>
    <cellStyle name="Normal 38 5 2 13 2 3" xfId="37137"/>
    <cellStyle name="Normal 38 5 2 13 3" xfId="14490"/>
    <cellStyle name="Normal 38 5 2 13 3 2" xfId="25554"/>
    <cellStyle name="Normal 38 5 2 13 3 2 2" xfId="51803"/>
    <cellStyle name="Normal 38 5 2 13 3 3" xfId="40740"/>
    <cellStyle name="Normal 38 5 2 13 4" xfId="18226"/>
    <cellStyle name="Normal 38 5 2 13 4 2" xfId="44476"/>
    <cellStyle name="Normal 38 5 2 13 5" xfId="7095"/>
    <cellStyle name="Normal 38 5 2 13 5 2" xfId="33413"/>
    <cellStyle name="Normal 38 5 2 13 6" xfId="31467"/>
    <cellStyle name="Normal 38 5 2 14" xfId="4034"/>
    <cellStyle name="Normal 38 5 2 14 2" xfId="11003"/>
    <cellStyle name="Normal 38 5 2 14 2 2" xfId="22067"/>
    <cellStyle name="Normal 38 5 2 14 2 2 2" xfId="48316"/>
    <cellStyle name="Normal 38 5 2 14 2 3" xfId="37253"/>
    <cellStyle name="Normal 38 5 2 14 3" xfId="14606"/>
    <cellStyle name="Normal 38 5 2 14 3 2" xfId="25670"/>
    <cellStyle name="Normal 38 5 2 14 3 2 2" xfId="51919"/>
    <cellStyle name="Normal 38 5 2 14 3 3" xfId="40856"/>
    <cellStyle name="Normal 38 5 2 14 4" xfId="18342"/>
    <cellStyle name="Normal 38 5 2 14 4 2" xfId="44592"/>
    <cellStyle name="Normal 38 5 2 14 5" xfId="7212"/>
    <cellStyle name="Normal 38 5 2 14 5 2" xfId="33529"/>
    <cellStyle name="Normal 38 5 2 14 6" xfId="31468"/>
    <cellStyle name="Normal 38 5 2 15" xfId="4035"/>
    <cellStyle name="Normal 38 5 2 15 2" xfId="11121"/>
    <cellStyle name="Normal 38 5 2 15 2 2" xfId="22185"/>
    <cellStyle name="Normal 38 5 2 15 2 2 2" xfId="48434"/>
    <cellStyle name="Normal 38 5 2 15 2 3" xfId="37371"/>
    <cellStyle name="Normal 38 5 2 15 3" xfId="14724"/>
    <cellStyle name="Normal 38 5 2 15 3 2" xfId="25788"/>
    <cellStyle name="Normal 38 5 2 15 3 2 2" xfId="52037"/>
    <cellStyle name="Normal 38 5 2 15 3 3" xfId="40974"/>
    <cellStyle name="Normal 38 5 2 15 4" xfId="18460"/>
    <cellStyle name="Normal 38 5 2 15 4 2" xfId="44710"/>
    <cellStyle name="Normal 38 5 2 15 5" xfId="7331"/>
    <cellStyle name="Normal 38 5 2 15 5 2" xfId="33647"/>
    <cellStyle name="Normal 38 5 2 15 6" xfId="31469"/>
    <cellStyle name="Normal 38 5 2 16" xfId="4036"/>
    <cellStyle name="Normal 38 5 2 16 2" xfId="11239"/>
    <cellStyle name="Normal 38 5 2 16 2 2" xfId="22303"/>
    <cellStyle name="Normal 38 5 2 16 2 2 2" xfId="48552"/>
    <cellStyle name="Normal 38 5 2 16 2 3" xfId="37489"/>
    <cellStyle name="Normal 38 5 2 16 3" xfId="14842"/>
    <cellStyle name="Normal 38 5 2 16 3 2" xfId="25906"/>
    <cellStyle name="Normal 38 5 2 16 3 2 2" xfId="52155"/>
    <cellStyle name="Normal 38 5 2 16 3 3" xfId="41092"/>
    <cellStyle name="Normal 38 5 2 16 4" xfId="18578"/>
    <cellStyle name="Normal 38 5 2 16 4 2" xfId="44828"/>
    <cellStyle name="Normal 38 5 2 16 5" xfId="7450"/>
    <cellStyle name="Normal 38 5 2 16 5 2" xfId="33765"/>
    <cellStyle name="Normal 38 5 2 16 6" xfId="31470"/>
    <cellStyle name="Normal 38 5 2 17" xfId="4037"/>
    <cellStyle name="Normal 38 5 2 17 2" xfId="11355"/>
    <cellStyle name="Normal 38 5 2 17 2 2" xfId="22419"/>
    <cellStyle name="Normal 38 5 2 17 2 2 2" xfId="48668"/>
    <cellStyle name="Normal 38 5 2 17 2 3" xfId="37605"/>
    <cellStyle name="Normal 38 5 2 17 3" xfId="14958"/>
    <cellStyle name="Normal 38 5 2 17 3 2" xfId="26022"/>
    <cellStyle name="Normal 38 5 2 17 3 2 2" xfId="52271"/>
    <cellStyle name="Normal 38 5 2 17 3 3" xfId="41208"/>
    <cellStyle name="Normal 38 5 2 17 4" xfId="18694"/>
    <cellStyle name="Normal 38 5 2 17 4 2" xfId="44944"/>
    <cellStyle name="Normal 38 5 2 17 5" xfId="7567"/>
    <cellStyle name="Normal 38 5 2 17 5 2" xfId="33881"/>
    <cellStyle name="Normal 38 5 2 17 6" xfId="31471"/>
    <cellStyle name="Normal 38 5 2 18" xfId="4038"/>
    <cellStyle name="Normal 38 5 2 18 2" xfId="11472"/>
    <cellStyle name="Normal 38 5 2 18 2 2" xfId="22536"/>
    <cellStyle name="Normal 38 5 2 18 2 2 2" xfId="48785"/>
    <cellStyle name="Normal 38 5 2 18 2 3" xfId="37722"/>
    <cellStyle name="Normal 38 5 2 18 3" xfId="15075"/>
    <cellStyle name="Normal 38 5 2 18 3 2" xfId="26139"/>
    <cellStyle name="Normal 38 5 2 18 3 2 2" xfId="52388"/>
    <cellStyle name="Normal 38 5 2 18 3 3" xfId="41325"/>
    <cellStyle name="Normal 38 5 2 18 4" xfId="18811"/>
    <cellStyle name="Normal 38 5 2 18 4 2" xfId="45061"/>
    <cellStyle name="Normal 38 5 2 18 5" xfId="7685"/>
    <cellStyle name="Normal 38 5 2 18 5 2" xfId="33998"/>
    <cellStyle name="Normal 38 5 2 18 6" xfId="31472"/>
    <cellStyle name="Normal 38 5 2 19" xfId="4039"/>
    <cellStyle name="Normal 38 5 2 19 2" xfId="11591"/>
    <cellStyle name="Normal 38 5 2 19 2 2" xfId="22655"/>
    <cellStyle name="Normal 38 5 2 19 2 2 2" xfId="48904"/>
    <cellStyle name="Normal 38 5 2 19 2 3" xfId="37841"/>
    <cellStyle name="Normal 38 5 2 19 3" xfId="15194"/>
    <cellStyle name="Normal 38 5 2 19 3 2" xfId="26258"/>
    <cellStyle name="Normal 38 5 2 19 3 2 2" xfId="52507"/>
    <cellStyle name="Normal 38 5 2 19 3 3" xfId="41444"/>
    <cellStyle name="Normal 38 5 2 19 4" xfId="18930"/>
    <cellStyle name="Normal 38 5 2 19 4 2" xfId="45180"/>
    <cellStyle name="Normal 38 5 2 19 5" xfId="7805"/>
    <cellStyle name="Normal 38 5 2 19 5 2" xfId="34117"/>
    <cellStyle name="Normal 38 5 2 19 6" xfId="31473"/>
    <cellStyle name="Normal 38 5 2 2" xfId="262"/>
    <cellStyle name="Normal 38 5 2 2 2" xfId="4041"/>
    <cellStyle name="Normal 38 5 2 2 2 2" xfId="16463"/>
    <cellStyle name="Normal 38 5 2 2 2 2 2" xfId="27527"/>
    <cellStyle name="Normal 38 5 2 2 2 2 2 2" xfId="53776"/>
    <cellStyle name="Normal 38 5 2 2 2 2 3" xfId="42713"/>
    <cellStyle name="Normal 38 5 2 2 2 3" xfId="20199"/>
    <cellStyle name="Normal 38 5 2 2 2 3 2" xfId="46449"/>
    <cellStyle name="Normal 38 5 2 2 2 4" xfId="9127"/>
    <cellStyle name="Normal 38 5 2 2 2 4 2" xfId="35386"/>
    <cellStyle name="Normal 38 5 2 2 2 5" xfId="31475"/>
    <cellStyle name="Normal 38 5 2 2 3" xfId="4040"/>
    <cellStyle name="Normal 38 5 2 2 3 2" xfId="20569"/>
    <cellStyle name="Normal 38 5 2 2 3 2 2" xfId="46818"/>
    <cellStyle name="Normal 38 5 2 2 3 3" xfId="9505"/>
    <cellStyle name="Normal 38 5 2 2 3 3 2" xfId="35755"/>
    <cellStyle name="Normal 38 5 2 2 3 4" xfId="31474"/>
    <cellStyle name="Normal 38 5 2 2 4" xfId="13108"/>
    <cellStyle name="Normal 38 5 2 2 4 2" xfId="24172"/>
    <cellStyle name="Normal 38 5 2 2 4 2 2" xfId="50421"/>
    <cellStyle name="Normal 38 5 2 2 4 3" xfId="39358"/>
    <cellStyle name="Normal 38 5 2 2 5" xfId="16844"/>
    <cellStyle name="Normal 38 5 2 2 5 2" xfId="43094"/>
    <cellStyle name="Normal 38 5 2 2 6" xfId="5702"/>
    <cellStyle name="Normal 38 5 2 2 6 2" xfId="32031"/>
    <cellStyle name="Normal 38 5 2 2 7" xfId="27742"/>
    <cellStyle name="Normal 38 5 2 20" xfId="4042"/>
    <cellStyle name="Normal 38 5 2 20 2" xfId="11705"/>
    <cellStyle name="Normal 38 5 2 20 2 2" xfId="22769"/>
    <cellStyle name="Normal 38 5 2 20 2 2 2" xfId="49018"/>
    <cellStyle name="Normal 38 5 2 20 2 3" xfId="37955"/>
    <cellStyle name="Normal 38 5 2 20 3" xfId="15308"/>
    <cellStyle name="Normal 38 5 2 20 3 2" xfId="26372"/>
    <cellStyle name="Normal 38 5 2 20 3 2 2" xfId="52621"/>
    <cellStyle name="Normal 38 5 2 20 3 3" xfId="41558"/>
    <cellStyle name="Normal 38 5 2 20 4" xfId="19044"/>
    <cellStyle name="Normal 38 5 2 20 4 2" xfId="45294"/>
    <cellStyle name="Normal 38 5 2 20 5" xfId="7920"/>
    <cellStyle name="Normal 38 5 2 20 5 2" xfId="34231"/>
    <cellStyle name="Normal 38 5 2 20 6" xfId="31476"/>
    <cellStyle name="Normal 38 5 2 21" xfId="4043"/>
    <cellStyle name="Normal 38 5 2 21 2" xfId="11819"/>
    <cellStyle name="Normal 38 5 2 21 2 2" xfId="22883"/>
    <cellStyle name="Normal 38 5 2 21 2 2 2" xfId="49132"/>
    <cellStyle name="Normal 38 5 2 21 2 3" xfId="38069"/>
    <cellStyle name="Normal 38 5 2 21 3" xfId="15422"/>
    <cellStyle name="Normal 38 5 2 21 3 2" xfId="26486"/>
    <cellStyle name="Normal 38 5 2 21 3 2 2" xfId="52735"/>
    <cellStyle name="Normal 38 5 2 21 3 3" xfId="41672"/>
    <cellStyle name="Normal 38 5 2 21 4" xfId="19158"/>
    <cellStyle name="Normal 38 5 2 21 4 2" xfId="45408"/>
    <cellStyle name="Normal 38 5 2 21 5" xfId="8035"/>
    <cellStyle name="Normal 38 5 2 21 5 2" xfId="34345"/>
    <cellStyle name="Normal 38 5 2 21 6" xfId="31477"/>
    <cellStyle name="Normal 38 5 2 22" xfId="4044"/>
    <cellStyle name="Normal 38 5 2 22 2" xfId="11933"/>
    <cellStyle name="Normal 38 5 2 22 2 2" xfId="22997"/>
    <cellStyle name="Normal 38 5 2 22 2 2 2" xfId="49246"/>
    <cellStyle name="Normal 38 5 2 22 2 3" xfId="38183"/>
    <cellStyle name="Normal 38 5 2 22 3" xfId="15536"/>
    <cellStyle name="Normal 38 5 2 22 3 2" xfId="26600"/>
    <cellStyle name="Normal 38 5 2 22 3 2 2" xfId="52849"/>
    <cellStyle name="Normal 38 5 2 22 3 3" xfId="41786"/>
    <cellStyle name="Normal 38 5 2 22 4" xfId="19272"/>
    <cellStyle name="Normal 38 5 2 22 4 2" xfId="45522"/>
    <cellStyle name="Normal 38 5 2 22 5" xfId="8150"/>
    <cellStyle name="Normal 38 5 2 22 5 2" xfId="34459"/>
    <cellStyle name="Normal 38 5 2 22 6" xfId="31478"/>
    <cellStyle name="Normal 38 5 2 23" xfId="4045"/>
    <cellStyle name="Normal 38 5 2 23 2" xfId="12047"/>
    <cellStyle name="Normal 38 5 2 23 2 2" xfId="23111"/>
    <cellStyle name="Normal 38 5 2 23 2 2 2" xfId="49360"/>
    <cellStyle name="Normal 38 5 2 23 2 3" xfId="38297"/>
    <cellStyle name="Normal 38 5 2 23 3" xfId="15650"/>
    <cellStyle name="Normal 38 5 2 23 3 2" xfId="26714"/>
    <cellStyle name="Normal 38 5 2 23 3 2 2" xfId="52963"/>
    <cellStyle name="Normal 38 5 2 23 3 3" xfId="41900"/>
    <cellStyle name="Normal 38 5 2 23 4" xfId="19386"/>
    <cellStyle name="Normal 38 5 2 23 4 2" xfId="45636"/>
    <cellStyle name="Normal 38 5 2 23 5" xfId="8265"/>
    <cellStyle name="Normal 38 5 2 23 5 2" xfId="34573"/>
    <cellStyle name="Normal 38 5 2 23 6" xfId="31479"/>
    <cellStyle name="Normal 38 5 2 24" xfId="4046"/>
    <cellStyle name="Normal 38 5 2 24 2" xfId="12161"/>
    <cellStyle name="Normal 38 5 2 24 2 2" xfId="23225"/>
    <cellStyle name="Normal 38 5 2 24 2 2 2" xfId="49474"/>
    <cellStyle name="Normal 38 5 2 24 2 3" xfId="38411"/>
    <cellStyle name="Normal 38 5 2 24 3" xfId="15764"/>
    <cellStyle name="Normal 38 5 2 24 3 2" xfId="26828"/>
    <cellStyle name="Normal 38 5 2 24 3 2 2" xfId="53077"/>
    <cellStyle name="Normal 38 5 2 24 3 3" xfId="42014"/>
    <cellStyle name="Normal 38 5 2 24 4" xfId="19500"/>
    <cellStyle name="Normal 38 5 2 24 4 2" xfId="45750"/>
    <cellStyle name="Normal 38 5 2 24 5" xfId="8380"/>
    <cellStyle name="Normal 38 5 2 24 5 2" xfId="34687"/>
    <cellStyle name="Normal 38 5 2 24 6" xfId="31480"/>
    <cellStyle name="Normal 38 5 2 25" xfId="4047"/>
    <cellStyle name="Normal 38 5 2 25 2" xfId="12278"/>
    <cellStyle name="Normal 38 5 2 25 2 2" xfId="23342"/>
    <cellStyle name="Normal 38 5 2 25 2 2 2" xfId="49591"/>
    <cellStyle name="Normal 38 5 2 25 2 3" xfId="38528"/>
    <cellStyle name="Normal 38 5 2 25 3" xfId="15881"/>
    <cellStyle name="Normal 38 5 2 25 3 2" xfId="26945"/>
    <cellStyle name="Normal 38 5 2 25 3 2 2" xfId="53194"/>
    <cellStyle name="Normal 38 5 2 25 3 3" xfId="42131"/>
    <cellStyle name="Normal 38 5 2 25 4" xfId="19617"/>
    <cellStyle name="Normal 38 5 2 25 4 2" xfId="45867"/>
    <cellStyle name="Normal 38 5 2 25 5" xfId="8498"/>
    <cellStyle name="Normal 38 5 2 25 5 2" xfId="34804"/>
    <cellStyle name="Normal 38 5 2 25 6" xfId="31481"/>
    <cellStyle name="Normal 38 5 2 26" xfId="4048"/>
    <cellStyle name="Normal 38 5 2 26 2" xfId="12397"/>
    <cellStyle name="Normal 38 5 2 26 2 2" xfId="23461"/>
    <cellStyle name="Normal 38 5 2 26 2 2 2" xfId="49710"/>
    <cellStyle name="Normal 38 5 2 26 2 3" xfId="38647"/>
    <cellStyle name="Normal 38 5 2 26 3" xfId="16000"/>
    <cellStyle name="Normal 38 5 2 26 3 2" xfId="27064"/>
    <cellStyle name="Normal 38 5 2 26 3 2 2" xfId="53313"/>
    <cellStyle name="Normal 38 5 2 26 3 3" xfId="42250"/>
    <cellStyle name="Normal 38 5 2 26 4" xfId="19736"/>
    <cellStyle name="Normal 38 5 2 26 4 2" xfId="45986"/>
    <cellStyle name="Normal 38 5 2 26 5" xfId="8618"/>
    <cellStyle name="Normal 38 5 2 26 5 2" xfId="34923"/>
    <cellStyle name="Normal 38 5 2 26 6" xfId="31482"/>
    <cellStyle name="Normal 38 5 2 27" xfId="4049"/>
    <cellStyle name="Normal 38 5 2 27 2" xfId="12528"/>
    <cellStyle name="Normal 38 5 2 27 2 2" xfId="23592"/>
    <cellStyle name="Normal 38 5 2 27 2 2 2" xfId="49841"/>
    <cellStyle name="Normal 38 5 2 27 2 3" xfId="38778"/>
    <cellStyle name="Normal 38 5 2 27 3" xfId="16131"/>
    <cellStyle name="Normal 38 5 2 27 3 2" xfId="27195"/>
    <cellStyle name="Normal 38 5 2 27 3 2 2" xfId="53444"/>
    <cellStyle name="Normal 38 5 2 27 3 3" xfId="42381"/>
    <cellStyle name="Normal 38 5 2 27 4" xfId="19867"/>
    <cellStyle name="Normal 38 5 2 27 4 2" xfId="46117"/>
    <cellStyle name="Normal 38 5 2 27 5" xfId="8750"/>
    <cellStyle name="Normal 38 5 2 27 5 2" xfId="35054"/>
    <cellStyle name="Normal 38 5 2 27 6" xfId="31483"/>
    <cellStyle name="Normal 38 5 2 28" xfId="4050"/>
    <cellStyle name="Normal 38 5 2 28 2" xfId="12643"/>
    <cellStyle name="Normal 38 5 2 28 2 2" xfId="23707"/>
    <cellStyle name="Normal 38 5 2 28 2 2 2" xfId="49956"/>
    <cellStyle name="Normal 38 5 2 28 2 3" xfId="38893"/>
    <cellStyle name="Normal 38 5 2 28 3" xfId="16246"/>
    <cellStyle name="Normal 38 5 2 28 3 2" xfId="27310"/>
    <cellStyle name="Normal 38 5 2 28 3 2 2" xfId="53559"/>
    <cellStyle name="Normal 38 5 2 28 3 3" xfId="42496"/>
    <cellStyle name="Normal 38 5 2 28 4" xfId="19982"/>
    <cellStyle name="Normal 38 5 2 28 4 2" xfId="46232"/>
    <cellStyle name="Normal 38 5 2 28 5" xfId="8866"/>
    <cellStyle name="Normal 38 5 2 28 5 2" xfId="35169"/>
    <cellStyle name="Normal 38 5 2 28 6" xfId="31484"/>
    <cellStyle name="Normal 38 5 2 29" xfId="4051"/>
    <cellStyle name="Normal 38 5 2 29 2" xfId="12757"/>
    <cellStyle name="Normal 38 5 2 29 2 2" xfId="23821"/>
    <cellStyle name="Normal 38 5 2 29 2 2 2" xfId="50070"/>
    <cellStyle name="Normal 38 5 2 29 2 3" xfId="39007"/>
    <cellStyle name="Normal 38 5 2 29 3" xfId="16360"/>
    <cellStyle name="Normal 38 5 2 29 3 2" xfId="27424"/>
    <cellStyle name="Normal 38 5 2 29 3 2 2" xfId="53673"/>
    <cellStyle name="Normal 38 5 2 29 3 3" xfId="42610"/>
    <cellStyle name="Normal 38 5 2 29 4" xfId="20096"/>
    <cellStyle name="Normal 38 5 2 29 4 2" xfId="46346"/>
    <cellStyle name="Normal 38 5 2 29 5" xfId="8981"/>
    <cellStyle name="Normal 38 5 2 29 5 2" xfId="35283"/>
    <cellStyle name="Normal 38 5 2 29 6" xfId="31485"/>
    <cellStyle name="Normal 38 5 2 3" xfId="4052"/>
    <cellStyle name="Normal 38 5 2 3 2" xfId="9667"/>
    <cellStyle name="Normal 38 5 2 3 2 2" xfId="20731"/>
    <cellStyle name="Normal 38 5 2 3 2 2 2" xfId="46980"/>
    <cellStyle name="Normal 38 5 2 3 2 3" xfId="35917"/>
    <cellStyle name="Normal 38 5 2 3 3" xfId="13270"/>
    <cellStyle name="Normal 38 5 2 3 3 2" xfId="24334"/>
    <cellStyle name="Normal 38 5 2 3 3 2 2" xfId="50583"/>
    <cellStyle name="Normal 38 5 2 3 3 3" xfId="39520"/>
    <cellStyle name="Normal 38 5 2 3 4" xfId="17006"/>
    <cellStyle name="Normal 38 5 2 3 4 2" xfId="43256"/>
    <cellStyle name="Normal 38 5 2 3 5" xfId="5865"/>
    <cellStyle name="Normal 38 5 2 3 5 2" xfId="32193"/>
    <cellStyle name="Normal 38 5 2 3 6" xfId="31486"/>
    <cellStyle name="Normal 38 5 2 30" xfId="4053"/>
    <cellStyle name="Normal 38 5 2 30 2" xfId="9395"/>
    <cellStyle name="Normal 38 5 2 30 2 2" xfId="20459"/>
    <cellStyle name="Normal 38 5 2 30 2 2 2" xfId="46708"/>
    <cellStyle name="Normal 38 5 2 30 2 3" xfId="35645"/>
    <cellStyle name="Normal 38 5 2 30 3" xfId="12998"/>
    <cellStyle name="Normal 38 5 2 30 3 2" xfId="24062"/>
    <cellStyle name="Normal 38 5 2 30 3 2 2" xfId="50311"/>
    <cellStyle name="Normal 38 5 2 30 3 3" xfId="39248"/>
    <cellStyle name="Normal 38 5 2 30 4" xfId="16734"/>
    <cellStyle name="Normal 38 5 2 30 4 2" xfId="42984"/>
    <cellStyle name="Normal 38 5 2 30 5" xfId="5590"/>
    <cellStyle name="Normal 38 5 2 30 5 2" xfId="31921"/>
    <cellStyle name="Normal 38 5 2 30 6" xfId="31487"/>
    <cellStyle name="Normal 38 5 2 31" xfId="4054"/>
    <cellStyle name="Normal 38 5 2 31 2" xfId="20339"/>
    <cellStyle name="Normal 38 5 2 31 2 2" xfId="46588"/>
    <cellStyle name="Normal 38 5 2 31 3" xfId="9275"/>
    <cellStyle name="Normal 38 5 2 31 3 2" xfId="35525"/>
    <cellStyle name="Normal 38 5 2 31 4" xfId="31488"/>
    <cellStyle name="Normal 38 5 2 32" xfId="4055"/>
    <cellStyle name="Normal 38 5 2 32 2" xfId="23942"/>
    <cellStyle name="Normal 38 5 2 32 2 2" xfId="50191"/>
    <cellStyle name="Normal 38 5 2 32 3" xfId="12878"/>
    <cellStyle name="Normal 38 5 2 32 3 2" xfId="39128"/>
    <cellStyle name="Normal 38 5 2 32 4" xfId="31489"/>
    <cellStyle name="Normal 38 5 2 33" xfId="4056"/>
    <cellStyle name="Normal 38 5 2 33 2" xfId="16614"/>
    <cellStyle name="Normal 38 5 2 33 2 2" xfId="42864"/>
    <cellStyle name="Normal 38 5 2 33 3" xfId="31490"/>
    <cellStyle name="Normal 38 5 2 34" xfId="4057"/>
    <cellStyle name="Normal 38 5 2 34 2" xfId="31491"/>
    <cellStyle name="Normal 38 5 2 35" xfId="4058"/>
    <cellStyle name="Normal 38 5 2 35 2" xfId="31492"/>
    <cellStyle name="Normal 38 5 2 36" xfId="4059"/>
    <cellStyle name="Normal 38 5 2 36 2" xfId="31493"/>
    <cellStyle name="Normal 38 5 2 37" xfId="4060"/>
    <cellStyle name="Normal 38 5 2 37 2" xfId="31494"/>
    <cellStyle name="Normal 38 5 2 38" xfId="4061"/>
    <cellStyle name="Normal 38 5 2 38 2" xfId="31495"/>
    <cellStyle name="Normal 38 5 2 39" xfId="4062"/>
    <cellStyle name="Normal 38 5 2 39 2" xfId="31496"/>
    <cellStyle name="Normal 38 5 2 4" xfId="4063"/>
    <cellStyle name="Normal 38 5 2 4 2" xfId="9783"/>
    <cellStyle name="Normal 38 5 2 4 2 2" xfId="20847"/>
    <cellStyle name="Normal 38 5 2 4 2 2 2" xfId="47096"/>
    <cellStyle name="Normal 38 5 2 4 2 3" xfId="36033"/>
    <cellStyle name="Normal 38 5 2 4 3" xfId="13386"/>
    <cellStyle name="Normal 38 5 2 4 3 2" xfId="24450"/>
    <cellStyle name="Normal 38 5 2 4 3 2 2" xfId="50699"/>
    <cellStyle name="Normal 38 5 2 4 3 3" xfId="39636"/>
    <cellStyle name="Normal 38 5 2 4 4" xfId="17122"/>
    <cellStyle name="Normal 38 5 2 4 4 2" xfId="43372"/>
    <cellStyle name="Normal 38 5 2 4 5" xfId="5982"/>
    <cellStyle name="Normal 38 5 2 4 5 2" xfId="32309"/>
    <cellStyle name="Normal 38 5 2 4 6" xfId="31497"/>
    <cellStyle name="Normal 38 5 2 40" xfId="4064"/>
    <cellStyle name="Normal 38 5 2 40 2" xfId="31498"/>
    <cellStyle name="Normal 38 5 2 41" xfId="4029"/>
    <cellStyle name="Normal 38 5 2 41 2" xfId="31463"/>
    <cellStyle name="Normal 38 5 2 42" xfId="5469"/>
    <cellStyle name="Normal 38 5 2 42 2" xfId="31801"/>
    <cellStyle name="Normal 38 5 2 43" xfId="27741"/>
    <cellStyle name="Normal 38 5 2 5" xfId="4065"/>
    <cellStyle name="Normal 38 5 2 5 2" xfId="9898"/>
    <cellStyle name="Normal 38 5 2 5 2 2" xfId="20962"/>
    <cellStyle name="Normal 38 5 2 5 2 2 2" xfId="47211"/>
    <cellStyle name="Normal 38 5 2 5 2 3" xfId="36148"/>
    <cellStyle name="Normal 38 5 2 5 3" xfId="13501"/>
    <cellStyle name="Normal 38 5 2 5 3 2" xfId="24565"/>
    <cellStyle name="Normal 38 5 2 5 3 2 2" xfId="50814"/>
    <cellStyle name="Normal 38 5 2 5 3 3" xfId="39751"/>
    <cellStyle name="Normal 38 5 2 5 4" xfId="17237"/>
    <cellStyle name="Normal 38 5 2 5 4 2" xfId="43487"/>
    <cellStyle name="Normal 38 5 2 5 5" xfId="6098"/>
    <cellStyle name="Normal 38 5 2 5 5 2" xfId="32424"/>
    <cellStyle name="Normal 38 5 2 5 6" xfId="31499"/>
    <cellStyle name="Normal 38 5 2 6" xfId="4066"/>
    <cellStyle name="Normal 38 5 2 6 2" xfId="10013"/>
    <cellStyle name="Normal 38 5 2 6 2 2" xfId="21077"/>
    <cellStyle name="Normal 38 5 2 6 2 2 2" xfId="47326"/>
    <cellStyle name="Normal 38 5 2 6 2 3" xfId="36263"/>
    <cellStyle name="Normal 38 5 2 6 3" xfId="13616"/>
    <cellStyle name="Normal 38 5 2 6 3 2" xfId="24680"/>
    <cellStyle name="Normal 38 5 2 6 3 2 2" xfId="50929"/>
    <cellStyle name="Normal 38 5 2 6 3 3" xfId="39866"/>
    <cellStyle name="Normal 38 5 2 6 4" xfId="17352"/>
    <cellStyle name="Normal 38 5 2 6 4 2" xfId="43602"/>
    <cellStyle name="Normal 38 5 2 6 5" xfId="6214"/>
    <cellStyle name="Normal 38 5 2 6 5 2" xfId="32539"/>
    <cellStyle name="Normal 38 5 2 6 6" xfId="31500"/>
    <cellStyle name="Normal 38 5 2 7" xfId="4067"/>
    <cellStyle name="Normal 38 5 2 7 2" xfId="10127"/>
    <cellStyle name="Normal 38 5 2 7 2 2" xfId="21191"/>
    <cellStyle name="Normal 38 5 2 7 2 2 2" xfId="47440"/>
    <cellStyle name="Normal 38 5 2 7 2 3" xfId="36377"/>
    <cellStyle name="Normal 38 5 2 7 3" xfId="13730"/>
    <cellStyle name="Normal 38 5 2 7 3 2" xfId="24794"/>
    <cellStyle name="Normal 38 5 2 7 3 2 2" xfId="51043"/>
    <cellStyle name="Normal 38 5 2 7 3 3" xfId="39980"/>
    <cellStyle name="Normal 38 5 2 7 4" xfId="17466"/>
    <cellStyle name="Normal 38 5 2 7 4 2" xfId="43716"/>
    <cellStyle name="Normal 38 5 2 7 5" xfId="6329"/>
    <cellStyle name="Normal 38 5 2 7 5 2" xfId="32653"/>
    <cellStyle name="Normal 38 5 2 7 6" xfId="31501"/>
    <cellStyle name="Normal 38 5 2 8" xfId="4068"/>
    <cellStyle name="Normal 38 5 2 8 2" xfId="10241"/>
    <cellStyle name="Normal 38 5 2 8 2 2" xfId="21305"/>
    <cellStyle name="Normal 38 5 2 8 2 2 2" xfId="47554"/>
    <cellStyle name="Normal 38 5 2 8 2 3" xfId="36491"/>
    <cellStyle name="Normal 38 5 2 8 3" xfId="13844"/>
    <cellStyle name="Normal 38 5 2 8 3 2" xfId="24908"/>
    <cellStyle name="Normal 38 5 2 8 3 2 2" xfId="51157"/>
    <cellStyle name="Normal 38 5 2 8 3 3" xfId="40094"/>
    <cellStyle name="Normal 38 5 2 8 4" xfId="17580"/>
    <cellStyle name="Normal 38 5 2 8 4 2" xfId="43830"/>
    <cellStyle name="Normal 38 5 2 8 5" xfId="6444"/>
    <cellStyle name="Normal 38 5 2 8 5 2" xfId="32767"/>
    <cellStyle name="Normal 38 5 2 8 6" xfId="31502"/>
    <cellStyle name="Normal 38 5 2 9" xfId="4069"/>
    <cellStyle name="Normal 38 5 2 9 2" xfId="10355"/>
    <cellStyle name="Normal 38 5 2 9 2 2" xfId="21419"/>
    <cellStyle name="Normal 38 5 2 9 2 2 2" xfId="47668"/>
    <cellStyle name="Normal 38 5 2 9 2 3" xfId="36605"/>
    <cellStyle name="Normal 38 5 2 9 3" xfId="13958"/>
    <cellStyle name="Normal 38 5 2 9 3 2" xfId="25022"/>
    <cellStyle name="Normal 38 5 2 9 3 2 2" xfId="51271"/>
    <cellStyle name="Normal 38 5 2 9 3 3" xfId="40208"/>
    <cellStyle name="Normal 38 5 2 9 4" xfId="17694"/>
    <cellStyle name="Normal 38 5 2 9 4 2" xfId="43944"/>
    <cellStyle name="Normal 38 5 2 9 5" xfId="6559"/>
    <cellStyle name="Normal 38 5 2 9 5 2" xfId="32881"/>
    <cellStyle name="Normal 38 5 2 9 6" xfId="31503"/>
    <cellStyle name="Normal 38 5 20" xfId="4070"/>
    <cellStyle name="Normal 38 5 20 2" xfId="11521"/>
    <cellStyle name="Normal 38 5 20 2 2" xfId="22585"/>
    <cellStyle name="Normal 38 5 20 2 2 2" xfId="48834"/>
    <cellStyle name="Normal 38 5 20 2 3" xfId="37771"/>
    <cellStyle name="Normal 38 5 20 3" xfId="15124"/>
    <cellStyle name="Normal 38 5 20 3 2" xfId="26188"/>
    <cellStyle name="Normal 38 5 20 3 2 2" xfId="52437"/>
    <cellStyle name="Normal 38 5 20 3 3" xfId="41374"/>
    <cellStyle name="Normal 38 5 20 4" xfId="18860"/>
    <cellStyle name="Normal 38 5 20 4 2" xfId="45110"/>
    <cellStyle name="Normal 38 5 20 5" xfId="7735"/>
    <cellStyle name="Normal 38 5 20 5 2" xfId="34047"/>
    <cellStyle name="Normal 38 5 20 6" xfId="31504"/>
    <cellStyle name="Normal 38 5 21" xfId="4071"/>
    <cellStyle name="Normal 38 5 21 2" xfId="11635"/>
    <cellStyle name="Normal 38 5 21 2 2" xfId="22699"/>
    <cellStyle name="Normal 38 5 21 2 2 2" xfId="48948"/>
    <cellStyle name="Normal 38 5 21 2 3" xfId="37885"/>
    <cellStyle name="Normal 38 5 21 3" xfId="15238"/>
    <cellStyle name="Normal 38 5 21 3 2" xfId="26302"/>
    <cellStyle name="Normal 38 5 21 3 2 2" xfId="52551"/>
    <cellStyle name="Normal 38 5 21 3 3" xfId="41488"/>
    <cellStyle name="Normal 38 5 21 4" xfId="18974"/>
    <cellStyle name="Normal 38 5 21 4 2" xfId="45224"/>
    <cellStyle name="Normal 38 5 21 5" xfId="7850"/>
    <cellStyle name="Normal 38 5 21 5 2" xfId="34161"/>
    <cellStyle name="Normal 38 5 21 6" xfId="31505"/>
    <cellStyle name="Normal 38 5 22" xfId="4072"/>
    <cellStyle name="Normal 38 5 22 2" xfId="11749"/>
    <cellStyle name="Normal 38 5 22 2 2" xfId="22813"/>
    <cellStyle name="Normal 38 5 22 2 2 2" xfId="49062"/>
    <cellStyle name="Normal 38 5 22 2 3" xfId="37999"/>
    <cellStyle name="Normal 38 5 22 3" xfId="15352"/>
    <cellStyle name="Normal 38 5 22 3 2" xfId="26416"/>
    <cellStyle name="Normal 38 5 22 3 2 2" xfId="52665"/>
    <cellStyle name="Normal 38 5 22 3 3" xfId="41602"/>
    <cellStyle name="Normal 38 5 22 4" xfId="19088"/>
    <cellStyle name="Normal 38 5 22 4 2" xfId="45338"/>
    <cellStyle name="Normal 38 5 22 5" xfId="7965"/>
    <cellStyle name="Normal 38 5 22 5 2" xfId="34275"/>
    <cellStyle name="Normal 38 5 22 6" xfId="31506"/>
    <cellStyle name="Normal 38 5 23" xfId="4073"/>
    <cellStyle name="Normal 38 5 23 2" xfId="11863"/>
    <cellStyle name="Normal 38 5 23 2 2" xfId="22927"/>
    <cellStyle name="Normal 38 5 23 2 2 2" xfId="49176"/>
    <cellStyle name="Normal 38 5 23 2 3" xfId="38113"/>
    <cellStyle name="Normal 38 5 23 3" xfId="15466"/>
    <cellStyle name="Normal 38 5 23 3 2" xfId="26530"/>
    <cellStyle name="Normal 38 5 23 3 2 2" xfId="52779"/>
    <cellStyle name="Normal 38 5 23 3 3" xfId="41716"/>
    <cellStyle name="Normal 38 5 23 4" xfId="19202"/>
    <cellStyle name="Normal 38 5 23 4 2" xfId="45452"/>
    <cellStyle name="Normal 38 5 23 5" xfId="8080"/>
    <cellStyle name="Normal 38 5 23 5 2" xfId="34389"/>
    <cellStyle name="Normal 38 5 23 6" xfId="31507"/>
    <cellStyle name="Normal 38 5 24" xfId="4074"/>
    <cellStyle name="Normal 38 5 24 2" xfId="11977"/>
    <cellStyle name="Normal 38 5 24 2 2" xfId="23041"/>
    <cellStyle name="Normal 38 5 24 2 2 2" xfId="49290"/>
    <cellStyle name="Normal 38 5 24 2 3" xfId="38227"/>
    <cellStyle name="Normal 38 5 24 3" xfId="15580"/>
    <cellStyle name="Normal 38 5 24 3 2" xfId="26644"/>
    <cellStyle name="Normal 38 5 24 3 2 2" xfId="52893"/>
    <cellStyle name="Normal 38 5 24 3 3" xfId="41830"/>
    <cellStyle name="Normal 38 5 24 4" xfId="19316"/>
    <cellStyle name="Normal 38 5 24 4 2" xfId="45566"/>
    <cellStyle name="Normal 38 5 24 5" xfId="8195"/>
    <cellStyle name="Normal 38 5 24 5 2" xfId="34503"/>
    <cellStyle name="Normal 38 5 24 6" xfId="31508"/>
    <cellStyle name="Normal 38 5 25" xfId="4075"/>
    <cellStyle name="Normal 38 5 25 2" xfId="12091"/>
    <cellStyle name="Normal 38 5 25 2 2" xfId="23155"/>
    <cellStyle name="Normal 38 5 25 2 2 2" xfId="49404"/>
    <cellStyle name="Normal 38 5 25 2 3" xfId="38341"/>
    <cellStyle name="Normal 38 5 25 3" xfId="15694"/>
    <cellStyle name="Normal 38 5 25 3 2" xfId="26758"/>
    <cellStyle name="Normal 38 5 25 3 2 2" xfId="53007"/>
    <cellStyle name="Normal 38 5 25 3 3" xfId="41944"/>
    <cellStyle name="Normal 38 5 25 4" xfId="19430"/>
    <cellStyle name="Normal 38 5 25 4 2" xfId="45680"/>
    <cellStyle name="Normal 38 5 25 5" xfId="8310"/>
    <cellStyle name="Normal 38 5 25 5 2" xfId="34617"/>
    <cellStyle name="Normal 38 5 25 6" xfId="31509"/>
    <cellStyle name="Normal 38 5 26" xfId="4076"/>
    <cellStyle name="Normal 38 5 26 2" xfId="12208"/>
    <cellStyle name="Normal 38 5 26 2 2" xfId="23272"/>
    <cellStyle name="Normal 38 5 26 2 2 2" xfId="49521"/>
    <cellStyle name="Normal 38 5 26 2 3" xfId="38458"/>
    <cellStyle name="Normal 38 5 26 3" xfId="15811"/>
    <cellStyle name="Normal 38 5 26 3 2" xfId="26875"/>
    <cellStyle name="Normal 38 5 26 3 2 2" xfId="53124"/>
    <cellStyle name="Normal 38 5 26 3 3" xfId="42061"/>
    <cellStyle name="Normal 38 5 26 4" xfId="19547"/>
    <cellStyle name="Normal 38 5 26 4 2" xfId="45797"/>
    <cellStyle name="Normal 38 5 26 5" xfId="8428"/>
    <cellStyle name="Normal 38 5 26 5 2" xfId="34734"/>
    <cellStyle name="Normal 38 5 26 6" xfId="31510"/>
    <cellStyle name="Normal 38 5 27" xfId="4077"/>
    <cellStyle name="Normal 38 5 27 2" xfId="12327"/>
    <cellStyle name="Normal 38 5 27 2 2" xfId="23391"/>
    <cellStyle name="Normal 38 5 27 2 2 2" xfId="49640"/>
    <cellStyle name="Normal 38 5 27 2 3" xfId="38577"/>
    <cellStyle name="Normal 38 5 27 3" xfId="15930"/>
    <cellStyle name="Normal 38 5 27 3 2" xfId="26994"/>
    <cellStyle name="Normal 38 5 27 3 2 2" xfId="53243"/>
    <cellStyle name="Normal 38 5 27 3 3" xfId="42180"/>
    <cellStyle name="Normal 38 5 27 4" xfId="19666"/>
    <cellStyle name="Normal 38 5 27 4 2" xfId="45916"/>
    <cellStyle name="Normal 38 5 27 5" xfId="8548"/>
    <cellStyle name="Normal 38 5 27 5 2" xfId="34853"/>
    <cellStyle name="Normal 38 5 27 6" xfId="31511"/>
    <cellStyle name="Normal 38 5 28" xfId="4078"/>
    <cellStyle name="Normal 38 5 28 2" xfId="12458"/>
    <cellStyle name="Normal 38 5 28 2 2" xfId="23522"/>
    <cellStyle name="Normal 38 5 28 2 2 2" xfId="49771"/>
    <cellStyle name="Normal 38 5 28 2 3" xfId="38708"/>
    <cellStyle name="Normal 38 5 28 3" xfId="16061"/>
    <cellStyle name="Normal 38 5 28 3 2" xfId="27125"/>
    <cellStyle name="Normal 38 5 28 3 2 2" xfId="53374"/>
    <cellStyle name="Normal 38 5 28 3 3" xfId="42311"/>
    <cellStyle name="Normal 38 5 28 4" xfId="19797"/>
    <cellStyle name="Normal 38 5 28 4 2" xfId="46047"/>
    <cellStyle name="Normal 38 5 28 5" xfId="8680"/>
    <cellStyle name="Normal 38 5 28 5 2" xfId="34984"/>
    <cellStyle name="Normal 38 5 28 6" xfId="31512"/>
    <cellStyle name="Normal 38 5 29" xfId="4079"/>
    <cellStyle name="Normal 38 5 29 2" xfId="12573"/>
    <cellStyle name="Normal 38 5 29 2 2" xfId="23637"/>
    <cellStyle name="Normal 38 5 29 2 2 2" xfId="49886"/>
    <cellStyle name="Normal 38 5 29 2 3" xfId="38823"/>
    <cellStyle name="Normal 38 5 29 3" xfId="16176"/>
    <cellStyle name="Normal 38 5 29 3 2" xfId="27240"/>
    <cellStyle name="Normal 38 5 29 3 2 2" xfId="53489"/>
    <cellStyle name="Normal 38 5 29 3 3" xfId="42426"/>
    <cellStyle name="Normal 38 5 29 4" xfId="19912"/>
    <cellStyle name="Normal 38 5 29 4 2" xfId="46162"/>
    <cellStyle name="Normal 38 5 29 5" xfId="8796"/>
    <cellStyle name="Normal 38 5 29 5 2" xfId="35099"/>
    <cellStyle name="Normal 38 5 29 6" xfId="31513"/>
    <cellStyle name="Normal 38 5 3" xfId="263"/>
    <cellStyle name="Normal 38 5 3 2" xfId="4081"/>
    <cellStyle name="Normal 38 5 3 2 2" xfId="16464"/>
    <cellStyle name="Normal 38 5 3 2 2 2" xfId="27528"/>
    <cellStyle name="Normal 38 5 3 2 2 2 2" xfId="53777"/>
    <cellStyle name="Normal 38 5 3 2 2 3" xfId="42714"/>
    <cellStyle name="Normal 38 5 3 2 3" xfId="20200"/>
    <cellStyle name="Normal 38 5 3 2 3 2" xfId="46450"/>
    <cellStyle name="Normal 38 5 3 2 4" xfId="9128"/>
    <cellStyle name="Normal 38 5 3 2 4 2" xfId="35387"/>
    <cellStyle name="Normal 38 5 3 2 5" xfId="31515"/>
    <cellStyle name="Normal 38 5 3 3" xfId="4080"/>
    <cellStyle name="Normal 38 5 3 3 2" xfId="20509"/>
    <cellStyle name="Normal 38 5 3 3 2 2" xfId="46758"/>
    <cellStyle name="Normal 38 5 3 3 3" xfId="9445"/>
    <cellStyle name="Normal 38 5 3 3 3 2" xfId="35695"/>
    <cellStyle name="Normal 38 5 3 3 4" xfId="31514"/>
    <cellStyle name="Normal 38 5 3 4" xfId="13048"/>
    <cellStyle name="Normal 38 5 3 4 2" xfId="24112"/>
    <cellStyle name="Normal 38 5 3 4 2 2" xfId="50361"/>
    <cellStyle name="Normal 38 5 3 4 3" xfId="39298"/>
    <cellStyle name="Normal 38 5 3 5" xfId="16784"/>
    <cellStyle name="Normal 38 5 3 5 2" xfId="43034"/>
    <cellStyle name="Normal 38 5 3 6" xfId="5641"/>
    <cellStyle name="Normal 38 5 3 6 2" xfId="31971"/>
    <cellStyle name="Normal 38 5 3 7" xfId="27743"/>
    <cellStyle name="Normal 38 5 30" xfId="4082"/>
    <cellStyle name="Normal 38 5 30 2" xfId="12687"/>
    <cellStyle name="Normal 38 5 30 2 2" xfId="23751"/>
    <cellStyle name="Normal 38 5 30 2 2 2" xfId="50000"/>
    <cellStyle name="Normal 38 5 30 2 3" xfId="38937"/>
    <cellStyle name="Normal 38 5 30 3" xfId="16290"/>
    <cellStyle name="Normal 38 5 30 3 2" xfId="27354"/>
    <cellStyle name="Normal 38 5 30 3 2 2" xfId="53603"/>
    <cellStyle name="Normal 38 5 30 3 3" xfId="42540"/>
    <cellStyle name="Normal 38 5 30 4" xfId="20026"/>
    <cellStyle name="Normal 38 5 30 4 2" xfId="46276"/>
    <cellStyle name="Normal 38 5 30 5" xfId="8911"/>
    <cellStyle name="Normal 38 5 30 5 2" xfId="35213"/>
    <cellStyle name="Normal 38 5 30 6" xfId="31516"/>
    <cellStyle name="Normal 38 5 31" xfId="4083"/>
    <cellStyle name="Normal 38 5 31 2" xfId="9325"/>
    <cellStyle name="Normal 38 5 31 2 2" xfId="20389"/>
    <cellStyle name="Normal 38 5 31 2 2 2" xfId="46638"/>
    <cellStyle name="Normal 38 5 31 2 3" xfId="35575"/>
    <cellStyle name="Normal 38 5 31 3" xfId="12928"/>
    <cellStyle name="Normal 38 5 31 3 2" xfId="23992"/>
    <cellStyle name="Normal 38 5 31 3 2 2" xfId="50241"/>
    <cellStyle name="Normal 38 5 31 3 3" xfId="39178"/>
    <cellStyle name="Normal 38 5 31 4" xfId="16664"/>
    <cellStyle name="Normal 38 5 31 4 2" xfId="42914"/>
    <cellStyle name="Normal 38 5 31 5" xfId="5520"/>
    <cellStyle name="Normal 38 5 31 5 2" xfId="31851"/>
    <cellStyle name="Normal 38 5 31 6" xfId="31517"/>
    <cellStyle name="Normal 38 5 32" xfId="4084"/>
    <cellStyle name="Normal 38 5 32 2" xfId="20269"/>
    <cellStyle name="Normal 38 5 32 2 2" xfId="46518"/>
    <cellStyle name="Normal 38 5 32 3" xfId="9205"/>
    <cellStyle name="Normal 38 5 32 3 2" xfId="35455"/>
    <cellStyle name="Normal 38 5 32 4" xfId="31518"/>
    <cellStyle name="Normal 38 5 33" xfId="4085"/>
    <cellStyle name="Normal 38 5 33 2" xfId="23872"/>
    <cellStyle name="Normal 38 5 33 2 2" xfId="50121"/>
    <cellStyle name="Normal 38 5 33 3" xfId="12808"/>
    <cellStyle name="Normal 38 5 33 3 2" xfId="39058"/>
    <cellStyle name="Normal 38 5 33 4" xfId="31519"/>
    <cellStyle name="Normal 38 5 34" xfId="4086"/>
    <cellStyle name="Normal 38 5 34 2" xfId="16544"/>
    <cellStyle name="Normal 38 5 34 2 2" xfId="42794"/>
    <cellStyle name="Normal 38 5 34 3" xfId="31520"/>
    <cellStyle name="Normal 38 5 35" xfId="4087"/>
    <cellStyle name="Normal 38 5 35 2" xfId="31521"/>
    <cellStyle name="Normal 38 5 36" xfId="4088"/>
    <cellStyle name="Normal 38 5 36 2" xfId="31522"/>
    <cellStyle name="Normal 38 5 37" xfId="4089"/>
    <cellStyle name="Normal 38 5 37 2" xfId="31523"/>
    <cellStyle name="Normal 38 5 38" xfId="4090"/>
    <cellStyle name="Normal 38 5 38 2" xfId="31524"/>
    <cellStyle name="Normal 38 5 39" xfId="4091"/>
    <cellStyle name="Normal 38 5 39 2" xfId="31525"/>
    <cellStyle name="Normal 38 5 4" xfId="4092"/>
    <cellStyle name="Normal 38 5 4 2" xfId="9597"/>
    <cellStyle name="Normal 38 5 4 2 2" xfId="20661"/>
    <cellStyle name="Normal 38 5 4 2 2 2" xfId="46910"/>
    <cellStyle name="Normal 38 5 4 2 3" xfId="35847"/>
    <cellStyle name="Normal 38 5 4 3" xfId="13200"/>
    <cellStyle name="Normal 38 5 4 3 2" xfId="24264"/>
    <cellStyle name="Normal 38 5 4 3 2 2" xfId="50513"/>
    <cellStyle name="Normal 38 5 4 3 3" xfId="39450"/>
    <cellStyle name="Normal 38 5 4 4" xfId="16936"/>
    <cellStyle name="Normal 38 5 4 4 2" xfId="43186"/>
    <cellStyle name="Normal 38 5 4 5" xfId="5795"/>
    <cellStyle name="Normal 38 5 4 5 2" xfId="32123"/>
    <cellStyle name="Normal 38 5 4 6" xfId="31526"/>
    <cellStyle name="Normal 38 5 40" xfId="4093"/>
    <cellStyle name="Normal 38 5 40 2" xfId="31527"/>
    <cellStyle name="Normal 38 5 41" xfId="4094"/>
    <cellStyle name="Normal 38 5 41 2" xfId="31528"/>
    <cellStyle name="Normal 38 5 42" xfId="4018"/>
    <cellStyle name="Normal 38 5 42 2" xfId="31452"/>
    <cellStyle name="Normal 38 5 43" xfId="5399"/>
    <cellStyle name="Normal 38 5 43 2" xfId="31731"/>
    <cellStyle name="Normal 38 5 44" xfId="27740"/>
    <cellStyle name="Normal 38 5 5" xfId="4095"/>
    <cellStyle name="Normal 38 5 5 2" xfId="9713"/>
    <cellStyle name="Normal 38 5 5 2 2" xfId="20777"/>
    <cellStyle name="Normal 38 5 5 2 2 2" xfId="47026"/>
    <cellStyle name="Normal 38 5 5 2 3" xfId="35963"/>
    <cellStyle name="Normal 38 5 5 3" xfId="13316"/>
    <cellStyle name="Normal 38 5 5 3 2" xfId="24380"/>
    <cellStyle name="Normal 38 5 5 3 2 2" xfId="50629"/>
    <cellStyle name="Normal 38 5 5 3 3" xfId="39566"/>
    <cellStyle name="Normal 38 5 5 4" xfId="17052"/>
    <cellStyle name="Normal 38 5 5 4 2" xfId="43302"/>
    <cellStyle name="Normal 38 5 5 5" xfId="5912"/>
    <cellStyle name="Normal 38 5 5 5 2" xfId="32239"/>
    <cellStyle name="Normal 38 5 5 6" xfId="31529"/>
    <cellStyle name="Normal 38 5 6" xfId="4096"/>
    <cellStyle name="Normal 38 5 6 2" xfId="9828"/>
    <cellStyle name="Normal 38 5 6 2 2" xfId="20892"/>
    <cellStyle name="Normal 38 5 6 2 2 2" xfId="47141"/>
    <cellStyle name="Normal 38 5 6 2 3" xfId="36078"/>
    <cellStyle name="Normal 38 5 6 3" xfId="13431"/>
    <cellStyle name="Normal 38 5 6 3 2" xfId="24495"/>
    <cellStyle name="Normal 38 5 6 3 2 2" xfId="50744"/>
    <cellStyle name="Normal 38 5 6 3 3" xfId="39681"/>
    <cellStyle name="Normal 38 5 6 4" xfId="17167"/>
    <cellStyle name="Normal 38 5 6 4 2" xfId="43417"/>
    <cellStyle name="Normal 38 5 6 5" xfId="6028"/>
    <cellStyle name="Normal 38 5 6 5 2" xfId="32354"/>
    <cellStyle name="Normal 38 5 6 6" xfId="31530"/>
    <cellStyle name="Normal 38 5 7" xfId="4097"/>
    <cellStyle name="Normal 38 5 7 2" xfId="9943"/>
    <cellStyle name="Normal 38 5 7 2 2" xfId="21007"/>
    <cellStyle name="Normal 38 5 7 2 2 2" xfId="47256"/>
    <cellStyle name="Normal 38 5 7 2 3" xfId="36193"/>
    <cellStyle name="Normal 38 5 7 3" xfId="13546"/>
    <cellStyle name="Normal 38 5 7 3 2" xfId="24610"/>
    <cellStyle name="Normal 38 5 7 3 2 2" xfId="50859"/>
    <cellStyle name="Normal 38 5 7 3 3" xfId="39796"/>
    <cellStyle name="Normal 38 5 7 4" xfId="17282"/>
    <cellStyle name="Normal 38 5 7 4 2" xfId="43532"/>
    <cellStyle name="Normal 38 5 7 5" xfId="6144"/>
    <cellStyle name="Normal 38 5 7 5 2" xfId="32469"/>
    <cellStyle name="Normal 38 5 7 6" xfId="31531"/>
    <cellStyle name="Normal 38 5 8" xfId="4098"/>
    <cellStyle name="Normal 38 5 8 2" xfId="10057"/>
    <cellStyle name="Normal 38 5 8 2 2" xfId="21121"/>
    <cellStyle name="Normal 38 5 8 2 2 2" xfId="47370"/>
    <cellStyle name="Normal 38 5 8 2 3" xfId="36307"/>
    <cellStyle name="Normal 38 5 8 3" xfId="13660"/>
    <cellStyle name="Normal 38 5 8 3 2" xfId="24724"/>
    <cellStyle name="Normal 38 5 8 3 2 2" xfId="50973"/>
    <cellStyle name="Normal 38 5 8 3 3" xfId="39910"/>
    <cellStyle name="Normal 38 5 8 4" xfId="17396"/>
    <cellStyle name="Normal 38 5 8 4 2" xfId="43646"/>
    <cellStyle name="Normal 38 5 8 5" xfId="6259"/>
    <cellStyle name="Normal 38 5 8 5 2" xfId="32583"/>
    <cellStyle name="Normal 38 5 8 6" xfId="31532"/>
    <cellStyle name="Normal 38 5 9" xfId="4099"/>
    <cellStyle name="Normal 38 5 9 2" xfId="10171"/>
    <cellStyle name="Normal 38 5 9 2 2" xfId="21235"/>
    <cellStyle name="Normal 38 5 9 2 2 2" xfId="47484"/>
    <cellStyle name="Normal 38 5 9 2 3" xfId="36421"/>
    <cellStyle name="Normal 38 5 9 3" xfId="13774"/>
    <cellStyle name="Normal 38 5 9 3 2" xfId="24838"/>
    <cellStyle name="Normal 38 5 9 3 2 2" xfId="51087"/>
    <cellStyle name="Normal 38 5 9 3 3" xfId="40024"/>
    <cellStyle name="Normal 38 5 9 4" xfId="17510"/>
    <cellStyle name="Normal 38 5 9 4 2" xfId="43760"/>
    <cellStyle name="Normal 38 5 9 5" xfId="6374"/>
    <cellStyle name="Normal 38 5 9 5 2" xfId="32697"/>
    <cellStyle name="Normal 38 5 9 6" xfId="31533"/>
    <cellStyle name="Normal 38 50" xfId="27707"/>
    <cellStyle name="Normal 38 6" xfId="264"/>
    <cellStyle name="Normal 38 6 10" xfId="4101"/>
    <cellStyle name="Normal 38 6 10 2" xfId="10293"/>
    <cellStyle name="Normal 38 6 10 2 2" xfId="21357"/>
    <cellStyle name="Normal 38 6 10 2 2 2" xfId="47606"/>
    <cellStyle name="Normal 38 6 10 2 3" xfId="36543"/>
    <cellStyle name="Normal 38 6 10 3" xfId="13896"/>
    <cellStyle name="Normal 38 6 10 3 2" xfId="24960"/>
    <cellStyle name="Normal 38 6 10 3 2 2" xfId="51209"/>
    <cellStyle name="Normal 38 6 10 3 3" xfId="40146"/>
    <cellStyle name="Normal 38 6 10 4" xfId="17632"/>
    <cellStyle name="Normal 38 6 10 4 2" xfId="43882"/>
    <cellStyle name="Normal 38 6 10 5" xfId="6497"/>
    <cellStyle name="Normal 38 6 10 5 2" xfId="32819"/>
    <cellStyle name="Normal 38 6 10 6" xfId="31535"/>
    <cellStyle name="Normal 38 6 11" xfId="4102"/>
    <cellStyle name="Normal 38 6 11 2" xfId="10420"/>
    <cellStyle name="Normal 38 6 11 2 2" xfId="21484"/>
    <cellStyle name="Normal 38 6 11 2 2 2" xfId="47733"/>
    <cellStyle name="Normal 38 6 11 2 3" xfId="36670"/>
    <cellStyle name="Normal 38 6 11 3" xfId="14023"/>
    <cellStyle name="Normal 38 6 11 3 2" xfId="25087"/>
    <cellStyle name="Normal 38 6 11 3 2 2" xfId="51336"/>
    <cellStyle name="Normal 38 6 11 3 3" xfId="40273"/>
    <cellStyle name="Normal 38 6 11 4" xfId="17759"/>
    <cellStyle name="Normal 38 6 11 4 2" xfId="44009"/>
    <cellStyle name="Normal 38 6 11 5" xfId="6625"/>
    <cellStyle name="Normal 38 6 11 5 2" xfId="32946"/>
    <cellStyle name="Normal 38 6 11 6" xfId="31536"/>
    <cellStyle name="Normal 38 6 12" xfId="4103"/>
    <cellStyle name="Normal 38 6 12 2" xfId="10535"/>
    <cellStyle name="Normal 38 6 12 2 2" xfId="21599"/>
    <cellStyle name="Normal 38 6 12 2 2 2" xfId="47848"/>
    <cellStyle name="Normal 38 6 12 2 3" xfId="36785"/>
    <cellStyle name="Normal 38 6 12 3" xfId="14138"/>
    <cellStyle name="Normal 38 6 12 3 2" xfId="25202"/>
    <cellStyle name="Normal 38 6 12 3 2 2" xfId="51451"/>
    <cellStyle name="Normal 38 6 12 3 3" xfId="40388"/>
    <cellStyle name="Normal 38 6 12 4" xfId="17874"/>
    <cellStyle name="Normal 38 6 12 4 2" xfId="44124"/>
    <cellStyle name="Normal 38 6 12 5" xfId="6741"/>
    <cellStyle name="Normal 38 6 12 5 2" xfId="33061"/>
    <cellStyle name="Normal 38 6 12 6" xfId="31537"/>
    <cellStyle name="Normal 38 6 13" xfId="4104"/>
    <cellStyle name="Normal 38 6 13 2" xfId="10708"/>
    <cellStyle name="Normal 38 6 13 2 2" xfId="21772"/>
    <cellStyle name="Normal 38 6 13 2 2 2" xfId="48021"/>
    <cellStyle name="Normal 38 6 13 2 3" xfId="36958"/>
    <cellStyle name="Normal 38 6 13 3" xfId="14311"/>
    <cellStyle name="Normal 38 6 13 3 2" xfId="25375"/>
    <cellStyle name="Normal 38 6 13 3 2 2" xfId="51624"/>
    <cellStyle name="Normal 38 6 13 3 3" xfId="40561"/>
    <cellStyle name="Normal 38 6 13 4" xfId="18047"/>
    <cellStyle name="Normal 38 6 13 4 2" xfId="44297"/>
    <cellStyle name="Normal 38 6 13 5" xfId="6915"/>
    <cellStyle name="Normal 38 6 13 5 2" xfId="33234"/>
    <cellStyle name="Normal 38 6 13 6" xfId="31538"/>
    <cellStyle name="Normal 38 6 14" xfId="4105"/>
    <cellStyle name="Normal 38 6 14 2" xfId="10825"/>
    <cellStyle name="Normal 38 6 14 2 2" xfId="21889"/>
    <cellStyle name="Normal 38 6 14 2 2 2" xfId="48138"/>
    <cellStyle name="Normal 38 6 14 2 3" xfId="37075"/>
    <cellStyle name="Normal 38 6 14 3" xfId="14428"/>
    <cellStyle name="Normal 38 6 14 3 2" xfId="25492"/>
    <cellStyle name="Normal 38 6 14 3 2 2" xfId="51741"/>
    <cellStyle name="Normal 38 6 14 3 3" xfId="40678"/>
    <cellStyle name="Normal 38 6 14 4" xfId="18164"/>
    <cellStyle name="Normal 38 6 14 4 2" xfId="44414"/>
    <cellStyle name="Normal 38 6 14 5" xfId="7033"/>
    <cellStyle name="Normal 38 6 14 5 2" xfId="33351"/>
    <cellStyle name="Normal 38 6 14 6" xfId="31539"/>
    <cellStyle name="Normal 38 6 15" xfId="4106"/>
    <cellStyle name="Normal 38 6 15 2" xfId="10941"/>
    <cellStyle name="Normal 38 6 15 2 2" xfId="22005"/>
    <cellStyle name="Normal 38 6 15 2 2 2" xfId="48254"/>
    <cellStyle name="Normal 38 6 15 2 3" xfId="37191"/>
    <cellStyle name="Normal 38 6 15 3" xfId="14544"/>
    <cellStyle name="Normal 38 6 15 3 2" xfId="25608"/>
    <cellStyle name="Normal 38 6 15 3 2 2" xfId="51857"/>
    <cellStyle name="Normal 38 6 15 3 3" xfId="40794"/>
    <cellStyle name="Normal 38 6 15 4" xfId="18280"/>
    <cellStyle name="Normal 38 6 15 4 2" xfId="44530"/>
    <cellStyle name="Normal 38 6 15 5" xfId="7150"/>
    <cellStyle name="Normal 38 6 15 5 2" xfId="33467"/>
    <cellStyle name="Normal 38 6 15 6" xfId="31540"/>
    <cellStyle name="Normal 38 6 16" xfId="4107"/>
    <cellStyle name="Normal 38 6 16 2" xfId="11059"/>
    <cellStyle name="Normal 38 6 16 2 2" xfId="22123"/>
    <cellStyle name="Normal 38 6 16 2 2 2" xfId="48372"/>
    <cellStyle name="Normal 38 6 16 2 3" xfId="37309"/>
    <cellStyle name="Normal 38 6 16 3" xfId="14662"/>
    <cellStyle name="Normal 38 6 16 3 2" xfId="25726"/>
    <cellStyle name="Normal 38 6 16 3 2 2" xfId="51975"/>
    <cellStyle name="Normal 38 6 16 3 3" xfId="40912"/>
    <cellStyle name="Normal 38 6 16 4" xfId="18398"/>
    <cellStyle name="Normal 38 6 16 4 2" xfId="44648"/>
    <cellStyle name="Normal 38 6 16 5" xfId="7269"/>
    <cellStyle name="Normal 38 6 16 5 2" xfId="33585"/>
    <cellStyle name="Normal 38 6 16 6" xfId="31541"/>
    <cellStyle name="Normal 38 6 17" xfId="4108"/>
    <cellStyle name="Normal 38 6 17 2" xfId="11177"/>
    <cellStyle name="Normal 38 6 17 2 2" xfId="22241"/>
    <cellStyle name="Normal 38 6 17 2 2 2" xfId="48490"/>
    <cellStyle name="Normal 38 6 17 2 3" xfId="37427"/>
    <cellStyle name="Normal 38 6 17 3" xfId="14780"/>
    <cellStyle name="Normal 38 6 17 3 2" xfId="25844"/>
    <cellStyle name="Normal 38 6 17 3 2 2" xfId="52093"/>
    <cellStyle name="Normal 38 6 17 3 3" xfId="41030"/>
    <cellStyle name="Normal 38 6 17 4" xfId="18516"/>
    <cellStyle name="Normal 38 6 17 4 2" xfId="44766"/>
    <cellStyle name="Normal 38 6 17 5" xfId="7388"/>
    <cellStyle name="Normal 38 6 17 5 2" xfId="33703"/>
    <cellStyle name="Normal 38 6 17 6" xfId="31542"/>
    <cellStyle name="Normal 38 6 18" xfId="4109"/>
    <cellStyle name="Normal 38 6 18 2" xfId="11293"/>
    <cellStyle name="Normal 38 6 18 2 2" xfId="22357"/>
    <cellStyle name="Normal 38 6 18 2 2 2" xfId="48606"/>
    <cellStyle name="Normal 38 6 18 2 3" xfId="37543"/>
    <cellStyle name="Normal 38 6 18 3" xfId="14896"/>
    <cellStyle name="Normal 38 6 18 3 2" xfId="25960"/>
    <cellStyle name="Normal 38 6 18 3 2 2" xfId="52209"/>
    <cellStyle name="Normal 38 6 18 3 3" xfId="41146"/>
    <cellStyle name="Normal 38 6 18 4" xfId="18632"/>
    <cellStyle name="Normal 38 6 18 4 2" xfId="44882"/>
    <cellStyle name="Normal 38 6 18 5" xfId="7505"/>
    <cellStyle name="Normal 38 6 18 5 2" xfId="33819"/>
    <cellStyle name="Normal 38 6 18 6" xfId="31543"/>
    <cellStyle name="Normal 38 6 19" xfId="4110"/>
    <cellStyle name="Normal 38 6 19 2" xfId="11410"/>
    <cellStyle name="Normal 38 6 19 2 2" xfId="22474"/>
    <cellStyle name="Normal 38 6 19 2 2 2" xfId="48723"/>
    <cellStyle name="Normal 38 6 19 2 3" xfId="37660"/>
    <cellStyle name="Normal 38 6 19 3" xfId="15013"/>
    <cellStyle name="Normal 38 6 19 3 2" xfId="26077"/>
    <cellStyle name="Normal 38 6 19 3 2 2" xfId="52326"/>
    <cellStyle name="Normal 38 6 19 3 3" xfId="41263"/>
    <cellStyle name="Normal 38 6 19 4" xfId="18749"/>
    <cellStyle name="Normal 38 6 19 4 2" xfId="44999"/>
    <cellStyle name="Normal 38 6 19 5" xfId="7623"/>
    <cellStyle name="Normal 38 6 19 5 2" xfId="33936"/>
    <cellStyle name="Normal 38 6 19 6" xfId="31544"/>
    <cellStyle name="Normal 38 6 2" xfId="265"/>
    <cellStyle name="Normal 38 6 2 10" xfId="4112"/>
    <cellStyle name="Normal 38 6 2 10 2" xfId="10483"/>
    <cellStyle name="Normal 38 6 2 10 2 2" xfId="21547"/>
    <cellStyle name="Normal 38 6 2 10 2 2 2" xfId="47796"/>
    <cellStyle name="Normal 38 6 2 10 2 3" xfId="36733"/>
    <cellStyle name="Normal 38 6 2 10 3" xfId="14086"/>
    <cellStyle name="Normal 38 6 2 10 3 2" xfId="25150"/>
    <cellStyle name="Normal 38 6 2 10 3 2 2" xfId="51399"/>
    <cellStyle name="Normal 38 6 2 10 3 3" xfId="40336"/>
    <cellStyle name="Normal 38 6 2 10 4" xfId="17822"/>
    <cellStyle name="Normal 38 6 2 10 4 2" xfId="44072"/>
    <cellStyle name="Normal 38 6 2 10 5" xfId="6688"/>
    <cellStyle name="Normal 38 6 2 10 5 2" xfId="33009"/>
    <cellStyle name="Normal 38 6 2 10 6" xfId="31546"/>
    <cellStyle name="Normal 38 6 2 11" xfId="4113"/>
    <cellStyle name="Normal 38 6 2 11 2" xfId="10598"/>
    <cellStyle name="Normal 38 6 2 11 2 2" xfId="21662"/>
    <cellStyle name="Normal 38 6 2 11 2 2 2" xfId="47911"/>
    <cellStyle name="Normal 38 6 2 11 2 3" xfId="36848"/>
    <cellStyle name="Normal 38 6 2 11 3" xfId="14201"/>
    <cellStyle name="Normal 38 6 2 11 3 2" xfId="25265"/>
    <cellStyle name="Normal 38 6 2 11 3 2 2" xfId="51514"/>
    <cellStyle name="Normal 38 6 2 11 3 3" xfId="40451"/>
    <cellStyle name="Normal 38 6 2 11 4" xfId="17937"/>
    <cellStyle name="Normal 38 6 2 11 4 2" xfId="44187"/>
    <cellStyle name="Normal 38 6 2 11 5" xfId="6804"/>
    <cellStyle name="Normal 38 6 2 11 5 2" xfId="33124"/>
    <cellStyle name="Normal 38 6 2 11 6" xfId="31547"/>
    <cellStyle name="Normal 38 6 2 12" xfId="4114"/>
    <cellStyle name="Normal 38 6 2 12 2" xfId="10771"/>
    <cellStyle name="Normal 38 6 2 12 2 2" xfId="21835"/>
    <cellStyle name="Normal 38 6 2 12 2 2 2" xfId="48084"/>
    <cellStyle name="Normal 38 6 2 12 2 3" xfId="37021"/>
    <cellStyle name="Normal 38 6 2 12 3" xfId="14374"/>
    <cellStyle name="Normal 38 6 2 12 3 2" xfId="25438"/>
    <cellStyle name="Normal 38 6 2 12 3 2 2" xfId="51687"/>
    <cellStyle name="Normal 38 6 2 12 3 3" xfId="40624"/>
    <cellStyle name="Normal 38 6 2 12 4" xfId="18110"/>
    <cellStyle name="Normal 38 6 2 12 4 2" xfId="44360"/>
    <cellStyle name="Normal 38 6 2 12 5" xfId="6978"/>
    <cellStyle name="Normal 38 6 2 12 5 2" xfId="33297"/>
    <cellStyle name="Normal 38 6 2 12 6" xfId="31548"/>
    <cellStyle name="Normal 38 6 2 13" xfId="4115"/>
    <cellStyle name="Normal 38 6 2 13 2" xfId="10888"/>
    <cellStyle name="Normal 38 6 2 13 2 2" xfId="21952"/>
    <cellStyle name="Normal 38 6 2 13 2 2 2" xfId="48201"/>
    <cellStyle name="Normal 38 6 2 13 2 3" xfId="37138"/>
    <cellStyle name="Normal 38 6 2 13 3" xfId="14491"/>
    <cellStyle name="Normal 38 6 2 13 3 2" xfId="25555"/>
    <cellStyle name="Normal 38 6 2 13 3 2 2" xfId="51804"/>
    <cellStyle name="Normal 38 6 2 13 3 3" xfId="40741"/>
    <cellStyle name="Normal 38 6 2 13 4" xfId="18227"/>
    <cellStyle name="Normal 38 6 2 13 4 2" xfId="44477"/>
    <cellStyle name="Normal 38 6 2 13 5" xfId="7096"/>
    <cellStyle name="Normal 38 6 2 13 5 2" xfId="33414"/>
    <cellStyle name="Normal 38 6 2 13 6" xfId="31549"/>
    <cellStyle name="Normal 38 6 2 14" xfId="4116"/>
    <cellStyle name="Normal 38 6 2 14 2" xfId="11004"/>
    <cellStyle name="Normal 38 6 2 14 2 2" xfId="22068"/>
    <cellStyle name="Normal 38 6 2 14 2 2 2" xfId="48317"/>
    <cellStyle name="Normal 38 6 2 14 2 3" xfId="37254"/>
    <cellStyle name="Normal 38 6 2 14 3" xfId="14607"/>
    <cellStyle name="Normal 38 6 2 14 3 2" xfId="25671"/>
    <cellStyle name="Normal 38 6 2 14 3 2 2" xfId="51920"/>
    <cellStyle name="Normal 38 6 2 14 3 3" xfId="40857"/>
    <cellStyle name="Normal 38 6 2 14 4" xfId="18343"/>
    <cellStyle name="Normal 38 6 2 14 4 2" xfId="44593"/>
    <cellStyle name="Normal 38 6 2 14 5" xfId="7213"/>
    <cellStyle name="Normal 38 6 2 14 5 2" xfId="33530"/>
    <cellStyle name="Normal 38 6 2 14 6" xfId="31550"/>
    <cellStyle name="Normal 38 6 2 15" xfId="4117"/>
    <cellStyle name="Normal 38 6 2 15 2" xfId="11122"/>
    <cellStyle name="Normal 38 6 2 15 2 2" xfId="22186"/>
    <cellStyle name="Normal 38 6 2 15 2 2 2" xfId="48435"/>
    <cellStyle name="Normal 38 6 2 15 2 3" xfId="37372"/>
    <cellStyle name="Normal 38 6 2 15 3" xfId="14725"/>
    <cellStyle name="Normal 38 6 2 15 3 2" xfId="25789"/>
    <cellStyle name="Normal 38 6 2 15 3 2 2" xfId="52038"/>
    <cellStyle name="Normal 38 6 2 15 3 3" xfId="40975"/>
    <cellStyle name="Normal 38 6 2 15 4" xfId="18461"/>
    <cellStyle name="Normal 38 6 2 15 4 2" xfId="44711"/>
    <cellStyle name="Normal 38 6 2 15 5" xfId="7332"/>
    <cellStyle name="Normal 38 6 2 15 5 2" xfId="33648"/>
    <cellStyle name="Normal 38 6 2 15 6" xfId="31551"/>
    <cellStyle name="Normal 38 6 2 16" xfId="4118"/>
    <cellStyle name="Normal 38 6 2 16 2" xfId="11240"/>
    <cellStyle name="Normal 38 6 2 16 2 2" xfId="22304"/>
    <cellStyle name="Normal 38 6 2 16 2 2 2" xfId="48553"/>
    <cellStyle name="Normal 38 6 2 16 2 3" xfId="37490"/>
    <cellStyle name="Normal 38 6 2 16 3" xfId="14843"/>
    <cellStyle name="Normal 38 6 2 16 3 2" xfId="25907"/>
    <cellStyle name="Normal 38 6 2 16 3 2 2" xfId="52156"/>
    <cellStyle name="Normal 38 6 2 16 3 3" xfId="41093"/>
    <cellStyle name="Normal 38 6 2 16 4" xfId="18579"/>
    <cellStyle name="Normal 38 6 2 16 4 2" xfId="44829"/>
    <cellStyle name="Normal 38 6 2 16 5" xfId="7451"/>
    <cellStyle name="Normal 38 6 2 16 5 2" xfId="33766"/>
    <cellStyle name="Normal 38 6 2 16 6" xfId="31552"/>
    <cellStyle name="Normal 38 6 2 17" xfId="4119"/>
    <cellStyle name="Normal 38 6 2 17 2" xfId="11356"/>
    <cellStyle name="Normal 38 6 2 17 2 2" xfId="22420"/>
    <cellStyle name="Normal 38 6 2 17 2 2 2" xfId="48669"/>
    <cellStyle name="Normal 38 6 2 17 2 3" xfId="37606"/>
    <cellStyle name="Normal 38 6 2 17 3" xfId="14959"/>
    <cellStyle name="Normal 38 6 2 17 3 2" xfId="26023"/>
    <cellStyle name="Normal 38 6 2 17 3 2 2" xfId="52272"/>
    <cellStyle name="Normal 38 6 2 17 3 3" xfId="41209"/>
    <cellStyle name="Normal 38 6 2 17 4" xfId="18695"/>
    <cellStyle name="Normal 38 6 2 17 4 2" xfId="44945"/>
    <cellStyle name="Normal 38 6 2 17 5" xfId="7568"/>
    <cellStyle name="Normal 38 6 2 17 5 2" xfId="33882"/>
    <cellStyle name="Normal 38 6 2 17 6" xfId="31553"/>
    <cellStyle name="Normal 38 6 2 18" xfId="4120"/>
    <cellStyle name="Normal 38 6 2 18 2" xfId="11473"/>
    <cellStyle name="Normal 38 6 2 18 2 2" xfId="22537"/>
    <cellStyle name="Normal 38 6 2 18 2 2 2" xfId="48786"/>
    <cellStyle name="Normal 38 6 2 18 2 3" xfId="37723"/>
    <cellStyle name="Normal 38 6 2 18 3" xfId="15076"/>
    <cellStyle name="Normal 38 6 2 18 3 2" xfId="26140"/>
    <cellStyle name="Normal 38 6 2 18 3 2 2" xfId="52389"/>
    <cellStyle name="Normal 38 6 2 18 3 3" xfId="41326"/>
    <cellStyle name="Normal 38 6 2 18 4" xfId="18812"/>
    <cellStyle name="Normal 38 6 2 18 4 2" xfId="45062"/>
    <cellStyle name="Normal 38 6 2 18 5" xfId="7686"/>
    <cellStyle name="Normal 38 6 2 18 5 2" xfId="33999"/>
    <cellStyle name="Normal 38 6 2 18 6" xfId="31554"/>
    <cellStyle name="Normal 38 6 2 19" xfId="4121"/>
    <cellStyle name="Normal 38 6 2 19 2" xfId="11592"/>
    <cellStyle name="Normal 38 6 2 19 2 2" xfId="22656"/>
    <cellStyle name="Normal 38 6 2 19 2 2 2" xfId="48905"/>
    <cellStyle name="Normal 38 6 2 19 2 3" xfId="37842"/>
    <cellStyle name="Normal 38 6 2 19 3" xfId="15195"/>
    <cellStyle name="Normal 38 6 2 19 3 2" xfId="26259"/>
    <cellStyle name="Normal 38 6 2 19 3 2 2" xfId="52508"/>
    <cellStyle name="Normal 38 6 2 19 3 3" xfId="41445"/>
    <cellStyle name="Normal 38 6 2 19 4" xfId="18931"/>
    <cellStyle name="Normal 38 6 2 19 4 2" xfId="45181"/>
    <cellStyle name="Normal 38 6 2 19 5" xfId="7806"/>
    <cellStyle name="Normal 38 6 2 19 5 2" xfId="34118"/>
    <cellStyle name="Normal 38 6 2 19 6" xfId="31555"/>
    <cellStyle name="Normal 38 6 2 2" xfId="266"/>
    <cellStyle name="Normal 38 6 2 2 2" xfId="4123"/>
    <cellStyle name="Normal 38 6 2 2 2 2" xfId="16465"/>
    <cellStyle name="Normal 38 6 2 2 2 2 2" xfId="27529"/>
    <cellStyle name="Normal 38 6 2 2 2 2 2 2" xfId="53778"/>
    <cellStyle name="Normal 38 6 2 2 2 2 3" xfId="42715"/>
    <cellStyle name="Normal 38 6 2 2 2 3" xfId="20201"/>
    <cellStyle name="Normal 38 6 2 2 2 3 2" xfId="46451"/>
    <cellStyle name="Normal 38 6 2 2 2 4" xfId="9129"/>
    <cellStyle name="Normal 38 6 2 2 2 4 2" xfId="35388"/>
    <cellStyle name="Normal 38 6 2 2 2 5" xfId="31557"/>
    <cellStyle name="Normal 38 6 2 2 3" xfId="4122"/>
    <cellStyle name="Normal 38 6 2 2 3 2" xfId="20577"/>
    <cellStyle name="Normal 38 6 2 2 3 2 2" xfId="46826"/>
    <cellStyle name="Normal 38 6 2 2 3 3" xfId="9513"/>
    <cellStyle name="Normal 38 6 2 2 3 3 2" xfId="35763"/>
    <cellStyle name="Normal 38 6 2 2 3 4" xfId="31556"/>
    <cellStyle name="Normal 38 6 2 2 4" xfId="13116"/>
    <cellStyle name="Normal 38 6 2 2 4 2" xfId="24180"/>
    <cellStyle name="Normal 38 6 2 2 4 2 2" xfId="50429"/>
    <cellStyle name="Normal 38 6 2 2 4 3" xfId="39366"/>
    <cellStyle name="Normal 38 6 2 2 5" xfId="16852"/>
    <cellStyle name="Normal 38 6 2 2 5 2" xfId="43102"/>
    <cellStyle name="Normal 38 6 2 2 6" xfId="5710"/>
    <cellStyle name="Normal 38 6 2 2 6 2" xfId="32039"/>
    <cellStyle name="Normal 38 6 2 2 7" xfId="27746"/>
    <cellStyle name="Normal 38 6 2 20" xfId="4124"/>
    <cellStyle name="Normal 38 6 2 20 2" xfId="11706"/>
    <cellStyle name="Normal 38 6 2 20 2 2" xfId="22770"/>
    <cellStyle name="Normal 38 6 2 20 2 2 2" xfId="49019"/>
    <cellStyle name="Normal 38 6 2 20 2 3" xfId="37956"/>
    <cellStyle name="Normal 38 6 2 20 3" xfId="15309"/>
    <cellStyle name="Normal 38 6 2 20 3 2" xfId="26373"/>
    <cellStyle name="Normal 38 6 2 20 3 2 2" xfId="52622"/>
    <cellStyle name="Normal 38 6 2 20 3 3" xfId="41559"/>
    <cellStyle name="Normal 38 6 2 20 4" xfId="19045"/>
    <cellStyle name="Normal 38 6 2 20 4 2" xfId="45295"/>
    <cellStyle name="Normal 38 6 2 20 5" xfId="7921"/>
    <cellStyle name="Normal 38 6 2 20 5 2" xfId="34232"/>
    <cellStyle name="Normal 38 6 2 20 6" xfId="31558"/>
    <cellStyle name="Normal 38 6 2 21" xfId="4125"/>
    <cellStyle name="Normal 38 6 2 21 2" xfId="11820"/>
    <cellStyle name="Normal 38 6 2 21 2 2" xfId="22884"/>
    <cellStyle name="Normal 38 6 2 21 2 2 2" xfId="49133"/>
    <cellStyle name="Normal 38 6 2 21 2 3" xfId="38070"/>
    <cellStyle name="Normal 38 6 2 21 3" xfId="15423"/>
    <cellStyle name="Normal 38 6 2 21 3 2" xfId="26487"/>
    <cellStyle name="Normal 38 6 2 21 3 2 2" xfId="52736"/>
    <cellStyle name="Normal 38 6 2 21 3 3" xfId="41673"/>
    <cellStyle name="Normal 38 6 2 21 4" xfId="19159"/>
    <cellStyle name="Normal 38 6 2 21 4 2" xfId="45409"/>
    <cellStyle name="Normal 38 6 2 21 5" xfId="8036"/>
    <cellStyle name="Normal 38 6 2 21 5 2" xfId="34346"/>
    <cellStyle name="Normal 38 6 2 21 6" xfId="31559"/>
    <cellStyle name="Normal 38 6 2 22" xfId="4126"/>
    <cellStyle name="Normal 38 6 2 22 2" xfId="11934"/>
    <cellStyle name="Normal 38 6 2 22 2 2" xfId="22998"/>
    <cellStyle name="Normal 38 6 2 22 2 2 2" xfId="49247"/>
    <cellStyle name="Normal 38 6 2 22 2 3" xfId="38184"/>
    <cellStyle name="Normal 38 6 2 22 3" xfId="15537"/>
    <cellStyle name="Normal 38 6 2 22 3 2" xfId="26601"/>
    <cellStyle name="Normal 38 6 2 22 3 2 2" xfId="52850"/>
    <cellStyle name="Normal 38 6 2 22 3 3" xfId="41787"/>
    <cellStyle name="Normal 38 6 2 22 4" xfId="19273"/>
    <cellStyle name="Normal 38 6 2 22 4 2" xfId="45523"/>
    <cellStyle name="Normal 38 6 2 22 5" xfId="8151"/>
    <cellStyle name="Normal 38 6 2 22 5 2" xfId="34460"/>
    <cellStyle name="Normal 38 6 2 22 6" xfId="31560"/>
    <cellStyle name="Normal 38 6 2 23" xfId="4127"/>
    <cellStyle name="Normal 38 6 2 23 2" xfId="12048"/>
    <cellStyle name="Normal 38 6 2 23 2 2" xfId="23112"/>
    <cellStyle name="Normal 38 6 2 23 2 2 2" xfId="49361"/>
    <cellStyle name="Normal 38 6 2 23 2 3" xfId="38298"/>
    <cellStyle name="Normal 38 6 2 23 3" xfId="15651"/>
    <cellStyle name="Normal 38 6 2 23 3 2" xfId="26715"/>
    <cellStyle name="Normal 38 6 2 23 3 2 2" xfId="52964"/>
    <cellStyle name="Normal 38 6 2 23 3 3" xfId="41901"/>
    <cellStyle name="Normal 38 6 2 23 4" xfId="19387"/>
    <cellStyle name="Normal 38 6 2 23 4 2" xfId="45637"/>
    <cellStyle name="Normal 38 6 2 23 5" xfId="8266"/>
    <cellStyle name="Normal 38 6 2 23 5 2" xfId="34574"/>
    <cellStyle name="Normal 38 6 2 23 6" xfId="31561"/>
    <cellStyle name="Normal 38 6 2 24" xfId="4128"/>
    <cellStyle name="Normal 38 6 2 24 2" xfId="12162"/>
    <cellStyle name="Normal 38 6 2 24 2 2" xfId="23226"/>
    <cellStyle name="Normal 38 6 2 24 2 2 2" xfId="49475"/>
    <cellStyle name="Normal 38 6 2 24 2 3" xfId="38412"/>
    <cellStyle name="Normal 38 6 2 24 3" xfId="15765"/>
    <cellStyle name="Normal 38 6 2 24 3 2" xfId="26829"/>
    <cellStyle name="Normal 38 6 2 24 3 2 2" xfId="53078"/>
    <cellStyle name="Normal 38 6 2 24 3 3" xfId="42015"/>
    <cellStyle name="Normal 38 6 2 24 4" xfId="19501"/>
    <cellStyle name="Normal 38 6 2 24 4 2" xfId="45751"/>
    <cellStyle name="Normal 38 6 2 24 5" xfId="8381"/>
    <cellStyle name="Normal 38 6 2 24 5 2" xfId="34688"/>
    <cellStyle name="Normal 38 6 2 24 6" xfId="31562"/>
    <cellStyle name="Normal 38 6 2 25" xfId="4129"/>
    <cellStyle name="Normal 38 6 2 25 2" xfId="12279"/>
    <cellStyle name="Normal 38 6 2 25 2 2" xfId="23343"/>
    <cellStyle name="Normal 38 6 2 25 2 2 2" xfId="49592"/>
    <cellStyle name="Normal 38 6 2 25 2 3" xfId="38529"/>
    <cellStyle name="Normal 38 6 2 25 3" xfId="15882"/>
    <cellStyle name="Normal 38 6 2 25 3 2" xfId="26946"/>
    <cellStyle name="Normal 38 6 2 25 3 2 2" xfId="53195"/>
    <cellStyle name="Normal 38 6 2 25 3 3" xfId="42132"/>
    <cellStyle name="Normal 38 6 2 25 4" xfId="19618"/>
    <cellStyle name="Normal 38 6 2 25 4 2" xfId="45868"/>
    <cellStyle name="Normal 38 6 2 25 5" xfId="8499"/>
    <cellStyle name="Normal 38 6 2 25 5 2" xfId="34805"/>
    <cellStyle name="Normal 38 6 2 25 6" xfId="31563"/>
    <cellStyle name="Normal 38 6 2 26" xfId="4130"/>
    <cellStyle name="Normal 38 6 2 26 2" xfId="12398"/>
    <cellStyle name="Normal 38 6 2 26 2 2" xfId="23462"/>
    <cellStyle name="Normal 38 6 2 26 2 2 2" xfId="49711"/>
    <cellStyle name="Normal 38 6 2 26 2 3" xfId="38648"/>
    <cellStyle name="Normal 38 6 2 26 3" xfId="16001"/>
    <cellStyle name="Normal 38 6 2 26 3 2" xfId="27065"/>
    <cellStyle name="Normal 38 6 2 26 3 2 2" xfId="53314"/>
    <cellStyle name="Normal 38 6 2 26 3 3" xfId="42251"/>
    <cellStyle name="Normal 38 6 2 26 4" xfId="19737"/>
    <cellStyle name="Normal 38 6 2 26 4 2" xfId="45987"/>
    <cellStyle name="Normal 38 6 2 26 5" xfId="8619"/>
    <cellStyle name="Normal 38 6 2 26 5 2" xfId="34924"/>
    <cellStyle name="Normal 38 6 2 26 6" xfId="31564"/>
    <cellStyle name="Normal 38 6 2 27" xfId="4131"/>
    <cellStyle name="Normal 38 6 2 27 2" xfId="12529"/>
    <cellStyle name="Normal 38 6 2 27 2 2" xfId="23593"/>
    <cellStyle name="Normal 38 6 2 27 2 2 2" xfId="49842"/>
    <cellStyle name="Normal 38 6 2 27 2 3" xfId="38779"/>
    <cellStyle name="Normal 38 6 2 27 3" xfId="16132"/>
    <cellStyle name="Normal 38 6 2 27 3 2" xfId="27196"/>
    <cellStyle name="Normal 38 6 2 27 3 2 2" xfId="53445"/>
    <cellStyle name="Normal 38 6 2 27 3 3" xfId="42382"/>
    <cellStyle name="Normal 38 6 2 27 4" xfId="19868"/>
    <cellStyle name="Normal 38 6 2 27 4 2" xfId="46118"/>
    <cellStyle name="Normal 38 6 2 27 5" xfId="8751"/>
    <cellStyle name="Normal 38 6 2 27 5 2" xfId="35055"/>
    <cellStyle name="Normal 38 6 2 27 6" xfId="31565"/>
    <cellStyle name="Normal 38 6 2 28" xfId="4132"/>
    <cellStyle name="Normal 38 6 2 28 2" xfId="12644"/>
    <cellStyle name="Normal 38 6 2 28 2 2" xfId="23708"/>
    <cellStyle name="Normal 38 6 2 28 2 2 2" xfId="49957"/>
    <cellStyle name="Normal 38 6 2 28 2 3" xfId="38894"/>
    <cellStyle name="Normal 38 6 2 28 3" xfId="16247"/>
    <cellStyle name="Normal 38 6 2 28 3 2" xfId="27311"/>
    <cellStyle name="Normal 38 6 2 28 3 2 2" xfId="53560"/>
    <cellStyle name="Normal 38 6 2 28 3 3" xfId="42497"/>
    <cellStyle name="Normal 38 6 2 28 4" xfId="19983"/>
    <cellStyle name="Normal 38 6 2 28 4 2" xfId="46233"/>
    <cellStyle name="Normal 38 6 2 28 5" xfId="8867"/>
    <cellStyle name="Normal 38 6 2 28 5 2" xfId="35170"/>
    <cellStyle name="Normal 38 6 2 28 6" xfId="31566"/>
    <cellStyle name="Normal 38 6 2 29" xfId="4133"/>
    <cellStyle name="Normal 38 6 2 29 2" xfId="12758"/>
    <cellStyle name="Normal 38 6 2 29 2 2" xfId="23822"/>
    <cellStyle name="Normal 38 6 2 29 2 2 2" xfId="50071"/>
    <cellStyle name="Normal 38 6 2 29 2 3" xfId="39008"/>
    <cellStyle name="Normal 38 6 2 29 3" xfId="16361"/>
    <cellStyle name="Normal 38 6 2 29 3 2" xfId="27425"/>
    <cellStyle name="Normal 38 6 2 29 3 2 2" xfId="53674"/>
    <cellStyle name="Normal 38 6 2 29 3 3" xfId="42611"/>
    <cellStyle name="Normal 38 6 2 29 4" xfId="20097"/>
    <cellStyle name="Normal 38 6 2 29 4 2" xfId="46347"/>
    <cellStyle name="Normal 38 6 2 29 5" xfId="8982"/>
    <cellStyle name="Normal 38 6 2 29 5 2" xfId="35284"/>
    <cellStyle name="Normal 38 6 2 29 6" xfId="31567"/>
    <cellStyle name="Normal 38 6 2 3" xfId="4134"/>
    <cellStyle name="Normal 38 6 2 3 2" xfId="9668"/>
    <cellStyle name="Normal 38 6 2 3 2 2" xfId="20732"/>
    <cellStyle name="Normal 38 6 2 3 2 2 2" xfId="46981"/>
    <cellStyle name="Normal 38 6 2 3 2 3" xfId="35918"/>
    <cellStyle name="Normal 38 6 2 3 3" xfId="13271"/>
    <cellStyle name="Normal 38 6 2 3 3 2" xfId="24335"/>
    <cellStyle name="Normal 38 6 2 3 3 2 2" xfId="50584"/>
    <cellStyle name="Normal 38 6 2 3 3 3" xfId="39521"/>
    <cellStyle name="Normal 38 6 2 3 4" xfId="17007"/>
    <cellStyle name="Normal 38 6 2 3 4 2" xfId="43257"/>
    <cellStyle name="Normal 38 6 2 3 5" xfId="5866"/>
    <cellStyle name="Normal 38 6 2 3 5 2" xfId="32194"/>
    <cellStyle name="Normal 38 6 2 3 6" xfId="31568"/>
    <cellStyle name="Normal 38 6 2 30" xfId="4135"/>
    <cellStyle name="Normal 38 6 2 30 2" xfId="9396"/>
    <cellStyle name="Normal 38 6 2 30 2 2" xfId="20460"/>
    <cellStyle name="Normal 38 6 2 30 2 2 2" xfId="46709"/>
    <cellStyle name="Normal 38 6 2 30 2 3" xfId="35646"/>
    <cellStyle name="Normal 38 6 2 30 3" xfId="12999"/>
    <cellStyle name="Normal 38 6 2 30 3 2" xfId="24063"/>
    <cellStyle name="Normal 38 6 2 30 3 2 2" xfId="50312"/>
    <cellStyle name="Normal 38 6 2 30 3 3" xfId="39249"/>
    <cellStyle name="Normal 38 6 2 30 4" xfId="16735"/>
    <cellStyle name="Normal 38 6 2 30 4 2" xfId="42985"/>
    <cellStyle name="Normal 38 6 2 30 5" xfId="5591"/>
    <cellStyle name="Normal 38 6 2 30 5 2" xfId="31922"/>
    <cellStyle name="Normal 38 6 2 30 6" xfId="31569"/>
    <cellStyle name="Normal 38 6 2 31" xfId="4136"/>
    <cellStyle name="Normal 38 6 2 31 2" xfId="20340"/>
    <cellStyle name="Normal 38 6 2 31 2 2" xfId="46589"/>
    <cellStyle name="Normal 38 6 2 31 3" xfId="9276"/>
    <cellStyle name="Normal 38 6 2 31 3 2" xfId="35526"/>
    <cellStyle name="Normal 38 6 2 31 4" xfId="31570"/>
    <cellStyle name="Normal 38 6 2 32" xfId="4137"/>
    <cellStyle name="Normal 38 6 2 32 2" xfId="23943"/>
    <cellStyle name="Normal 38 6 2 32 2 2" xfId="50192"/>
    <cellStyle name="Normal 38 6 2 32 3" xfId="12879"/>
    <cellStyle name="Normal 38 6 2 32 3 2" xfId="39129"/>
    <cellStyle name="Normal 38 6 2 32 4" xfId="31571"/>
    <cellStyle name="Normal 38 6 2 33" xfId="4138"/>
    <cellStyle name="Normal 38 6 2 33 2" xfId="16615"/>
    <cellStyle name="Normal 38 6 2 33 2 2" xfId="42865"/>
    <cellStyle name="Normal 38 6 2 33 3" xfId="31572"/>
    <cellStyle name="Normal 38 6 2 34" xfId="4139"/>
    <cellStyle name="Normal 38 6 2 34 2" xfId="31573"/>
    <cellStyle name="Normal 38 6 2 35" xfId="4140"/>
    <cellStyle name="Normal 38 6 2 35 2" xfId="31574"/>
    <cellStyle name="Normal 38 6 2 36" xfId="4141"/>
    <cellStyle name="Normal 38 6 2 36 2" xfId="31575"/>
    <cellStyle name="Normal 38 6 2 37" xfId="4142"/>
    <cellStyle name="Normal 38 6 2 37 2" xfId="31576"/>
    <cellStyle name="Normal 38 6 2 38" xfId="4143"/>
    <cellStyle name="Normal 38 6 2 38 2" xfId="31577"/>
    <cellStyle name="Normal 38 6 2 39" xfId="4144"/>
    <cellStyle name="Normal 38 6 2 39 2" xfId="31578"/>
    <cellStyle name="Normal 38 6 2 4" xfId="4145"/>
    <cellStyle name="Normal 38 6 2 4 2" xfId="9784"/>
    <cellStyle name="Normal 38 6 2 4 2 2" xfId="20848"/>
    <cellStyle name="Normal 38 6 2 4 2 2 2" xfId="47097"/>
    <cellStyle name="Normal 38 6 2 4 2 3" xfId="36034"/>
    <cellStyle name="Normal 38 6 2 4 3" xfId="13387"/>
    <cellStyle name="Normal 38 6 2 4 3 2" xfId="24451"/>
    <cellStyle name="Normal 38 6 2 4 3 2 2" xfId="50700"/>
    <cellStyle name="Normal 38 6 2 4 3 3" xfId="39637"/>
    <cellStyle name="Normal 38 6 2 4 4" xfId="17123"/>
    <cellStyle name="Normal 38 6 2 4 4 2" xfId="43373"/>
    <cellStyle name="Normal 38 6 2 4 5" xfId="5983"/>
    <cellStyle name="Normal 38 6 2 4 5 2" xfId="32310"/>
    <cellStyle name="Normal 38 6 2 4 6" xfId="31579"/>
    <cellStyle name="Normal 38 6 2 40" xfId="4146"/>
    <cellStyle name="Normal 38 6 2 40 2" xfId="31580"/>
    <cellStyle name="Normal 38 6 2 41" xfId="4111"/>
    <cellStyle name="Normal 38 6 2 41 2" xfId="31545"/>
    <cellStyle name="Normal 38 6 2 42" xfId="5470"/>
    <cellStyle name="Normal 38 6 2 42 2" xfId="31802"/>
    <cellStyle name="Normal 38 6 2 43" xfId="27745"/>
    <cellStyle name="Normal 38 6 2 5" xfId="4147"/>
    <cellStyle name="Normal 38 6 2 5 2" xfId="9899"/>
    <cellStyle name="Normal 38 6 2 5 2 2" xfId="20963"/>
    <cellStyle name="Normal 38 6 2 5 2 2 2" xfId="47212"/>
    <cellStyle name="Normal 38 6 2 5 2 3" xfId="36149"/>
    <cellStyle name="Normal 38 6 2 5 3" xfId="13502"/>
    <cellStyle name="Normal 38 6 2 5 3 2" xfId="24566"/>
    <cellStyle name="Normal 38 6 2 5 3 2 2" xfId="50815"/>
    <cellStyle name="Normal 38 6 2 5 3 3" xfId="39752"/>
    <cellStyle name="Normal 38 6 2 5 4" xfId="17238"/>
    <cellStyle name="Normal 38 6 2 5 4 2" xfId="43488"/>
    <cellStyle name="Normal 38 6 2 5 5" xfId="6099"/>
    <cellStyle name="Normal 38 6 2 5 5 2" xfId="32425"/>
    <cellStyle name="Normal 38 6 2 5 6" xfId="31581"/>
    <cellStyle name="Normal 38 6 2 6" xfId="4148"/>
    <cellStyle name="Normal 38 6 2 6 2" xfId="10014"/>
    <cellStyle name="Normal 38 6 2 6 2 2" xfId="21078"/>
    <cellStyle name="Normal 38 6 2 6 2 2 2" xfId="47327"/>
    <cellStyle name="Normal 38 6 2 6 2 3" xfId="36264"/>
    <cellStyle name="Normal 38 6 2 6 3" xfId="13617"/>
    <cellStyle name="Normal 38 6 2 6 3 2" xfId="24681"/>
    <cellStyle name="Normal 38 6 2 6 3 2 2" xfId="50930"/>
    <cellStyle name="Normal 38 6 2 6 3 3" xfId="39867"/>
    <cellStyle name="Normal 38 6 2 6 4" xfId="17353"/>
    <cellStyle name="Normal 38 6 2 6 4 2" xfId="43603"/>
    <cellStyle name="Normal 38 6 2 6 5" xfId="6215"/>
    <cellStyle name="Normal 38 6 2 6 5 2" xfId="32540"/>
    <cellStyle name="Normal 38 6 2 6 6" xfId="31582"/>
    <cellStyle name="Normal 38 6 2 7" xfId="4149"/>
    <cellStyle name="Normal 38 6 2 7 2" xfId="10128"/>
    <cellStyle name="Normal 38 6 2 7 2 2" xfId="21192"/>
    <cellStyle name="Normal 38 6 2 7 2 2 2" xfId="47441"/>
    <cellStyle name="Normal 38 6 2 7 2 3" xfId="36378"/>
    <cellStyle name="Normal 38 6 2 7 3" xfId="13731"/>
    <cellStyle name="Normal 38 6 2 7 3 2" xfId="24795"/>
    <cellStyle name="Normal 38 6 2 7 3 2 2" xfId="51044"/>
    <cellStyle name="Normal 38 6 2 7 3 3" xfId="39981"/>
    <cellStyle name="Normal 38 6 2 7 4" xfId="17467"/>
    <cellStyle name="Normal 38 6 2 7 4 2" xfId="43717"/>
    <cellStyle name="Normal 38 6 2 7 5" xfId="6330"/>
    <cellStyle name="Normal 38 6 2 7 5 2" xfId="32654"/>
    <cellStyle name="Normal 38 6 2 7 6" xfId="31583"/>
    <cellStyle name="Normal 38 6 2 8" xfId="4150"/>
    <cellStyle name="Normal 38 6 2 8 2" xfId="10242"/>
    <cellStyle name="Normal 38 6 2 8 2 2" xfId="21306"/>
    <cellStyle name="Normal 38 6 2 8 2 2 2" xfId="47555"/>
    <cellStyle name="Normal 38 6 2 8 2 3" xfId="36492"/>
    <cellStyle name="Normal 38 6 2 8 3" xfId="13845"/>
    <cellStyle name="Normal 38 6 2 8 3 2" xfId="24909"/>
    <cellStyle name="Normal 38 6 2 8 3 2 2" xfId="51158"/>
    <cellStyle name="Normal 38 6 2 8 3 3" xfId="40095"/>
    <cellStyle name="Normal 38 6 2 8 4" xfId="17581"/>
    <cellStyle name="Normal 38 6 2 8 4 2" xfId="43831"/>
    <cellStyle name="Normal 38 6 2 8 5" xfId="6445"/>
    <cellStyle name="Normal 38 6 2 8 5 2" xfId="32768"/>
    <cellStyle name="Normal 38 6 2 8 6" xfId="31584"/>
    <cellStyle name="Normal 38 6 2 9" xfId="4151"/>
    <cellStyle name="Normal 38 6 2 9 2" xfId="10356"/>
    <cellStyle name="Normal 38 6 2 9 2 2" xfId="21420"/>
    <cellStyle name="Normal 38 6 2 9 2 2 2" xfId="47669"/>
    <cellStyle name="Normal 38 6 2 9 2 3" xfId="36606"/>
    <cellStyle name="Normal 38 6 2 9 3" xfId="13959"/>
    <cellStyle name="Normal 38 6 2 9 3 2" xfId="25023"/>
    <cellStyle name="Normal 38 6 2 9 3 2 2" xfId="51272"/>
    <cellStyle name="Normal 38 6 2 9 3 3" xfId="40209"/>
    <cellStyle name="Normal 38 6 2 9 4" xfId="17695"/>
    <cellStyle name="Normal 38 6 2 9 4 2" xfId="43945"/>
    <cellStyle name="Normal 38 6 2 9 5" xfId="6560"/>
    <cellStyle name="Normal 38 6 2 9 5 2" xfId="32882"/>
    <cellStyle name="Normal 38 6 2 9 6" xfId="31585"/>
    <cellStyle name="Normal 38 6 20" xfId="4152"/>
    <cellStyle name="Normal 38 6 20 2" xfId="11529"/>
    <cellStyle name="Normal 38 6 20 2 2" xfId="22593"/>
    <cellStyle name="Normal 38 6 20 2 2 2" xfId="48842"/>
    <cellStyle name="Normal 38 6 20 2 3" xfId="37779"/>
    <cellStyle name="Normal 38 6 20 3" xfId="15132"/>
    <cellStyle name="Normal 38 6 20 3 2" xfId="26196"/>
    <cellStyle name="Normal 38 6 20 3 2 2" xfId="52445"/>
    <cellStyle name="Normal 38 6 20 3 3" xfId="41382"/>
    <cellStyle name="Normal 38 6 20 4" xfId="18868"/>
    <cellStyle name="Normal 38 6 20 4 2" xfId="45118"/>
    <cellStyle name="Normal 38 6 20 5" xfId="7743"/>
    <cellStyle name="Normal 38 6 20 5 2" xfId="34055"/>
    <cellStyle name="Normal 38 6 20 6" xfId="31586"/>
    <cellStyle name="Normal 38 6 21" xfId="4153"/>
    <cellStyle name="Normal 38 6 21 2" xfId="11643"/>
    <cellStyle name="Normal 38 6 21 2 2" xfId="22707"/>
    <cellStyle name="Normal 38 6 21 2 2 2" xfId="48956"/>
    <cellStyle name="Normal 38 6 21 2 3" xfId="37893"/>
    <cellStyle name="Normal 38 6 21 3" xfId="15246"/>
    <cellStyle name="Normal 38 6 21 3 2" xfId="26310"/>
    <cellStyle name="Normal 38 6 21 3 2 2" xfId="52559"/>
    <cellStyle name="Normal 38 6 21 3 3" xfId="41496"/>
    <cellStyle name="Normal 38 6 21 4" xfId="18982"/>
    <cellStyle name="Normal 38 6 21 4 2" xfId="45232"/>
    <cellStyle name="Normal 38 6 21 5" xfId="7858"/>
    <cellStyle name="Normal 38 6 21 5 2" xfId="34169"/>
    <cellStyle name="Normal 38 6 21 6" xfId="31587"/>
    <cellStyle name="Normal 38 6 22" xfId="4154"/>
    <cellStyle name="Normal 38 6 22 2" xfId="11757"/>
    <cellStyle name="Normal 38 6 22 2 2" xfId="22821"/>
    <cellStyle name="Normal 38 6 22 2 2 2" xfId="49070"/>
    <cellStyle name="Normal 38 6 22 2 3" xfId="38007"/>
    <cellStyle name="Normal 38 6 22 3" xfId="15360"/>
    <cellStyle name="Normal 38 6 22 3 2" xfId="26424"/>
    <cellStyle name="Normal 38 6 22 3 2 2" xfId="52673"/>
    <cellStyle name="Normal 38 6 22 3 3" xfId="41610"/>
    <cellStyle name="Normal 38 6 22 4" xfId="19096"/>
    <cellStyle name="Normal 38 6 22 4 2" xfId="45346"/>
    <cellStyle name="Normal 38 6 22 5" xfId="7973"/>
    <cellStyle name="Normal 38 6 22 5 2" xfId="34283"/>
    <cellStyle name="Normal 38 6 22 6" xfId="31588"/>
    <cellStyle name="Normal 38 6 23" xfId="4155"/>
    <cellStyle name="Normal 38 6 23 2" xfId="11871"/>
    <cellStyle name="Normal 38 6 23 2 2" xfId="22935"/>
    <cellStyle name="Normal 38 6 23 2 2 2" xfId="49184"/>
    <cellStyle name="Normal 38 6 23 2 3" xfId="38121"/>
    <cellStyle name="Normal 38 6 23 3" xfId="15474"/>
    <cellStyle name="Normal 38 6 23 3 2" xfId="26538"/>
    <cellStyle name="Normal 38 6 23 3 2 2" xfId="52787"/>
    <cellStyle name="Normal 38 6 23 3 3" xfId="41724"/>
    <cellStyle name="Normal 38 6 23 4" xfId="19210"/>
    <cellStyle name="Normal 38 6 23 4 2" xfId="45460"/>
    <cellStyle name="Normal 38 6 23 5" xfId="8088"/>
    <cellStyle name="Normal 38 6 23 5 2" xfId="34397"/>
    <cellStyle name="Normal 38 6 23 6" xfId="31589"/>
    <cellStyle name="Normal 38 6 24" xfId="4156"/>
    <cellStyle name="Normal 38 6 24 2" xfId="11985"/>
    <cellStyle name="Normal 38 6 24 2 2" xfId="23049"/>
    <cellStyle name="Normal 38 6 24 2 2 2" xfId="49298"/>
    <cellStyle name="Normal 38 6 24 2 3" xfId="38235"/>
    <cellStyle name="Normal 38 6 24 3" xfId="15588"/>
    <cellStyle name="Normal 38 6 24 3 2" xfId="26652"/>
    <cellStyle name="Normal 38 6 24 3 2 2" xfId="52901"/>
    <cellStyle name="Normal 38 6 24 3 3" xfId="41838"/>
    <cellStyle name="Normal 38 6 24 4" xfId="19324"/>
    <cellStyle name="Normal 38 6 24 4 2" xfId="45574"/>
    <cellStyle name="Normal 38 6 24 5" xfId="8203"/>
    <cellStyle name="Normal 38 6 24 5 2" xfId="34511"/>
    <cellStyle name="Normal 38 6 24 6" xfId="31590"/>
    <cellStyle name="Normal 38 6 25" xfId="4157"/>
    <cellStyle name="Normal 38 6 25 2" xfId="12099"/>
    <cellStyle name="Normal 38 6 25 2 2" xfId="23163"/>
    <cellStyle name="Normal 38 6 25 2 2 2" xfId="49412"/>
    <cellStyle name="Normal 38 6 25 2 3" xfId="38349"/>
    <cellStyle name="Normal 38 6 25 3" xfId="15702"/>
    <cellStyle name="Normal 38 6 25 3 2" xfId="26766"/>
    <cellStyle name="Normal 38 6 25 3 2 2" xfId="53015"/>
    <cellStyle name="Normal 38 6 25 3 3" xfId="41952"/>
    <cellStyle name="Normal 38 6 25 4" xfId="19438"/>
    <cellStyle name="Normal 38 6 25 4 2" xfId="45688"/>
    <cellStyle name="Normal 38 6 25 5" xfId="8318"/>
    <cellStyle name="Normal 38 6 25 5 2" xfId="34625"/>
    <cellStyle name="Normal 38 6 25 6" xfId="31591"/>
    <cellStyle name="Normal 38 6 26" xfId="4158"/>
    <cellStyle name="Normal 38 6 26 2" xfId="12216"/>
    <cellStyle name="Normal 38 6 26 2 2" xfId="23280"/>
    <cellStyle name="Normal 38 6 26 2 2 2" xfId="49529"/>
    <cellStyle name="Normal 38 6 26 2 3" xfId="38466"/>
    <cellStyle name="Normal 38 6 26 3" xfId="15819"/>
    <cellStyle name="Normal 38 6 26 3 2" xfId="26883"/>
    <cellStyle name="Normal 38 6 26 3 2 2" xfId="53132"/>
    <cellStyle name="Normal 38 6 26 3 3" xfId="42069"/>
    <cellStyle name="Normal 38 6 26 4" xfId="19555"/>
    <cellStyle name="Normal 38 6 26 4 2" xfId="45805"/>
    <cellStyle name="Normal 38 6 26 5" xfId="8436"/>
    <cellStyle name="Normal 38 6 26 5 2" xfId="34742"/>
    <cellStyle name="Normal 38 6 26 6" xfId="31592"/>
    <cellStyle name="Normal 38 6 27" xfId="4159"/>
    <cellStyle name="Normal 38 6 27 2" xfId="12335"/>
    <cellStyle name="Normal 38 6 27 2 2" xfId="23399"/>
    <cellStyle name="Normal 38 6 27 2 2 2" xfId="49648"/>
    <cellStyle name="Normal 38 6 27 2 3" xfId="38585"/>
    <cellStyle name="Normal 38 6 27 3" xfId="15938"/>
    <cellStyle name="Normal 38 6 27 3 2" xfId="27002"/>
    <cellStyle name="Normal 38 6 27 3 2 2" xfId="53251"/>
    <cellStyle name="Normal 38 6 27 3 3" xfId="42188"/>
    <cellStyle name="Normal 38 6 27 4" xfId="19674"/>
    <cellStyle name="Normal 38 6 27 4 2" xfId="45924"/>
    <cellStyle name="Normal 38 6 27 5" xfId="8556"/>
    <cellStyle name="Normal 38 6 27 5 2" xfId="34861"/>
    <cellStyle name="Normal 38 6 27 6" xfId="31593"/>
    <cellStyle name="Normal 38 6 28" xfId="4160"/>
    <cellStyle name="Normal 38 6 28 2" xfId="12466"/>
    <cellStyle name="Normal 38 6 28 2 2" xfId="23530"/>
    <cellStyle name="Normal 38 6 28 2 2 2" xfId="49779"/>
    <cellStyle name="Normal 38 6 28 2 3" xfId="38716"/>
    <cellStyle name="Normal 38 6 28 3" xfId="16069"/>
    <cellStyle name="Normal 38 6 28 3 2" xfId="27133"/>
    <cellStyle name="Normal 38 6 28 3 2 2" xfId="53382"/>
    <cellStyle name="Normal 38 6 28 3 3" xfId="42319"/>
    <cellStyle name="Normal 38 6 28 4" xfId="19805"/>
    <cellStyle name="Normal 38 6 28 4 2" xfId="46055"/>
    <cellStyle name="Normal 38 6 28 5" xfId="8688"/>
    <cellStyle name="Normal 38 6 28 5 2" xfId="34992"/>
    <cellStyle name="Normal 38 6 28 6" xfId="31594"/>
    <cellStyle name="Normal 38 6 29" xfId="4161"/>
    <cellStyle name="Normal 38 6 29 2" xfId="12581"/>
    <cellStyle name="Normal 38 6 29 2 2" xfId="23645"/>
    <cellStyle name="Normal 38 6 29 2 2 2" xfId="49894"/>
    <cellStyle name="Normal 38 6 29 2 3" xfId="38831"/>
    <cellStyle name="Normal 38 6 29 3" xfId="16184"/>
    <cellStyle name="Normal 38 6 29 3 2" xfId="27248"/>
    <cellStyle name="Normal 38 6 29 3 2 2" xfId="53497"/>
    <cellStyle name="Normal 38 6 29 3 3" xfId="42434"/>
    <cellStyle name="Normal 38 6 29 4" xfId="19920"/>
    <cellStyle name="Normal 38 6 29 4 2" xfId="46170"/>
    <cellStyle name="Normal 38 6 29 5" xfId="8804"/>
    <cellStyle name="Normal 38 6 29 5 2" xfId="35107"/>
    <cellStyle name="Normal 38 6 29 6" xfId="31595"/>
    <cellStyle name="Normal 38 6 3" xfId="267"/>
    <cellStyle name="Normal 38 6 3 2" xfId="4163"/>
    <cellStyle name="Normal 38 6 3 2 2" xfId="16466"/>
    <cellStyle name="Normal 38 6 3 2 2 2" xfId="27530"/>
    <cellStyle name="Normal 38 6 3 2 2 2 2" xfId="53779"/>
    <cellStyle name="Normal 38 6 3 2 2 3" xfId="42716"/>
    <cellStyle name="Normal 38 6 3 2 3" xfId="20202"/>
    <cellStyle name="Normal 38 6 3 2 3 2" xfId="46452"/>
    <cellStyle name="Normal 38 6 3 2 4" xfId="9130"/>
    <cellStyle name="Normal 38 6 3 2 4 2" xfId="35389"/>
    <cellStyle name="Normal 38 6 3 2 5" xfId="31597"/>
    <cellStyle name="Normal 38 6 3 3" xfId="4162"/>
    <cellStyle name="Normal 38 6 3 3 2" xfId="20517"/>
    <cellStyle name="Normal 38 6 3 3 2 2" xfId="46766"/>
    <cellStyle name="Normal 38 6 3 3 3" xfId="9453"/>
    <cellStyle name="Normal 38 6 3 3 3 2" xfId="35703"/>
    <cellStyle name="Normal 38 6 3 3 4" xfId="31596"/>
    <cellStyle name="Normal 38 6 3 4" xfId="13056"/>
    <cellStyle name="Normal 38 6 3 4 2" xfId="24120"/>
    <cellStyle name="Normal 38 6 3 4 2 2" xfId="50369"/>
    <cellStyle name="Normal 38 6 3 4 3" xfId="39306"/>
    <cellStyle name="Normal 38 6 3 5" xfId="16792"/>
    <cellStyle name="Normal 38 6 3 5 2" xfId="43042"/>
    <cellStyle name="Normal 38 6 3 6" xfId="5649"/>
    <cellStyle name="Normal 38 6 3 6 2" xfId="31979"/>
    <cellStyle name="Normal 38 6 3 7" xfId="27747"/>
    <cellStyle name="Normal 38 6 30" xfId="4164"/>
    <cellStyle name="Normal 38 6 30 2" xfId="12695"/>
    <cellStyle name="Normal 38 6 30 2 2" xfId="23759"/>
    <cellStyle name="Normal 38 6 30 2 2 2" xfId="50008"/>
    <cellStyle name="Normal 38 6 30 2 3" xfId="38945"/>
    <cellStyle name="Normal 38 6 30 3" xfId="16298"/>
    <cellStyle name="Normal 38 6 30 3 2" xfId="27362"/>
    <cellStyle name="Normal 38 6 30 3 2 2" xfId="53611"/>
    <cellStyle name="Normal 38 6 30 3 3" xfId="42548"/>
    <cellStyle name="Normal 38 6 30 4" xfId="20034"/>
    <cellStyle name="Normal 38 6 30 4 2" xfId="46284"/>
    <cellStyle name="Normal 38 6 30 5" xfId="8919"/>
    <cellStyle name="Normal 38 6 30 5 2" xfId="35221"/>
    <cellStyle name="Normal 38 6 30 6" xfId="31598"/>
    <cellStyle name="Normal 38 6 31" xfId="4165"/>
    <cellStyle name="Normal 38 6 31 2" xfId="9333"/>
    <cellStyle name="Normal 38 6 31 2 2" xfId="20397"/>
    <cellStyle name="Normal 38 6 31 2 2 2" xfId="46646"/>
    <cellStyle name="Normal 38 6 31 2 3" xfId="35583"/>
    <cellStyle name="Normal 38 6 31 3" xfId="12936"/>
    <cellStyle name="Normal 38 6 31 3 2" xfId="24000"/>
    <cellStyle name="Normal 38 6 31 3 2 2" xfId="50249"/>
    <cellStyle name="Normal 38 6 31 3 3" xfId="39186"/>
    <cellStyle name="Normal 38 6 31 4" xfId="16672"/>
    <cellStyle name="Normal 38 6 31 4 2" xfId="42922"/>
    <cellStyle name="Normal 38 6 31 5" xfId="5528"/>
    <cellStyle name="Normal 38 6 31 5 2" xfId="31859"/>
    <cellStyle name="Normal 38 6 31 6" xfId="31599"/>
    <cellStyle name="Normal 38 6 32" xfId="4166"/>
    <cellStyle name="Normal 38 6 32 2" xfId="20277"/>
    <cellStyle name="Normal 38 6 32 2 2" xfId="46526"/>
    <cellStyle name="Normal 38 6 32 3" xfId="9213"/>
    <cellStyle name="Normal 38 6 32 3 2" xfId="35463"/>
    <cellStyle name="Normal 38 6 32 4" xfId="31600"/>
    <cellStyle name="Normal 38 6 33" xfId="4167"/>
    <cellStyle name="Normal 38 6 33 2" xfId="23880"/>
    <cellStyle name="Normal 38 6 33 2 2" xfId="50129"/>
    <cellStyle name="Normal 38 6 33 3" xfId="12816"/>
    <cellStyle name="Normal 38 6 33 3 2" xfId="39066"/>
    <cellStyle name="Normal 38 6 33 4" xfId="31601"/>
    <cellStyle name="Normal 38 6 34" xfId="4168"/>
    <cellStyle name="Normal 38 6 34 2" xfId="16552"/>
    <cellStyle name="Normal 38 6 34 2 2" xfId="42802"/>
    <cellStyle name="Normal 38 6 34 3" xfId="31602"/>
    <cellStyle name="Normal 38 6 35" xfId="4169"/>
    <cellStyle name="Normal 38 6 35 2" xfId="31603"/>
    <cellStyle name="Normal 38 6 36" xfId="4170"/>
    <cellStyle name="Normal 38 6 36 2" xfId="31604"/>
    <cellStyle name="Normal 38 6 37" xfId="4171"/>
    <cellStyle name="Normal 38 6 37 2" xfId="31605"/>
    <cellStyle name="Normal 38 6 38" xfId="4172"/>
    <cellStyle name="Normal 38 6 38 2" xfId="31606"/>
    <cellStyle name="Normal 38 6 39" xfId="4173"/>
    <cellStyle name="Normal 38 6 39 2" xfId="31607"/>
    <cellStyle name="Normal 38 6 4" xfId="4174"/>
    <cellStyle name="Normal 38 6 4 2" xfId="9605"/>
    <cellStyle name="Normal 38 6 4 2 2" xfId="20669"/>
    <cellStyle name="Normal 38 6 4 2 2 2" xfId="46918"/>
    <cellStyle name="Normal 38 6 4 2 3" xfId="35855"/>
    <cellStyle name="Normal 38 6 4 3" xfId="13208"/>
    <cellStyle name="Normal 38 6 4 3 2" xfId="24272"/>
    <cellStyle name="Normal 38 6 4 3 2 2" xfId="50521"/>
    <cellStyle name="Normal 38 6 4 3 3" xfId="39458"/>
    <cellStyle name="Normal 38 6 4 4" xfId="16944"/>
    <cellStyle name="Normal 38 6 4 4 2" xfId="43194"/>
    <cellStyle name="Normal 38 6 4 5" xfId="5803"/>
    <cellStyle name="Normal 38 6 4 5 2" xfId="32131"/>
    <cellStyle name="Normal 38 6 4 6" xfId="31608"/>
    <cellStyle name="Normal 38 6 40" xfId="4175"/>
    <cellStyle name="Normal 38 6 40 2" xfId="31609"/>
    <cellStyle name="Normal 38 6 41" xfId="4176"/>
    <cellStyle name="Normal 38 6 41 2" xfId="31610"/>
    <cellStyle name="Normal 38 6 42" xfId="4100"/>
    <cellStyle name="Normal 38 6 42 2" xfId="31534"/>
    <cellStyle name="Normal 38 6 43" xfId="5407"/>
    <cellStyle name="Normal 38 6 43 2" xfId="31739"/>
    <cellStyle name="Normal 38 6 44" xfId="27744"/>
    <cellStyle name="Normal 38 6 5" xfId="4177"/>
    <cellStyle name="Normal 38 6 5 2" xfId="9721"/>
    <cellStyle name="Normal 38 6 5 2 2" xfId="20785"/>
    <cellStyle name="Normal 38 6 5 2 2 2" xfId="47034"/>
    <cellStyle name="Normal 38 6 5 2 3" xfId="35971"/>
    <cellStyle name="Normal 38 6 5 3" xfId="13324"/>
    <cellStyle name="Normal 38 6 5 3 2" xfId="24388"/>
    <cellStyle name="Normal 38 6 5 3 2 2" xfId="50637"/>
    <cellStyle name="Normal 38 6 5 3 3" xfId="39574"/>
    <cellStyle name="Normal 38 6 5 4" xfId="17060"/>
    <cellStyle name="Normal 38 6 5 4 2" xfId="43310"/>
    <cellStyle name="Normal 38 6 5 5" xfId="5920"/>
    <cellStyle name="Normal 38 6 5 5 2" xfId="32247"/>
    <cellStyle name="Normal 38 6 5 6" xfId="31611"/>
    <cellStyle name="Normal 38 6 6" xfId="4178"/>
    <cellStyle name="Normal 38 6 6 2" xfId="9836"/>
    <cellStyle name="Normal 38 6 6 2 2" xfId="20900"/>
    <cellStyle name="Normal 38 6 6 2 2 2" xfId="47149"/>
    <cellStyle name="Normal 38 6 6 2 3" xfId="36086"/>
    <cellStyle name="Normal 38 6 6 3" xfId="13439"/>
    <cellStyle name="Normal 38 6 6 3 2" xfId="24503"/>
    <cellStyle name="Normal 38 6 6 3 2 2" xfId="50752"/>
    <cellStyle name="Normal 38 6 6 3 3" xfId="39689"/>
    <cellStyle name="Normal 38 6 6 4" xfId="17175"/>
    <cellStyle name="Normal 38 6 6 4 2" xfId="43425"/>
    <cellStyle name="Normal 38 6 6 5" xfId="6036"/>
    <cellStyle name="Normal 38 6 6 5 2" xfId="32362"/>
    <cellStyle name="Normal 38 6 6 6" xfId="31612"/>
    <cellStyle name="Normal 38 6 7" xfId="4179"/>
    <cellStyle name="Normal 38 6 7 2" xfId="9951"/>
    <cellStyle name="Normal 38 6 7 2 2" xfId="21015"/>
    <cellStyle name="Normal 38 6 7 2 2 2" xfId="47264"/>
    <cellStyle name="Normal 38 6 7 2 3" xfId="36201"/>
    <cellStyle name="Normal 38 6 7 3" xfId="13554"/>
    <cellStyle name="Normal 38 6 7 3 2" xfId="24618"/>
    <cellStyle name="Normal 38 6 7 3 2 2" xfId="50867"/>
    <cellStyle name="Normal 38 6 7 3 3" xfId="39804"/>
    <cellStyle name="Normal 38 6 7 4" xfId="17290"/>
    <cellStyle name="Normal 38 6 7 4 2" xfId="43540"/>
    <cellStyle name="Normal 38 6 7 5" xfId="6152"/>
    <cellStyle name="Normal 38 6 7 5 2" xfId="32477"/>
    <cellStyle name="Normal 38 6 7 6" xfId="31613"/>
    <cellStyle name="Normal 38 6 8" xfId="4180"/>
    <cellStyle name="Normal 38 6 8 2" xfId="10065"/>
    <cellStyle name="Normal 38 6 8 2 2" xfId="21129"/>
    <cellStyle name="Normal 38 6 8 2 2 2" xfId="47378"/>
    <cellStyle name="Normal 38 6 8 2 3" xfId="36315"/>
    <cellStyle name="Normal 38 6 8 3" xfId="13668"/>
    <cellStyle name="Normal 38 6 8 3 2" xfId="24732"/>
    <cellStyle name="Normal 38 6 8 3 2 2" xfId="50981"/>
    <cellStyle name="Normal 38 6 8 3 3" xfId="39918"/>
    <cellStyle name="Normal 38 6 8 4" xfId="17404"/>
    <cellStyle name="Normal 38 6 8 4 2" xfId="43654"/>
    <cellStyle name="Normal 38 6 8 5" xfId="6267"/>
    <cellStyle name="Normal 38 6 8 5 2" xfId="32591"/>
    <cellStyle name="Normal 38 6 8 6" xfId="31614"/>
    <cellStyle name="Normal 38 6 9" xfId="4181"/>
    <cellStyle name="Normal 38 6 9 2" xfId="10179"/>
    <cellStyle name="Normal 38 6 9 2 2" xfId="21243"/>
    <cellStyle name="Normal 38 6 9 2 2 2" xfId="47492"/>
    <cellStyle name="Normal 38 6 9 2 3" xfId="36429"/>
    <cellStyle name="Normal 38 6 9 3" xfId="13782"/>
    <cellStyle name="Normal 38 6 9 3 2" xfId="24846"/>
    <cellStyle name="Normal 38 6 9 3 2 2" xfId="51095"/>
    <cellStyle name="Normal 38 6 9 3 3" xfId="40032"/>
    <cellStyle name="Normal 38 6 9 4" xfId="17518"/>
    <cellStyle name="Normal 38 6 9 4 2" xfId="43768"/>
    <cellStyle name="Normal 38 6 9 5" xfId="6382"/>
    <cellStyle name="Normal 38 6 9 5 2" xfId="32705"/>
    <cellStyle name="Normal 38 6 9 6" xfId="31615"/>
    <cellStyle name="Normal 38 7" xfId="268"/>
    <cellStyle name="Normal 38 7 10" xfId="4183"/>
    <cellStyle name="Normal 38 7 10 2" xfId="10303"/>
    <cellStyle name="Normal 38 7 10 2 2" xfId="21367"/>
    <cellStyle name="Normal 38 7 10 2 2 2" xfId="47616"/>
    <cellStyle name="Normal 38 7 10 2 3" xfId="36553"/>
    <cellStyle name="Normal 38 7 10 3" xfId="13906"/>
    <cellStyle name="Normal 38 7 10 3 2" xfId="24970"/>
    <cellStyle name="Normal 38 7 10 3 2 2" xfId="51219"/>
    <cellStyle name="Normal 38 7 10 3 3" xfId="40156"/>
    <cellStyle name="Normal 38 7 10 4" xfId="17642"/>
    <cellStyle name="Normal 38 7 10 4 2" xfId="43892"/>
    <cellStyle name="Normal 38 7 10 5" xfId="6507"/>
    <cellStyle name="Normal 38 7 10 5 2" xfId="32829"/>
    <cellStyle name="Normal 38 7 10 6" xfId="31617"/>
    <cellStyle name="Normal 38 7 11" xfId="4184"/>
    <cellStyle name="Normal 38 7 11 2" xfId="10430"/>
    <cellStyle name="Normal 38 7 11 2 2" xfId="21494"/>
    <cellStyle name="Normal 38 7 11 2 2 2" xfId="47743"/>
    <cellStyle name="Normal 38 7 11 2 3" xfId="36680"/>
    <cellStyle name="Normal 38 7 11 3" xfId="14033"/>
    <cellStyle name="Normal 38 7 11 3 2" xfId="25097"/>
    <cellStyle name="Normal 38 7 11 3 2 2" xfId="51346"/>
    <cellStyle name="Normal 38 7 11 3 3" xfId="40283"/>
    <cellStyle name="Normal 38 7 11 4" xfId="17769"/>
    <cellStyle name="Normal 38 7 11 4 2" xfId="44019"/>
    <cellStyle name="Normal 38 7 11 5" xfId="6635"/>
    <cellStyle name="Normal 38 7 11 5 2" xfId="32956"/>
    <cellStyle name="Normal 38 7 11 6" xfId="31618"/>
    <cellStyle name="Normal 38 7 12" xfId="4185"/>
    <cellStyle name="Normal 38 7 12 2" xfId="10545"/>
    <cellStyle name="Normal 38 7 12 2 2" xfId="21609"/>
    <cellStyle name="Normal 38 7 12 2 2 2" xfId="47858"/>
    <cellStyle name="Normal 38 7 12 2 3" xfId="36795"/>
    <cellStyle name="Normal 38 7 12 3" xfId="14148"/>
    <cellStyle name="Normal 38 7 12 3 2" xfId="25212"/>
    <cellStyle name="Normal 38 7 12 3 2 2" xfId="51461"/>
    <cellStyle name="Normal 38 7 12 3 3" xfId="40398"/>
    <cellStyle name="Normal 38 7 12 4" xfId="17884"/>
    <cellStyle name="Normal 38 7 12 4 2" xfId="44134"/>
    <cellStyle name="Normal 38 7 12 5" xfId="6751"/>
    <cellStyle name="Normal 38 7 12 5 2" xfId="33071"/>
    <cellStyle name="Normal 38 7 12 6" xfId="31619"/>
    <cellStyle name="Normal 38 7 13" xfId="4186"/>
    <cellStyle name="Normal 38 7 13 2" xfId="10718"/>
    <cellStyle name="Normal 38 7 13 2 2" xfId="21782"/>
    <cellStyle name="Normal 38 7 13 2 2 2" xfId="48031"/>
    <cellStyle name="Normal 38 7 13 2 3" xfId="36968"/>
    <cellStyle name="Normal 38 7 13 3" xfId="14321"/>
    <cellStyle name="Normal 38 7 13 3 2" xfId="25385"/>
    <cellStyle name="Normal 38 7 13 3 2 2" xfId="51634"/>
    <cellStyle name="Normal 38 7 13 3 3" xfId="40571"/>
    <cellStyle name="Normal 38 7 13 4" xfId="18057"/>
    <cellStyle name="Normal 38 7 13 4 2" xfId="44307"/>
    <cellStyle name="Normal 38 7 13 5" xfId="6925"/>
    <cellStyle name="Normal 38 7 13 5 2" xfId="33244"/>
    <cellStyle name="Normal 38 7 13 6" xfId="31620"/>
    <cellStyle name="Normal 38 7 14" xfId="4187"/>
    <cellStyle name="Normal 38 7 14 2" xfId="10835"/>
    <cellStyle name="Normal 38 7 14 2 2" xfId="21899"/>
    <cellStyle name="Normal 38 7 14 2 2 2" xfId="48148"/>
    <cellStyle name="Normal 38 7 14 2 3" xfId="37085"/>
    <cellStyle name="Normal 38 7 14 3" xfId="14438"/>
    <cellStyle name="Normal 38 7 14 3 2" xfId="25502"/>
    <cellStyle name="Normal 38 7 14 3 2 2" xfId="51751"/>
    <cellStyle name="Normal 38 7 14 3 3" xfId="40688"/>
    <cellStyle name="Normal 38 7 14 4" xfId="18174"/>
    <cellStyle name="Normal 38 7 14 4 2" xfId="44424"/>
    <cellStyle name="Normal 38 7 14 5" xfId="7043"/>
    <cellStyle name="Normal 38 7 14 5 2" xfId="33361"/>
    <cellStyle name="Normal 38 7 14 6" xfId="31621"/>
    <cellStyle name="Normal 38 7 15" xfId="4188"/>
    <cellStyle name="Normal 38 7 15 2" xfId="10951"/>
    <cellStyle name="Normal 38 7 15 2 2" xfId="22015"/>
    <cellStyle name="Normal 38 7 15 2 2 2" xfId="48264"/>
    <cellStyle name="Normal 38 7 15 2 3" xfId="37201"/>
    <cellStyle name="Normal 38 7 15 3" xfId="14554"/>
    <cellStyle name="Normal 38 7 15 3 2" xfId="25618"/>
    <cellStyle name="Normal 38 7 15 3 2 2" xfId="51867"/>
    <cellStyle name="Normal 38 7 15 3 3" xfId="40804"/>
    <cellStyle name="Normal 38 7 15 4" xfId="18290"/>
    <cellStyle name="Normal 38 7 15 4 2" xfId="44540"/>
    <cellStyle name="Normal 38 7 15 5" xfId="7160"/>
    <cellStyle name="Normal 38 7 15 5 2" xfId="33477"/>
    <cellStyle name="Normal 38 7 15 6" xfId="31622"/>
    <cellStyle name="Normal 38 7 16" xfId="4189"/>
    <cellStyle name="Normal 38 7 16 2" xfId="11069"/>
    <cellStyle name="Normal 38 7 16 2 2" xfId="22133"/>
    <cellStyle name="Normal 38 7 16 2 2 2" xfId="48382"/>
    <cellStyle name="Normal 38 7 16 2 3" xfId="37319"/>
    <cellStyle name="Normal 38 7 16 3" xfId="14672"/>
    <cellStyle name="Normal 38 7 16 3 2" xfId="25736"/>
    <cellStyle name="Normal 38 7 16 3 2 2" xfId="51985"/>
    <cellStyle name="Normal 38 7 16 3 3" xfId="40922"/>
    <cellStyle name="Normal 38 7 16 4" xfId="18408"/>
    <cellStyle name="Normal 38 7 16 4 2" xfId="44658"/>
    <cellStyle name="Normal 38 7 16 5" xfId="7279"/>
    <cellStyle name="Normal 38 7 16 5 2" xfId="33595"/>
    <cellStyle name="Normal 38 7 16 6" xfId="31623"/>
    <cellStyle name="Normal 38 7 17" xfId="4190"/>
    <cellStyle name="Normal 38 7 17 2" xfId="11187"/>
    <cellStyle name="Normal 38 7 17 2 2" xfId="22251"/>
    <cellStyle name="Normal 38 7 17 2 2 2" xfId="48500"/>
    <cellStyle name="Normal 38 7 17 2 3" xfId="37437"/>
    <cellStyle name="Normal 38 7 17 3" xfId="14790"/>
    <cellStyle name="Normal 38 7 17 3 2" xfId="25854"/>
    <cellStyle name="Normal 38 7 17 3 2 2" xfId="52103"/>
    <cellStyle name="Normal 38 7 17 3 3" xfId="41040"/>
    <cellStyle name="Normal 38 7 17 4" xfId="18526"/>
    <cellStyle name="Normal 38 7 17 4 2" xfId="44776"/>
    <cellStyle name="Normal 38 7 17 5" xfId="7398"/>
    <cellStyle name="Normal 38 7 17 5 2" xfId="33713"/>
    <cellStyle name="Normal 38 7 17 6" xfId="31624"/>
    <cellStyle name="Normal 38 7 18" xfId="4191"/>
    <cellStyle name="Normal 38 7 18 2" xfId="11303"/>
    <cellStyle name="Normal 38 7 18 2 2" xfId="22367"/>
    <cellStyle name="Normal 38 7 18 2 2 2" xfId="48616"/>
    <cellStyle name="Normal 38 7 18 2 3" xfId="37553"/>
    <cellStyle name="Normal 38 7 18 3" xfId="14906"/>
    <cellStyle name="Normal 38 7 18 3 2" xfId="25970"/>
    <cellStyle name="Normal 38 7 18 3 2 2" xfId="52219"/>
    <cellStyle name="Normal 38 7 18 3 3" xfId="41156"/>
    <cellStyle name="Normal 38 7 18 4" xfId="18642"/>
    <cellStyle name="Normal 38 7 18 4 2" xfId="44892"/>
    <cellStyle name="Normal 38 7 18 5" xfId="7515"/>
    <cellStyle name="Normal 38 7 18 5 2" xfId="33829"/>
    <cellStyle name="Normal 38 7 18 6" xfId="31625"/>
    <cellStyle name="Normal 38 7 19" xfId="4192"/>
    <cellStyle name="Normal 38 7 19 2" xfId="11420"/>
    <cellStyle name="Normal 38 7 19 2 2" xfId="22484"/>
    <cellStyle name="Normal 38 7 19 2 2 2" xfId="48733"/>
    <cellStyle name="Normal 38 7 19 2 3" xfId="37670"/>
    <cellStyle name="Normal 38 7 19 3" xfId="15023"/>
    <cellStyle name="Normal 38 7 19 3 2" xfId="26087"/>
    <cellStyle name="Normal 38 7 19 3 2 2" xfId="52336"/>
    <cellStyle name="Normal 38 7 19 3 3" xfId="41273"/>
    <cellStyle name="Normal 38 7 19 4" xfId="18759"/>
    <cellStyle name="Normal 38 7 19 4 2" xfId="45009"/>
    <cellStyle name="Normal 38 7 19 5" xfId="7633"/>
    <cellStyle name="Normal 38 7 19 5 2" xfId="33946"/>
    <cellStyle name="Normal 38 7 19 6" xfId="31626"/>
    <cellStyle name="Normal 38 7 2" xfId="269"/>
    <cellStyle name="Normal 38 7 2 10" xfId="4194"/>
    <cellStyle name="Normal 38 7 2 10 2" xfId="10484"/>
    <cellStyle name="Normal 38 7 2 10 2 2" xfId="21548"/>
    <cellStyle name="Normal 38 7 2 10 2 2 2" xfId="47797"/>
    <cellStyle name="Normal 38 7 2 10 2 3" xfId="36734"/>
    <cellStyle name="Normal 38 7 2 10 3" xfId="14087"/>
    <cellStyle name="Normal 38 7 2 10 3 2" xfId="25151"/>
    <cellStyle name="Normal 38 7 2 10 3 2 2" xfId="51400"/>
    <cellStyle name="Normal 38 7 2 10 3 3" xfId="40337"/>
    <cellStyle name="Normal 38 7 2 10 4" xfId="17823"/>
    <cellStyle name="Normal 38 7 2 10 4 2" xfId="44073"/>
    <cellStyle name="Normal 38 7 2 10 5" xfId="6689"/>
    <cellStyle name="Normal 38 7 2 10 5 2" xfId="33010"/>
    <cellStyle name="Normal 38 7 2 10 6" xfId="31628"/>
    <cellStyle name="Normal 38 7 2 11" xfId="4195"/>
    <cellStyle name="Normal 38 7 2 11 2" xfId="10599"/>
    <cellStyle name="Normal 38 7 2 11 2 2" xfId="21663"/>
    <cellStyle name="Normal 38 7 2 11 2 2 2" xfId="47912"/>
    <cellStyle name="Normal 38 7 2 11 2 3" xfId="36849"/>
    <cellStyle name="Normal 38 7 2 11 3" xfId="14202"/>
    <cellStyle name="Normal 38 7 2 11 3 2" xfId="25266"/>
    <cellStyle name="Normal 38 7 2 11 3 2 2" xfId="51515"/>
    <cellStyle name="Normal 38 7 2 11 3 3" xfId="40452"/>
    <cellStyle name="Normal 38 7 2 11 4" xfId="17938"/>
    <cellStyle name="Normal 38 7 2 11 4 2" xfId="44188"/>
    <cellStyle name="Normal 38 7 2 11 5" xfId="6805"/>
    <cellStyle name="Normal 38 7 2 11 5 2" xfId="33125"/>
    <cellStyle name="Normal 38 7 2 11 6" xfId="31629"/>
    <cellStyle name="Normal 38 7 2 12" xfId="4196"/>
    <cellStyle name="Normal 38 7 2 12 2" xfId="10772"/>
    <cellStyle name="Normal 38 7 2 12 2 2" xfId="21836"/>
    <cellStyle name="Normal 38 7 2 12 2 2 2" xfId="48085"/>
    <cellStyle name="Normal 38 7 2 12 2 3" xfId="37022"/>
    <cellStyle name="Normal 38 7 2 12 3" xfId="14375"/>
    <cellStyle name="Normal 38 7 2 12 3 2" xfId="25439"/>
    <cellStyle name="Normal 38 7 2 12 3 2 2" xfId="51688"/>
    <cellStyle name="Normal 38 7 2 12 3 3" xfId="40625"/>
    <cellStyle name="Normal 38 7 2 12 4" xfId="18111"/>
    <cellStyle name="Normal 38 7 2 12 4 2" xfId="44361"/>
    <cellStyle name="Normal 38 7 2 12 5" xfId="6979"/>
    <cellStyle name="Normal 38 7 2 12 5 2" xfId="33298"/>
    <cellStyle name="Normal 38 7 2 12 6" xfId="31630"/>
    <cellStyle name="Normal 38 7 2 13" xfId="4197"/>
    <cellStyle name="Normal 38 7 2 13 2" xfId="10889"/>
    <cellStyle name="Normal 38 7 2 13 2 2" xfId="21953"/>
    <cellStyle name="Normal 38 7 2 13 2 2 2" xfId="48202"/>
    <cellStyle name="Normal 38 7 2 13 2 3" xfId="37139"/>
    <cellStyle name="Normal 38 7 2 13 3" xfId="14492"/>
    <cellStyle name="Normal 38 7 2 13 3 2" xfId="25556"/>
    <cellStyle name="Normal 38 7 2 13 3 2 2" xfId="51805"/>
    <cellStyle name="Normal 38 7 2 13 3 3" xfId="40742"/>
    <cellStyle name="Normal 38 7 2 13 4" xfId="18228"/>
    <cellStyle name="Normal 38 7 2 13 4 2" xfId="44478"/>
    <cellStyle name="Normal 38 7 2 13 5" xfId="7097"/>
    <cellStyle name="Normal 38 7 2 13 5 2" xfId="33415"/>
    <cellStyle name="Normal 38 7 2 13 6" xfId="31631"/>
    <cellStyle name="Normal 38 7 2 14" xfId="4198"/>
    <cellStyle name="Normal 38 7 2 14 2" xfId="11005"/>
    <cellStyle name="Normal 38 7 2 14 2 2" xfId="22069"/>
    <cellStyle name="Normal 38 7 2 14 2 2 2" xfId="48318"/>
    <cellStyle name="Normal 38 7 2 14 2 3" xfId="37255"/>
    <cellStyle name="Normal 38 7 2 14 3" xfId="14608"/>
    <cellStyle name="Normal 38 7 2 14 3 2" xfId="25672"/>
    <cellStyle name="Normal 38 7 2 14 3 2 2" xfId="51921"/>
    <cellStyle name="Normal 38 7 2 14 3 3" xfId="40858"/>
    <cellStyle name="Normal 38 7 2 14 4" xfId="18344"/>
    <cellStyle name="Normal 38 7 2 14 4 2" xfId="44594"/>
    <cellStyle name="Normal 38 7 2 14 5" xfId="7214"/>
    <cellStyle name="Normal 38 7 2 14 5 2" xfId="33531"/>
    <cellStyle name="Normal 38 7 2 14 6" xfId="31632"/>
    <cellStyle name="Normal 38 7 2 15" xfId="4199"/>
    <cellStyle name="Normal 38 7 2 15 2" xfId="11123"/>
    <cellStyle name="Normal 38 7 2 15 2 2" xfId="22187"/>
    <cellStyle name="Normal 38 7 2 15 2 2 2" xfId="48436"/>
    <cellStyle name="Normal 38 7 2 15 2 3" xfId="37373"/>
    <cellStyle name="Normal 38 7 2 15 3" xfId="14726"/>
    <cellStyle name="Normal 38 7 2 15 3 2" xfId="25790"/>
    <cellStyle name="Normal 38 7 2 15 3 2 2" xfId="52039"/>
    <cellStyle name="Normal 38 7 2 15 3 3" xfId="40976"/>
    <cellStyle name="Normal 38 7 2 15 4" xfId="18462"/>
    <cellStyle name="Normal 38 7 2 15 4 2" xfId="44712"/>
    <cellStyle name="Normal 38 7 2 15 5" xfId="7333"/>
    <cellStyle name="Normal 38 7 2 15 5 2" xfId="33649"/>
    <cellStyle name="Normal 38 7 2 15 6" xfId="31633"/>
    <cellStyle name="Normal 38 7 2 16" xfId="4200"/>
    <cellStyle name="Normal 38 7 2 16 2" xfId="11241"/>
    <cellStyle name="Normal 38 7 2 16 2 2" xfId="22305"/>
    <cellStyle name="Normal 38 7 2 16 2 2 2" xfId="48554"/>
    <cellStyle name="Normal 38 7 2 16 2 3" xfId="37491"/>
    <cellStyle name="Normal 38 7 2 16 3" xfId="14844"/>
    <cellStyle name="Normal 38 7 2 16 3 2" xfId="25908"/>
    <cellStyle name="Normal 38 7 2 16 3 2 2" xfId="52157"/>
    <cellStyle name="Normal 38 7 2 16 3 3" xfId="41094"/>
    <cellStyle name="Normal 38 7 2 16 4" xfId="18580"/>
    <cellStyle name="Normal 38 7 2 16 4 2" xfId="44830"/>
    <cellStyle name="Normal 38 7 2 16 5" xfId="7452"/>
    <cellStyle name="Normal 38 7 2 16 5 2" xfId="33767"/>
    <cellStyle name="Normal 38 7 2 16 6" xfId="31634"/>
    <cellStyle name="Normal 38 7 2 17" xfId="4201"/>
    <cellStyle name="Normal 38 7 2 17 2" xfId="11357"/>
    <cellStyle name="Normal 38 7 2 17 2 2" xfId="22421"/>
    <cellStyle name="Normal 38 7 2 17 2 2 2" xfId="48670"/>
    <cellStyle name="Normal 38 7 2 17 2 3" xfId="37607"/>
    <cellStyle name="Normal 38 7 2 17 3" xfId="14960"/>
    <cellStyle name="Normal 38 7 2 17 3 2" xfId="26024"/>
    <cellStyle name="Normal 38 7 2 17 3 2 2" xfId="52273"/>
    <cellStyle name="Normal 38 7 2 17 3 3" xfId="41210"/>
    <cellStyle name="Normal 38 7 2 17 4" xfId="18696"/>
    <cellStyle name="Normal 38 7 2 17 4 2" xfId="44946"/>
    <cellStyle name="Normal 38 7 2 17 5" xfId="7569"/>
    <cellStyle name="Normal 38 7 2 17 5 2" xfId="33883"/>
    <cellStyle name="Normal 38 7 2 17 6" xfId="31635"/>
    <cellStyle name="Normal 38 7 2 18" xfId="4202"/>
    <cellStyle name="Normal 38 7 2 18 2" xfId="11474"/>
    <cellStyle name="Normal 38 7 2 18 2 2" xfId="22538"/>
    <cellStyle name="Normal 38 7 2 18 2 2 2" xfId="48787"/>
    <cellStyle name="Normal 38 7 2 18 2 3" xfId="37724"/>
    <cellStyle name="Normal 38 7 2 18 3" xfId="15077"/>
    <cellStyle name="Normal 38 7 2 18 3 2" xfId="26141"/>
    <cellStyle name="Normal 38 7 2 18 3 2 2" xfId="52390"/>
    <cellStyle name="Normal 38 7 2 18 3 3" xfId="41327"/>
    <cellStyle name="Normal 38 7 2 18 4" xfId="18813"/>
    <cellStyle name="Normal 38 7 2 18 4 2" xfId="45063"/>
    <cellStyle name="Normal 38 7 2 18 5" xfId="7687"/>
    <cellStyle name="Normal 38 7 2 18 5 2" xfId="34000"/>
    <cellStyle name="Normal 38 7 2 18 6" xfId="31636"/>
    <cellStyle name="Normal 38 7 2 19" xfId="4203"/>
    <cellStyle name="Normal 38 7 2 19 2" xfId="11593"/>
    <cellStyle name="Normal 38 7 2 19 2 2" xfId="22657"/>
    <cellStyle name="Normal 38 7 2 19 2 2 2" xfId="48906"/>
    <cellStyle name="Normal 38 7 2 19 2 3" xfId="37843"/>
    <cellStyle name="Normal 38 7 2 19 3" xfId="15196"/>
    <cellStyle name="Normal 38 7 2 19 3 2" xfId="26260"/>
    <cellStyle name="Normal 38 7 2 19 3 2 2" xfId="52509"/>
    <cellStyle name="Normal 38 7 2 19 3 3" xfId="41446"/>
    <cellStyle name="Normal 38 7 2 19 4" xfId="18932"/>
    <cellStyle name="Normal 38 7 2 19 4 2" xfId="45182"/>
    <cellStyle name="Normal 38 7 2 19 5" xfId="7807"/>
    <cellStyle name="Normal 38 7 2 19 5 2" xfId="34119"/>
    <cellStyle name="Normal 38 7 2 19 6" xfId="31637"/>
    <cellStyle name="Normal 38 7 2 2" xfId="270"/>
    <cellStyle name="Normal 38 7 2 2 2" xfId="4205"/>
    <cellStyle name="Normal 38 7 2 2 2 2" xfId="16467"/>
    <cellStyle name="Normal 38 7 2 2 2 2 2" xfId="27531"/>
    <cellStyle name="Normal 38 7 2 2 2 2 2 2" xfId="53780"/>
    <cellStyle name="Normal 38 7 2 2 2 2 3" xfId="42717"/>
    <cellStyle name="Normal 38 7 2 2 2 3" xfId="20203"/>
    <cellStyle name="Normal 38 7 2 2 2 3 2" xfId="46453"/>
    <cellStyle name="Normal 38 7 2 2 2 4" xfId="9131"/>
    <cellStyle name="Normal 38 7 2 2 2 4 2" xfId="35390"/>
    <cellStyle name="Normal 38 7 2 2 2 5" xfId="31639"/>
    <cellStyle name="Normal 38 7 2 2 3" xfId="4204"/>
    <cellStyle name="Normal 38 7 2 2 3 2" xfId="20587"/>
    <cellStyle name="Normal 38 7 2 2 3 2 2" xfId="46836"/>
    <cellStyle name="Normal 38 7 2 2 3 3" xfId="9523"/>
    <cellStyle name="Normal 38 7 2 2 3 3 2" xfId="35773"/>
    <cellStyle name="Normal 38 7 2 2 3 4" xfId="31638"/>
    <cellStyle name="Normal 38 7 2 2 4" xfId="13126"/>
    <cellStyle name="Normal 38 7 2 2 4 2" xfId="24190"/>
    <cellStyle name="Normal 38 7 2 2 4 2 2" xfId="50439"/>
    <cellStyle name="Normal 38 7 2 2 4 3" xfId="39376"/>
    <cellStyle name="Normal 38 7 2 2 5" xfId="16862"/>
    <cellStyle name="Normal 38 7 2 2 5 2" xfId="43112"/>
    <cellStyle name="Normal 38 7 2 2 6" xfId="5720"/>
    <cellStyle name="Normal 38 7 2 2 6 2" xfId="32049"/>
    <cellStyle name="Normal 38 7 2 2 7" xfId="27750"/>
    <cellStyle name="Normal 38 7 2 20" xfId="4206"/>
    <cellStyle name="Normal 38 7 2 20 2" xfId="11707"/>
    <cellStyle name="Normal 38 7 2 20 2 2" xfId="22771"/>
    <cellStyle name="Normal 38 7 2 20 2 2 2" xfId="49020"/>
    <cellStyle name="Normal 38 7 2 20 2 3" xfId="37957"/>
    <cellStyle name="Normal 38 7 2 20 3" xfId="15310"/>
    <cellStyle name="Normal 38 7 2 20 3 2" xfId="26374"/>
    <cellStyle name="Normal 38 7 2 20 3 2 2" xfId="52623"/>
    <cellStyle name="Normal 38 7 2 20 3 3" xfId="41560"/>
    <cellStyle name="Normal 38 7 2 20 4" xfId="19046"/>
    <cellStyle name="Normal 38 7 2 20 4 2" xfId="45296"/>
    <cellStyle name="Normal 38 7 2 20 5" xfId="7922"/>
    <cellStyle name="Normal 38 7 2 20 5 2" xfId="34233"/>
    <cellStyle name="Normal 38 7 2 20 6" xfId="31640"/>
    <cellStyle name="Normal 38 7 2 21" xfId="4207"/>
    <cellStyle name="Normal 38 7 2 21 2" xfId="11821"/>
    <cellStyle name="Normal 38 7 2 21 2 2" xfId="22885"/>
    <cellStyle name="Normal 38 7 2 21 2 2 2" xfId="49134"/>
    <cellStyle name="Normal 38 7 2 21 2 3" xfId="38071"/>
    <cellStyle name="Normal 38 7 2 21 3" xfId="15424"/>
    <cellStyle name="Normal 38 7 2 21 3 2" xfId="26488"/>
    <cellStyle name="Normal 38 7 2 21 3 2 2" xfId="52737"/>
    <cellStyle name="Normal 38 7 2 21 3 3" xfId="41674"/>
    <cellStyle name="Normal 38 7 2 21 4" xfId="19160"/>
    <cellStyle name="Normal 38 7 2 21 4 2" xfId="45410"/>
    <cellStyle name="Normal 38 7 2 21 5" xfId="8037"/>
    <cellStyle name="Normal 38 7 2 21 5 2" xfId="34347"/>
    <cellStyle name="Normal 38 7 2 21 6" xfId="31641"/>
    <cellStyle name="Normal 38 7 2 22" xfId="4208"/>
    <cellStyle name="Normal 38 7 2 22 2" xfId="11935"/>
    <cellStyle name="Normal 38 7 2 22 2 2" xfId="22999"/>
    <cellStyle name="Normal 38 7 2 22 2 2 2" xfId="49248"/>
    <cellStyle name="Normal 38 7 2 22 2 3" xfId="38185"/>
    <cellStyle name="Normal 38 7 2 22 3" xfId="15538"/>
    <cellStyle name="Normal 38 7 2 22 3 2" xfId="26602"/>
    <cellStyle name="Normal 38 7 2 22 3 2 2" xfId="52851"/>
    <cellStyle name="Normal 38 7 2 22 3 3" xfId="41788"/>
    <cellStyle name="Normal 38 7 2 22 4" xfId="19274"/>
    <cellStyle name="Normal 38 7 2 22 4 2" xfId="45524"/>
    <cellStyle name="Normal 38 7 2 22 5" xfId="8152"/>
    <cellStyle name="Normal 38 7 2 22 5 2" xfId="34461"/>
    <cellStyle name="Normal 38 7 2 22 6" xfId="31642"/>
    <cellStyle name="Normal 38 7 2 23" xfId="4209"/>
    <cellStyle name="Normal 38 7 2 23 2" xfId="12049"/>
    <cellStyle name="Normal 38 7 2 23 2 2" xfId="23113"/>
    <cellStyle name="Normal 38 7 2 23 2 2 2" xfId="49362"/>
    <cellStyle name="Normal 38 7 2 23 2 3" xfId="38299"/>
    <cellStyle name="Normal 38 7 2 23 3" xfId="15652"/>
    <cellStyle name="Normal 38 7 2 23 3 2" xfId="26716"/>
    <cellStyle name="Normal 38 7 2 23 3 2 2" xfId="52965"/>
    <cellStyle name="Normal 38 7 2 23 3 3" xfId="41902"/>
    <cellStyle name="Normal 38 7 2 23 4" xfId="19388"/>
    <cellStyle name="Normal 38 7 2 23 4 2" xfId="45638"/>
    <cellStyle name="Normal 38 7 2 23 5" xfId="8267"/>
    <cellStyle name="Normal 38 7 2 23 5 2" xfId="34575"/>
    <cellStyle name="Normal 38 7 2 23 6" xfId="31643"/>
    <cellStyle name="Normal 38 7 2 24" xfId="4210"/>
    <cellStyle name="Normal 38 7 2 24 2" xfId="12163"/>
    <cellStyle name="Normal 38 7 2 24 2 2" xfId="23227"/>
    <cellStyle name="Normal 38 7 2 24 2 2 2" xfId="49476"/>
    <cellStyle name="Normal 38 7 2 24 2 3" xfId="38413"/>
    <cellStyle name="Normal 38 7 2 24 3" xfId="15766"/>
    <cellStyle name="Normal 38 7 2 24 3 2" xfId="26830"/>
    <cellStyle name="Normal 38 7 2 24 3 2 2" xfId="53079"/>
    <cellStyle name="Normal 38 7 2 24 3 3" xfId="42016"/>
    <cellStyle name="Normal 38 7 2 24 4" xfId="19502"/>
    <cellStyle name="Normal 38 7 2 24 4 2" xfId="45752"/>
    <cellStyle name="Normal 38 7 2 24 5" xfId="8382"/>
    <cellStyle name="Normal 38 7 2 24 5 2" xfId="34689"/>
    <cellStyle name="Normal 38 7 2 24 6" xfId="31644"/>
    <cellStyle name="Normal 38 7 2 25" xfId="4211"/>
    <cellStyle name="Normal 38 7 2 25 2" xfId="12280"/>
    <cellStyle name="Normal 38 7 2 25 2 2" xfId="23344"/>
    <cellStyle name="Normal 38 7 2 25 2 2 2" xfId="49593"/>
    <cellStyle name="Normal 38 7 2 25 2 3" xfId="38530"/>
    <cellStyle name="Normal 38 7 2 25 3" xfId="15883"/>
    <cellStyle name="Normal 38 7 2 25 3 2" xfId="26947"/>
    <cellStyle name="Normal 38 7 2 25 3 2 2" xfId="53196"/>
    <cellStyle name="Normal 38 7 2 25 3 3" xfId="42133"/>
    <cellStyle name="Normal 38 7 2 25 4" xfId="19619"/>
    <cellStyle name="Normal 38 7 2 25 4 2" xfId="45869"/>
    <cellStyle name="Normal 38 7 2 25 5" xfId="8500"/>
    <cellStyle name="Normal 38 7 2 25 5 2" xfId="34806"/>
    <cellStyle name="Normal 38 7 2 25 6" xfId="31645"/>
    <cellStyle name="Normal 38 7 2 26" xfId="4212"/>
    <cellStyle name="Normal 38 7 2 26 2" xfId="12399"/>
    <cellStyle name="Normal 38 7 2 26 2 2" xfId="23463"/>
    <cellStyle name="Normal 38 7 2 26 2 2 2" xfId="49712"/>
    <cellStyle name="Normal 38 7 2 26 2 3" xfId="38649"/>
    <cellStyle name="Normal 38 7 2 26 3" xfId="16002"/>
    <cellStyle name="Normal 38 7 2 26 3 2" xfId="27066"/>
    <cellStyle name="Normal 38 7 2 26 3 2 2" xfId="53315"/>
    <cellStyle name="Normal 38 7 2 26 3 3" xfId="42252"/>
    <cellStyle name="Normal 38 7 2 26 4" xfId="19738"/>
    <cellStyle name="Normal 38 7 2 26 4 2" xfId="45988"/>
    <cellStyle name="Normal 38 7 2 26 5" xfId="8620"/>
    <cellStyle name="Normal 38 7 2 26 5 2" xfId="34925"/>
    <cellStyle name="Normal 38 7 2 26 6" xfId="31646"/>
    <cellStyle name="Normal 38 7 2 27" xfId="4213"/>
    <cellStyle name="Normal 38 7 2 27 2" xfId="12530"/>
    <cellStyle name="Normal 38 7 2 27 2 2" xfId="23594"/>
    <cellStyle name="Normal 38 7 2 27 2 2 2" xfId="49843"/>
    <cellStyle name="Normal 38 7 2 27 2 3" xfId="38780"/>
    <cellStyle name="Normal 38 7 2 27 3" xfId="16133"/>
    <cellStyle name="Normal 38 7 2 27 3 2" xfId="27197"/>
    <cellStyle name="Normal 38 7 2 27 3 2 2" xfId="53446"/>
    <cellStyle name="Normal 38 7 2 27 3 3" xfId="42383"/>
    <cellStyle name="Normal 38 7 2 27 4" xfId="19869"/>
    <cellStyle name="Normal 38 7 2 27 4 2" xfId="46119"/>
    <cellStyle name="Normal 38 7 2 27 5" xfId="8752"/>
    <cellStyle name="Normal 38 7 2 27 5 2" xfId="35056"/>
    <cellStyle name="Normal 38 7 2 27 6" xfId="31647"/>
    <cellStyle name="Normal 38 7 2 28" xfId="4214"/>
    <cellStyle name="Normal 38 7 2 28 2" xfId="12645"/>
    <cellStyle name="Normal 38 7 2 28 2 2" xfId="23709"/>
    <cellStyle name="Normal 38 7 2 28 2 2 2" xfId="49958"/>
    <cellStyle name="Normal 38 7 2 28 2 3" xfId="38895"/>
    <cellStyle name="Normal 38 7 2 28 3" xfId="16248"/>
    <cellStyle name="Normal 38 7 2 28 3 2" xfId="27312"/>
    <cellStyle name="Normal 38 7 2 28 3 2 2" xfId="53561"/>
    <cellStyle name="Normal 38 7 2 28 3 3" xfId="42498"/>
    <cellStyle name="Normal 38 7 2 28 4" xfId="19984"/>
    <cellStyle name="Normal 38 7 2 28 4 2" xfId="46234"/>
    <cellStyle name="Normal 38 7 2 28 5" xfId="8868"/>
    <cellStyle name="Normal 38 7 2 28 5 2" xfId="35171"/>
    <cellStyle name="Normal 38 7 2 28 6" xfId="31648"/>
    <cellStyle name="Normal 38 7 2 29" xfId="4215"/>
    <cellStyle name="Normal 38 7 2 29 2" xfId="12759"/>
    <cellStyle name="Normal 38 7 2 29 2 2" xfId="23823"/>
    <cellStyle name="Normal 38 7 2 29 2 2 2" xfId="50072"/>
    <cellStyle name="Normal 38 7 2 29 2 3" xfId="39009"/>
    <cellStyle name="Normal 38 7 2 29 3" xfId="16362"/>
    <cellStyle name="Normal 38 7 2 29 3 2" xfId="27426"/>
    <cellStyle name="Normal 38 7 2 29 3 2 2" xfId="53675"/>
    <cellStyle name="Normal 38 7 2 29 3 3" xfId="42612"/>
    <cellStyle name="Normal 38 7 2 29 4" xfId="20098"/>
    <cellStyle name="Normal 38 7 2 29 4 2" xfId="46348"/>
    <cellStyle name="Normal 38 7 2 29 5" xfId="8983"/>
    <cellStyle name="Normal 38 7 2 29 5 2" xfId="35285"/>
    <cellStyle name="Normal 38 7 2 29 6" xfId="31649"/>
    <cellStyle name="Normal 38 7 2 3" xfId="4216"/>
    <cellStyle name="Normal 38 7 2 3 2" xfId="9669"/>
    <cellStyle name="Normal 38 7 2 3 2 2" xfId="20733"/>
    <cellStyle name="Normal 38 7 2 3 2 2 2" xfId="46982"/>
    <cellStyle name="Normal 38 7 2 3 2 3" xfId="35919"/>
    <cellStyle name="Normal 38 7 2 3 3" xfId="13272"/>
    <cellStyle name="Normal 38 7 2 3 3 2" xfId="24336"/>
    <cellStyle name="Normal 38 7 2 3 3 2 2" xfId="50585"/>
    <cellStyle name="Normal 38 7 2 3 3 3" xfId="39522"/>
    <cellStyle name="Normal 38 7 2 3 4" xfId="17008"/>
    <cellStyle name="Normal 38 7 2 3 4 2" xfId="43258"/>
    <cellStyle name="Normal 38 7 2 3 5" xfId="5867"/>
    <cellStyle name="Normal 38 7 2 3 5 2" xfId="32195"/>
    <cellStyle name="Normal 38 7 2 3 6" xfId="31650"/>
    <cellStyle name="Normal 38 7 2 30" xfId="4217"/>
    <cellStyle name="Normal 38 7 2 30 2" xfId="9397"/>
    <cellStyle name="Normal 38 7 2 30 2 2" xfId="20461"/>
    <cellStyle name="Normal 38 7 2 30 2 2 2" xfId="46710"/>
    <cellStyle name="Normal 38 7 2 30 2 3" xfId="35647"/>
    <cellStyle name="Normal 38 7 2 30 3" xfId="13000"/>
    <cellStyle name="Normal 38 7 2 30 3 2" xfId="24064"/>
    <cellStyle name="Normal 38 7 2 30 3 2 2" xfId="50313"/>
    <cellStyle name="Normal 38 7 2 30 3 3" xfId="39250"/>
    <cellStyle name="Normal 38 7 2 30 4" xfId="16736"/>
    <cellStyle name="Normal 38 7 2 30 4 2" xfId="42986"/>
    <cellStyle name="Normal 38 7 2 30 5" xfId="5592"/>
    <cellStyle name="Normal 38 7 2 30 5 2" xfId="31923"/>
    <cellStyle name="Normal 38 7 2 30 6" xfId="31651"/>
    <cellStyle name="Normal 38 7 2 31" xfId="4218"/>
    <cellStyle name="Normal 38 7 2 31 2" xfId="20341"/>
    <cellStyle name="Normal 38 7 2 31 2 2" xfId="46590"/>
    <cellStyle name="Normal 38 7 2 31 3" xfId="9277"/>
    <cellStyle name="Normal 38 7 2 31 3 2" xfId="35527"/>
    <cellStyle name="Normal 38 7 2 31 4" xfId="31652"/>
    <cellStyle name="Normal 38 7 2 32" xfId="4219"/>
    <cellStyle name="Normal 38 7 2 32 2" xfId="23944"/>
    <cellStyle name="Normal 38 7 2 32 2 2" xfId="50193"/>
    <cellStyle name="Normal 38 7 2 32 3" xfId="12880"/>
    <cellStyle name="Normal 38 7 2 32 3 2" xfId="39130"/>
    <cellStyle name="Normal 38 7 2 32 4" xfId="31653"/>
    <cellStyle name="Normal 38 7 2 33" xfId="4220"/>
    <cellStyle name="Normal 38 7 2 33 2" xfId="16616"/>
    <cellStyle name="Normal 38 7 2 33 2 2" xfId="42866"/>
    <cellStyle name="Normal 38 7 2 33 3" xfId="31654"/>
    <cellStyle name="Normal 38 7 2 34" xfId="4221"/>
    <cellStyle name="Normal 38 7 2 34 2" xfId="31655"/>
    <cellStyle name="Normal 38 7 2 35" xfId="4222"/>
    <cellStyle name="Normal 38 7 2 35 2" xfId="31656"/>
    <cellStyle name="Normal 38 7 2 36" xfId="4223"/>
    <cellStyle name="Normal 38 7 2 36 2" xfId="31657"/>
    <cellStyle name="Normal 38 7 2 37" xfId="4224"/>
    <cellStyle name="Normal 38 7 2 37 2" xfId="31658"/>
    <cellStyle name="Normal 38 7 2 38" xfId="4225"/>
    <cellStyle name="Normal 38 7 2 38 2" xfId="31659"/>
    <cellStyle name="Normal 38 7 2 39" xfId="4226"/>
    <cellStyle name="Normal 38 7 2 39 2" xfId="31660"/>
    <cellStyle name="Normal 38 7 2 4" xfId="4227"/>
    <cellStyle name="Normal 38 7 2 4 2" xfId="9785"/>
    <cellStyle name="Normal 38 7 2 4 2 2" xfId="20849"/>
    <cellStyle name="Normal 38 7 2 4 2 2 2" xfId="47098"/>
    <cellStyle name="Normal 38 7 2 4 2 3" xfId="36035"/>
    <cellStyle name="Normal 38 7 2 4 3" xfId="13388"/>
    <cellStyle name="Normal 38 7 2 4 3 2" xfId="24452"/>
    <cellStyle name="Normal 38 7 2 4 3 2 2" xfId="50701"/>
    <cellStyle name="Normal 38 7 2 4 3 3" xfId="39638"/>
    <cellStyle name="Normal 38 7 2 4 4" xfId="17124"/>
    <cellStyle name="Normal 38 7 2 4 4 2" xfId="43374"/>
    <cellStyle name="Normal 38 7 2 4 5" xfId="5984"/>
    <cellStyle name="Normal 38 7 2 4 5 2" xfId="32311"/>
    <cellStyle name="Normal 38 7 2 4 6" xfId="31661"/>
    <cellStyle name="Normal 38 7 2 40" xfId="4228"/>
    <cellStyle name="Normal 38 7 2 40 2" xfId="31662"/>
    <cellStyle name="Normal 38 7 2 41" xfId="4193"/>
    <cellStyle name="Normal 38 7 2 41 2" xfId="31627"/>
    <cellStyle name="Normal 38 7 2 42" xfId="5471"/>
    <cellStyle name="Normal 38 7 2 42 2" xfId="31803"/>
    <cellStyle name="Normal 38 7 2 43" xfId="27749"/>
    <cellStyle name="Normal 38 7 2 5" xfId="4229"/>
    <cellStyle name="Normal 38 7 2 5 2" xfId="9900"/>
    <cellStyle name="Normal 38 7 2 5 2 2" xfId="20964"/>
    <cellStyle name="Normal 38 7 2 5 2 2 2" xfId="47213"/>
    <cellStyle name="Normal 38 7 2 5 2 3" xfId="36150"/>
    <cellStyle name="Normal 38 7 2 5 3" xfId="13503"/>
    <cellStyle name="Normal 38 7 2 5 3 2" xfId="24567"/>
    <cellStyle name="Normal 38 7 2 5 3 2 2" xfId="50816"/>
    <cellStyle name="Normal 38 7 2 5 3 3" xfId="39753"/>
    <cellStyle name="Normal 38 7 2 5 4" xfId="17239"/>
    <cellStyle name="Normal 38 7 2 5 4 2" xfId="43489"/>
    <cellStyle name="Normal 38 7 2 5 5" xfId="6100"/>
    <cellStyle name="Normal 38 7 2 5 5 2" xfId="32426"/>
    <cellStyle name="Normal 38 7 2 5 6" xfId="31663"/>
    <cellStyle name="Normal 38 7 2 6" xfId="4230"/>
    <cellStyle name="Normal 38 7 2 6 2" xfId="10015"/>
    <cellStyle name="Normal 38 7 2 6 2 2" xfId="21079"/>
    <cellStyle name="Normal 38 7 2 6 2 2 2" xfId="47328"/>
    <cellStyle name="Normal 38 7 2 6 2 3" xfId="36265"/>
    <cellStyle name="Normal 38 7 2 6 3" xfId="13618"/>
    <cellStyle name="Normal 38 7 2 6 3 2" xfId="24682"/>
    <cellStyle name="Normal 38 7 2 6 3 2 2" xfId="50931"/>
    <cellStyle name="Normal 38 7 2 6 3 3" xfId="39868"/>
    <cellStyle name="Normal 38 7 2 6 4" xfId="17354"/>
    <cellStyle name="Normal 38 7 2 6 4 2" xfId="43604"/>
    <cellStyle name="Normal 38 7 2 6 5" xfId="6216"/>
    <cellStyle name="Normal 38 7 2 6 5 2" xfId="32541"/>
    <cellStyle name="Normal 38 7 2 6 6" xfId="31664"/>
    <cellStyle name="Normal 38 7 2 7" xfId="4231"/>
    <cellStyle name="Normal 38 7 2 7 2" xfId="10129"/>
    <cellStyle name="Normal 38 7 2 7 2 2" xfId="21193"/>
    <cellStyle name="Normal 38 7 2 7 2 2 2" xfId="47442"/>
    <cellStyle name="Normal 38 7 2 7 2 3" xfId="36379"/>
    <cellStyle name="Normal 38 7 2 7 3" xfId="13732"/>
    <cellStyle name="Normal 38 7 2 7 3 2" xfId="24796"/>
    <cellStyle name="Normal 38 7 2 7 3 2 2" xfId="51045"/>
    <cellStyle name="Normal 38 7 2 7 3 3" xfId="39982"/>
    <cellStyle name="Normal 38 7 2 7 4" xfId="17468"/>
    <cellStyle name="Normal 38 7 2 7 4 2" xfId="43718"/>
    <cellStyle name="Normal 38 7 2 7 5" xfId="6331"/>
    <cellStyle name="Normal 38 7 2 7 5 2" xfId="32655"/>
    <cellStyle name="Normal 38 7 2 7 6" xfId="31665"/>
    <cellStyle name="Normal 38 7 2 8" xfId="4232"/>
    <cellStyle name="Normal 38 7 2 8 2" xfId="10243"/>
    <cellStyle name="Normal 38 7 2 8 2 2" xfId="21307"/>
    <cellStyle name="Normal 38 7 2 8 2 2 2" xfId="47556"/>
    <cellStyle name="Normal 38 7 2 8 2 3" xfId="36493"/>
    <cellStyle name="Normal 38 7 2 8 3" xfId="13846"/>
    <cellStyle name="Normal 38 7 2 8 3 2" xfId="24910"/>
    <cellStyle name="Normal 38 7 2 8 3 2 2" xfId="51159"/>
    <cellStyle name="Normal 38 7 2 8 3 3" xfId="40096"/>
    <cellStyle name="Normal 38 7 2 8 4" xfId="17582"/>
    <cellStyle name="Normal 38 7 2 8 4 2" xfId="43832"/>
    <cellStyle name="Normal 38 7 2 8 5" xfId="6446"/>
    <cellStyle name="Normal 38 7 2 8 5 2" xfId="32769"/>
    <cellStyle name="Normal 38 7 2 8 6" xfId="31666"/>
    <cellStyle name="Normal 38 7 2 9" xfId="4233"/>
    <cellStyle name="Normal 38 7 2 9 2" xfId="10357"/>
    <cellStyle name="Normal 38 7 2 9 2 2" xfId="21421"/>
    <cellStyle name="Normal 38 7 2 9 2 2 2" xfId="47670"/>
    <cellStyle name="Normal 38 7 2 9 2 3" xfId="36607"/>
    <cellStyle name="Normal 38 7 2 9 3" xfId="13960"/>
    <cellStyle name="Normal 38 7 2 9 3 2" xfId="25024"/>
    <cellStyle name="Normal 38 7 2 9 3 2 2" xfId="51273"/>
    <cellStyle name="Normal 38 7 2 9 3 3" xfId="40210"/>
    <cellStyle name="Normal 38 7 2 9 4" xfId="17696"/>
    <cellStyle name="Normal 38 7 2 9 4 2" xfId="43946"/>
    <cellStyle name="Normal 38 7 2 9 5" xfId="6561"/>
    <cellStyle name="Normal 38 7 2 9 5 2" xfId="32883"/>
    <cellStyle name="Normal 38 7 2 9 6" xfId="31667"/>
    <cellStyle name="Normal 38 7 20" xfId="4234"/>
    <cellStyle name="Normal 38 7 20 2" xfId="11539"/>
    <cellStyle name="Normal 38 7 20 2 2" xfId="22603"/>
    <cellStyle name="Normal 38 7 20 2 2 2" xfId="48852"/>
    <cellStyle name="Normal 38 7 20 2 3" xfId="37789"/>
    <cellStyle name="Normal 38 7 20 3" xfId="15142"/>
    <cellStyle name="Normal 38 7 20 3 2" xfId="26206"/>
    <cellStyle name="Normal 38 7 20 3 2 2" xfId="52455"/>
    <cellStyle name="Normal 38 7 20 3 3" xfId="41392"/>
    <cellStyle name="Normal 38 7 20 4" xfId="18878"/>
    <cellStyle name="Normal 38 7 20 4 2" xfId="45128"/>
    <cellStyle name="Normal 38 7 20 5" xfId="7753"/>
    <cellStyle name="Normal 38 7 20 5 2" xfId="34065"/>
    <cellStyle name="Normal 38 7 20 6" xfId="31668"/>
    <cellStyle name="Normal 38 7 21" xfId="4235"/>
    <cellStyle name="Normal 38 7 21 2" xfId="11653"/>
    <cellStyle name="Normal 38 7 21 2 2" xfId="22717"/>
    <cellStyle name="Normal 38 7 21 2 2 2" xfId="48966"/>
    <cellStyle name="Normal 38 7 21 2 3" xfId="37903"/>
    <cellStyle name="Normal 38 7 21 3" xfId="15256"/>
    <cellStyle name="Normal 38 7 21 3 2" xfId="26320"/>
    <cellStyle name="Normal 38 7 21 3 2 2" xfId="52569"/>
    <cellStyle name="Normal 38 7 21 3 3" xfId="41506"/>
    <cellStyle name="Normal 38 7 21 4" xfId="18992"/>
    <cellStyle name="Normal 38 7 21 4 2" xfId="45242"/>
    <cellStyle name="Normal 38 7 21 5" xfId="7868"/>
    <cellStyle name="Normal 38 7 21 5 2" xfId="34179"/>
    <cellStyle name="Normal 38 7 21 6" xfId="31669"/>
    <cellStyle name="Normal 38 7 22" xfId="4236"/>
    <cellStyle name="Normal 38 7 22 2" xfId="11767"/>
    <cellStyle name="Normal 38 7 22 2 2" xfId="22831"/>
    <cellStyle name="Normal 38 7 22 2 2 2" xfId="49080"/>
    <cellStyle name="Normal 38 7 22 2 3" xfId="38017"/>
    <cellStyle name="Normal 38 7 22 3" xfId="15370"/>
    <cellStyle name="Normal 38 7 22 3 2" xfId="26434"/>
    <cellStyle name="Normal 38 7 22 3 2 2" xfId="52683"/>
    <cellStyle name="Normal 38 7 22 3 3" xfId="41620"/>
    <cellStyle name="Normal 38 7 22 4" xfId="19106"/>
    <cellStyle name="Normal 38 7 22 4 2" xfId="45356"/>
    <cellStyle name="Normal 38 7 22 5" xfId="7983"/>
    <cellStyle name="Normal 38 7 22 5 2" xfId="34293"/>
    <cellStyle name="Normal 38 7 22 6" xfId="31670"/>
    <cellStyle name="Normal 38 7 23" xfId="4237"/>
    <cellStyle name="Normal 38 7 23 2" xfId="11881"/>
    <cellStyle name="Normal 38 7 23 2 2" xfId="22945"/>
    <cellStyle name="Normal 38 7 23 2 2 2" xfId="49194"/>
    <cellStyle name="Normal 38 7 23 2 3" xfId="38131"/>
    <cellStyle name="Normal 38 7 23 3" xfId="15484"/>
    <cellStyle name="Normal 38 7 23 3 2" xfId="26548"/>
    <cellStyle name="Normal 38 7 23 3 2 2" xfId="52797"/>
    <cellStyle name="Normal 38 7 23 3 3" xfId="41734"/>
    <cellStyle name="Normal 38 7 23 4" xfId="19220"/>
    <cellStyle name="Normal 38 7 23 4 2" xfId="45470"/>
    <cellStyle name="Normal 38 7 23 5" xfId="8098"/>
    <cellStyle name="Normal 38 7 23 5 2" xfId="34407"/>
    <cellStyle name="Normal 38 7 23 6" xfId="31671"/>
    <cellStyle name="Normal 38 7 24" xfId="4238"/>
    <cellStyle name="Normal 38 7 24 2" xfId="11995"/>
    <cellStyle name="Normal 38 7 24 2 2" xfId="23059"/>
    <cellStyle name="Normal 38 7 24 2 2 2" xfId="49308"/>
    <cellStyle name="Normal 38 7 24 2 3" xfId="38245"/>
    <cellStyle name="Normal 38 7 24 3" xfId="15598"/>
    <cellStyle name="Normal 38 7 24 3 2" xfId="26662"/>
    <cellStyle name="Normal 38 7 24 3 2 2" xfId="52911"/>
    <cellStyle name="Normal 38 7 24 3 3" xfId="41848"/>
    <cellStyle name="Normal 38 7 24 4" xfId="19334"/>
    <cellStyle name="Normal 38 7 24 4 2" xfId="45584"/>
    <cellStyle name="Normal 38 7 24 5" xfId="8213"/>
    <cellStyle name="Normal 38 7 24 5 2" xfId="34521"/>
    <cellStyle name="Normal 38 7 24 6" xfId="31672"/>
    <cellStyle name="Normal 38 7 25" xfId="4239"/>
    <cellStyle name="Normal 38 7 25 2" xfId="12109"/>
    <cellStyle name="Normal 38 7 25 2 2" xfId="23173"/>
    <cellStyle name="Normal 38 7 25 2 2 2" xfId="49422"/>
    <cellStyle name="Normal 38 7 25 2 3" xfId="38359"/>
    <cellStyle name="Normal 38 7 25 3" xfId="15712"/>
    <cellStyle name="Normal 38 7 25 3 2" xfId="26776"/>
    <cellStyle name="Normal 38 7 25 3 2 2" xfId="53025"/>
    <cellStyle name="Normal 38 7 25 3 3" xfId="41962"/>
    <cellStyle name="Normal 38 7 25 4" xfId="19448"/>
    <cellStyle name="Normal 38 7 25 4 2" xfId="45698"/>
    <cellStyle name="Normal 38 7 25 5" xfId="8328"/>
    <cellStyle name="Normal 38 7 25 5 2" xfId="34635"/>
    <cellStyle name="Normal 38 7 25 6" xfId="31673"/>
    <cellStyle name="Normal 38 7 26" xfId="4240"/>
    <cellStyle name="Normal 38 7 26 2" xfId="12226"/>
    <cellStyle name="Normal 38 7 26 2 2" xfId="23290"/>
    <cellStyle name="Normal 38 7 26 2 2 2" xfId="49539"/>
    <cellStyle name="Normal 38 7 26 2 3" xfId="38476"/>
    <cellStyle name="Normal 38 7 26 3" xfId="15829"/>
    <cellStyle name="Normal 38 7 26 3 2" xfId="26893"/>
    <cellStyle name="Normal 38 7 26 3 2 2" xfId="53142"/>
    <cellStyle name="Normal 38 7 26 3 3" xfId="42079"/>
    <cellStyle name="Normal 38 7 26 4" xfId="19565"/>
    <cellStyle name="Normal 38 7 26 4 2" xfId="45815"/>
    <cellStyle name="Normal 38 7 26 5" xfId="8446"/>
    <cellStyle name="Normal 38 7 26 5 2" xfId="34752"/>
    <cellStyle name="Normal 38 7 26 6" xfId="31674"/>
    <cellStyle name="Normal 38 7 27" xfId="4241"/>
    <cellStyle name="Normal 38 7 27 2" xfId="12345"/>
    <cellStyle name="Normal 38 7 27 2 2" xfId="23409"/>
    <cellStyle name="Normal 38 7 27 2 2 2" xfId="49658"/>
    <cellStyle name="Normal 38 7 27 2 3" xfId="38595"/>
    <cellStyle name="Normal 38 7 27 3" xfId="15948"/>
    <cellStyle name="Normal 38 7 27 3 2" xfId="27012"/>
    <cellStyle name="Normal 38 7 27 3 2 2" xfId="53261"/>
    <cellStyle name="Normal 38 7 27 3 3" xfId="42198"/>
    <cellStyle name="Normal 38 7 27 4" xfId="19684"/>
    <cellStyle name="Normal 38 7 27 4 2" xfId="45934"/>
    <cellStyle name="Normal 38 7 27 5" xfId="8566"/>
    <cellStyle name="Normal 38 7 27 5 2" xfId="34871"/>
    <cellStyle name="Normal 38 7 27 6" xfId="31675"/>
    <cellStyle name="Normal 38 7 28" xfId="4242"/>
    <cellStyle name="Normal 38 7 28 2" xfId="12476"/>
    <cellStyle name="Normal 38 7 28 2 2" xfId="23540"/>
    <cellStyle name="Normal 38 7 28 2 2 2" xfId="49789"/>
    <cellStyle name="Normal 38 7 28 2 3" xfId="38726"/>
    <cellStyle name="Normal 38 7 28 3" xfId="16079"/>
    <cellStyle name="Normal 38 7 28 3 2" xfId="27143"/>
    <cellStyle name="Normal 38 7 28 3 2 2" xfId="53392"/>
    <cellStyle name="Normal 38 7 28 3 3" xfId="42329"/>
    <cellStyle name="Normal 38 7 28 4" xfId="19815"/>
    <cellStyle name="Normal 38 7 28 4 2" xfId="46065"/>
    <cellStyle name="Normal 38 7 28 5" xfId="8698"/>
    <cellStyle name="Normal 38 7 28 5 2" xfId="35002"/>
    <cellStyle name="Normal 38 7 28 6" xfId="31676"/>
    <cellStyle name="Normal 38 7 29" xfId="4243"/>
    <cellStyle name="Normal 38 7 29 2" xfId="12591"/>
    <cellStyle name="Normal 38 7 29 2 2" xfId="23655"/>
    <cellStyle name="Normal 38 7 29 2 2 2" xfId="49904"/>
    <cellStyle name="Normal 38 7 29 2 3" xfId="38841"/>
    <cellStyle name="Normal 38 7 29 3" xfId="16194"/>
    <cellStyle name="Normal 38 7 29 3 2" xfId="27258"/>
    <cellStyle name="Normal 38 7 29 3 2 2" xfId="53507"/>
    <cellStyle name="Normal 38 7 29 3 3" xfId="42444"/>
    <cellStyle name="Normal 38 7 29 4" xfId="19930"/>
    <cellStyle name="Normal 38 7 29 4 2" xfId="46180"/>
    <cellStyle name="Normal 38 7 29 5" xfId="8814"/>
    <cellStyle name="Normal 38 7 29 5 2" xfId="35117"/>
    <cellStyle name="Normal 38 7 29 6" xfId="31677"/>
    <cellStyle name="Normal 38 7 3" xfId="271"/>
    <cellStyle name="Normal 38 7 3 2" xfId="4245"/>
    <cellStyle name="Normal 38 7 3 2 2" xfId="16468"/>
    <cellStyle name="Normal 38 7 3 2 2 2" xfId="27532"/>
    <cellStyle name="Normal 38 7 3 2 2 2 2" xfId="53781"/>
    <cellStyle name="Normal 38 7 3 2 2 3" xfId="42718"/>
    <cellStyle name="Normal 38 7 3 2 3" xfId="20204"/>
    <cellStyle name="Normal 38 7 3 2 3 2" xfId="46454"/>
    <cellStyle name="Normal 38 7 3 2 4" xfId="9132"/>
    <cellStyle name="Normal 38 7 3 2 4 2" xfId="35391"/>
    <cellStyle name="Normal 38 7 3 2 5" xfId="31679"/>
    <cellStyle name="Normal 38 7 3 3" xfId="4244"/>
    <cellStyle name="Normal 38 7 3 3 2" xfId="20527"/>
    <cellStyle name="Normal 38 7 3 3 2 2" xfId="46776"/>
    <cellStyle name="Normal 38 7 3 3 3" xfId="9463"/>
    <cellStyle name="Normal 38 7 3 3 3 2" xfId="35713"/>
    <cellStyle name="Normal 38 7 3 3 4" xfId="31678"/>
    <cellStyle name="Normal 38 7 3 4" xfId="13066"/>
    <cellStyle name="Normal 38 7 3 4 2" xfId="24130"/>
    <cellStyle name="Normal 38 7 3 4 2 2" xfId="50379"/>
    <cellStyle name="Normal 38 7 3 4 3" xfId="39316"/>
    <cellStyle name="Normal 38 7 3 5" xfId="16802"/>
    <cellStyle name="Normal 38 7 3 5 2" xfId="43052"/>
    <cellStyle name="Normal 38 7 3 6" xfId="5659"/>
    <cellStyle name="Normal 38 7 3 6 2" xfId="31989"/>
    <cellStyle name="Normal 38 7 3 7" xfId="27751"/>
    <cellStyle name="Normal 38 7 30" xfId="4246"/>
    <cellStyle name="Normal 38 7 30 2" xfId="12705"/>
    <cellStyle name="Normal 38 7 30 2 2" xfId="23769"/>
    <cellStyle name="Normal 38 7 30 2 2 2" xfId="50018"/>
    <cellStyle name="Normal 38 7 30 2 3" xfId="38955"/>
    <cellStyle name="Normal 38 7 30 3" xfId="16308"/>
    <cellStyle name="Normal 38 7 30 3 2" xfId="27372"/>
    <cellStyle name="Normal 38 7 30 3 2 2" xfId="53621"/>
    <cellStyle name="Normal 38 7 30 3 3" xfId="42558"/>
    <cellStyle name="Normal 38 7 30 4" xfId="20044"/>
    <cellStyle name="Normal 38 7 30 4 2" xfId="46294"/>
    <cellStyle name="Normal 38 7 30 5" xfId="8929"/>
    <cellStyle name="Normal 38 7 30 5 2" xfId="35231"/>
    <cellStyle name="Normal 38 7 30 6" xfId="31680"/>
    <cellStyle name="Normal 38 7 31" xfId="4247"/>
    <cellStyle name="Normal 38 7 31 2" xfId="9343"/>
    <cellStyle name="Normal 38 7 31 2 2" xfId="20407"/>
    <cellStyle name="Normal 38 7 31 2 2 2" xfId="46656"/>
    <cellStyle name="Normal 38 7 31 2 3" xfId="35593"/>
    <cellStyle name="Normal 38 7 31 3" xfId="12946"/>
    <cellStyle name="Normal 38 7 31 3 2" xfId="24010"/>
    <cellStyle name="Normal 38 7 31 3 2 2" xfId="50259"/>
    <cellStyle name="Normal 38 7 31 3 3" xfId="39196"/>
    <cellStyle name="Normal 38 7 31 4" xfId="16682"/>
    <cellStyle name="Normal 38 7 31 4 2" xfId="42932"/>
    <cellStyle name="Normal 38 7 31 5" xfId="5538"/>
    <cellStyle name="Normal 38 7 31 5 2" xfId="31869"/>
    <cellStyle name="Normal 38 7 31 6" xfId="31681"/>
    <cellStyle name="Normal 38 7 32" xfId="4248"/>
    <cellStyle name="Normal 38 7 32 2" xfId="20287"/>
    <cellStyle name="Normal 38 7 32 2 2" xfId="46536"/>
    <cellStyle name="Normal 38 7 32 3" xfId="9223"/>
    <cellStyle name="Normal 38 7 32 3 2" xfId="35473"/>
    <cellStyle name="Normal 38 7 32 4" xfId="31682"/>
    <cellStyle name="Normal 38 7 33" xfId="4249"/>
    <cellStyle name="Normal 38 7 33 2" xfId="23890"/>
    <cellStyle name="Normal 38 7 33 2 2" xfId="50139"/>
    <cellStyle name="Normal 38 7 33 3" xfId="12826"/>
    <cellStyle name="Normal 38 7 33 3 2" xfId="39076"/>
    <cellStyle name="Normal 38 7 33 4" xfId="31683"/>
    <cellStyle name="Normal 38 7 34" xfId="4250"/>
    <cellStyle name="Normal 38 7 34 2" xfId="16562"/>
    <cellStyle name="Normal 38 7 34 2 2" xfId="42812"/>
    <cellStyle name="Normal 38 7 34 3" xfId="31684"/>
    <cellStyle name="Normal 38 7 35" xfId="4251"/>
    <cellStyle name="Normal 38 7 35 2" xfId="31685"/>
    <cellStyle name="Normal 38 7 36" xfId="4252"/>
    <cellStyle name="Normal 38 7 36 2" xfId="31686"/>
    <cellStyle name="Normal 38 7 37" xfId="4253"/>
    <cellStyle name="Normal 38 7 37 2" xfId="31687"/>
    <cellStyle name="Normal 38 7 38" xfId="4254"/>
    <cellStyle name="Normal 38 7 38 2" xfId="31688"/>
    <cellStyle name="Normal 38 7 39" xfId="4255"/>
    <cellStyle name="Normal 38 7 39 2" xfId="31689"/>
    <cellStyle name="Normal 38 7 4" xfId="4256"/>
    <cellStyle name="Normal 38 7 4 2" xfId="9615"/>
    <cellStyle name="Normal 38 7 4 2 2" xfId="20679"/>
    <cellStyle name="Normal 38 7 4 2 2 2" xfId="46928"/>
    <cellStyle name="Normal 38 7 4 2 3" xfId="35865"/>
    <cellStyle name="Normal 38 7 4 3" xfId="13218"/>
    <cellStyle name="Normal 38 7 4 3 2" xfId="24282"/>
    <cellStyle name="Normal 38 7 4 3 2 2" xfId="50531"/>
    <cellStyle name="Normal 38 7 4 3 3" xfId="39468"/>
    <cellStyle name="Normal 38 7 4 4" xfId="16954"/>
    <cellStyle name="Normal 38 7 4 4 2" xfId="43204"/>
    <cellStyle name="Normal 38 7 4 5" xfId="5813"/>
    <cellStyle name="Normal 38 7 4 5 2" xfId="32141"/>
    <cellStyle name="Normal 38 7 4 6" xfId="31690"/>
    <cellStyle name="Normal 38 7 40" xfId="4257"/>
    <cellStyle name="Normal 38 7 40 2" xfId="31691"/>
    <cellStyle name="Normal 38 7 41" xfId="4258"/>
    <cellStyle name="Normal 38 7 41 2" xfId="31692"/>
    <cellStyle name="Normal 38 7 42" xfId="4182"/>
    <cellStyle name="Normal 38 7 42 2" xfId="31616"/>
    <cellStyle name="Normal 38 7 43" xfId="5417"/>
    <cellStyle name="Normal 38 7 43 2" xfId="31749"/>
    <cellStyle name="Normal 38 7 44" xfId="27748"/>
    <cellStyle name="Normal 38 7 5" xfId="4259"/>
    <cellStyle name="Normal 38 7 5 2" xfId="9731"/>
    <cellStyle name="Normal 38 7 5 2 2" xfId="20795"/>
    <cellStyle name="Normal 38 7 5 2 2 2" xfId="47044"/>
    <cellStyle name="Normal 38 7 5 2 3" xfId="35981"/>
    <cellStyle name="Normal 38 7 5 3" xfId="13334"/>
    <cellStyle name="Normal 38 7 5 3 2" xfId="24398"/>
    <cellStyle name="Normal 38 7 5 3 2 2" xfId="50647"/>
    <cellStyle name="Normal 38 7 5 3 3" xfId="39584"/>
    <cellStyle name="Normal 38 7 5 4" xfId="17070"/>
    <cellStyle name="Normal 38 7 5 4 2" xfId="43320"/>
    <cellStyle name="Normal 38 7 5 5" xfId="5930"/>
    <cellStyle name="Normal 38 7 5 5 2" xfId="32257"/>
    <cellStyle name="Normal 38 7 5 6" xfId="31693"/>
    <cellStyle name="Normal 38 7 6" xfId="4260"/>
    <cellStyle name="Normal 38 7 6 2" xfId="9846"/>
    <cellStyle name="Normal 38 7 6 2 2" xfId="20910"/>
    <cellStyle name="Normal 38 7 6 2 2 2" xfId="47159"/>
    <cellStyle name="Normal 38 7 6 2 3" xfId="36096"/>
    <cellStyle name="Normal 38 7 6 3" xfId="13449"/>
    <cellStyle name="Normal 38 7 6 3 2" xfId="24513"/>
    <cellStyle name="Normal 38 7 6 3 2 2" xfId="50762"/>
    <cellStyle name="Normal 38 7 6 3 3" xfId="39699"/>
    <cellStyle name="Normal 38 7 6 4" xfId="17185"/>
    <cellStyle name="Normal 38 7 6 4 2" xfId="43435"/>
    <cellStyle name="Normal 38 7 6 5" xfId="6046"/>
    <cellStyle name="Normal 38 7 6 5 2" xfId="32372"/>
    <cellStyle name="Normal 38 7 6 6" xfId="31694"/>
    <cellStyle name="Normal 38 7 7" xfId="4261"/>
    <cellStyle name="Normal 38 7 7 2" xfId="9961"/>
    <cellStyle name="Normal 38 7 7 2 2" xfId="21025"/>
    <cellStyle name="Normal 38 7 7 2 2 2" xfId="47274"/>
    <cellStyle name="Normal 38 7 7 2 3" xfId="36211"/>
    <cellStyle name="Normal 38 7 7 3" xfId="13564"/>
    <cellStyle name="Normal 38 7 7 3 2" xfId="24628"/>
    <cellStyle name="Normal 38 7 7 3 2 2" xfId="50877"/>
    <cellStyle name="Normal 38 7 7 3 3" xfId="39814"/>
    <cellStyle name="Normal 38 7 7 4" xfId="17300"/>
    <cellStyle name="Normal 38 7 7 4 2" xfId="43550"/>
    <cellStyle name="Normal 38 7 7 5" xfId="6162"/>
    <cellStyle name="Normal 38 7 7 5 2" xfId="32487"/>
    <cellStyle name="Normal 38 7 7 6" xfId="31695"/>
    <cellStyle name="Normal 38 7 8" xfId="4262"/>
    <cellStyle name="Normal 38 7 8 2" xfId="10075"/>
    <cellStyle name="Normal 38 7 8 2 2" xfId="21139"/>
    <cellStyle name="Normal 38 7 8 2 2 2" xfId="47388"/>
    <cellStyle name="Normal 38 7 8 2 3" xfId="36325"/>
    <cellStyle name="Normal 38 7 8 3" xfId="13678"/>
    <cellStyle name="Normal 38 7 8 3 2" xfId="24742"/>
    <cellStyle name="Normal 38 7 8 3 2 2" xfId="50991"/>
    <cellStyle name="Normal 38 7 8 3 3" xfId="39928"/>
    <cellStyle name="Normal 38 7 8 4" xfId="17414"/>
    <cellStyle name="Normal 38 7 8 4 2" xfId="43664"/>
    <cellStyle name="Normal 38 7 8 5" xfId="6277"/>
    <cellStyle name="Normal 38 7 8 5 2" xfId="32601"/>
    <cellStyle name="Normal 38 7 9" xfId="4263"/>
    <cellStyle name="Normal 38 7 9 2" xfId="10189"/>
    <cellStyle name="Normal 38 7 9 2 2" xfId="21253"/>
    <cellStyle name="Normal 38 7 9 2 2 2" xfId="47502"/>
    <cellStyle name="Normal 38 7 9 2 3" xfId="36439"/>
    <cellStyle name="Normal 38 7 9 3" xfId="13792"/>
    <cellStyle name="Normal 38 7 9 3 2" xfId="24856"/>
    <cellStyle name="Normal 38 7 9 3 2 2" xfId="51105"/>
    <cellStyle name="Normal 38 7 9 3 3" xfId="40042"/>
    <cellStyle name="Normal 38 7 9 4" xfId="17528"/>
    <cellStyle name="Normal 38 7 9 4 2" xfId="43778"/>
    <cellStyle name="Normal 38 7 9 5" xfId="6392"/>
    <cellStyle name="Normal 38 7 9 5 2" xfId="32715"/>
    <cellStyle name="Normal 38 8" xfId="272"/>
    <cellStyle name="Normal 38 8 10" xfId="4265"/>
    <cellStyle name="Normal 38 8 10 2" xfId="10473"/>
    <cellStyle name="Normal 38 8 10 2 2" xfId="21537"/>
    <cellStyle name="Normal 38 8 10 2 2 2" xfId="47786"/>
    <cellStyle name="Normal 38 8 10 2 3" xfId="36723"/>
    <cellStyle name="Normal 38 8 10 3" xfId="14076"/>
    <cellStyle name="Normal 38 8 10 3 2" xfId="25140"/>
    <cellStyle name="Normal 38 8 10 3 2 2" xfId="51389"/>
    <cellStyle name="Normal 38 8 10 3 3" xfId="40326"/>
    <cellStyle name="Normal 38 8 10 4" xfId="17812"/>
    <cellStyle name="Normal 38 8 10 4 2" xfId="44062"/>
    <cellStyle name="Normal 38 8 10 5" xfId="6678"/>
    <cellStyle name="Normal 38 8 10 5 2" xfId="32999"/>
    <cellStyle name="Normal 38 8 11" xfId="4266"/>
    <cellStyle name="Normal 38 8 11 2" xfId="10588"/>
    <cellStyle name="Normal 38 8 11 2 2" xfId="21652"/>
    <cellStyle name="Normal 38 8 11 2 2 2" xfId="47901"/>
    <cellStyle name="Normal 38 8 11 2 3" xfId="36838"/>
    <cellStyle name="Normal 38 8 11 3" xfId="14191"/>
    <cellStyle name="Normal 38 8 11 3 2" xfId="25255"/>
    <cellStyle name="Normal 38 8 11 3 2 2" xfId="51504"/>
    <cellStyle name="Normal 38 8 11 3 3" xfId="40441"/>
    <cellStyle name="Normal 38 8 11 4" xfId="17927"/>
    <cellStyle name="Normal 38 8 11 4 2" xfId="44177"/>
    <cellStyle name="Normal 38 8 11 5" xfId="6794"/>
    <cellStyle name="Normal 38 8 11 5 2" xfId="33114"/>
    <cellStyle name="Normal 38 8 12" xfId="4267"/>
    <cellStyle name="Normal 38 8 12 2" xfId="10761"/>
    <cellStyle name="Normal 38 8 12 2 2" xfId="21825"/>
    <cellStyle name="Normal 38 8 12 2 2 2" xfId="48074"/>
    <cellStyle name="Normal 38 8 12 2 3" xfId="37011"/>
    <cellStyle name="Normal 38 8 12 3" xfId="14364"/>
    <cellStyle name="Normal 38 8 12 3 2" xfId="25428"/>
    <cellStyle name="Normal 38 8 12 3 2 2" xfId="51677"/>
    <cellStyle name="Normal 38 8 12 3 3" xfId="40614"/>
    <cellStyle name="Normal 38 8 12 4" xfId="18100"/>
    <cellStyle name="Normal 38 8 12 4 2" xfId="44350"/>
    <cellStyle name="Normal 38 8 12 5" xfId="6968"/>
    <cellStyle name="Normal 38 8 12 5 2" xfId="33287"/>
    <cellStyle name="Normal 38 8 13" xfId="4268"/>
    <cellStyle name="Normal 38 8 13 2" xfId="10878"/>
    <cellStyle name="Normal 38 8 13 2 2" xfId="21942"/>
    <cellStyle name="Normal 38 8 13 2 2 2" xfId="48191"/>
    <cellStyle name="Normal 38 8 13 2 3" xfId="37128"/>
    <cellStyle name="Normal 38 8 13 3" xfId="14481"/>
    <cellStyle name="Normal 38 8 13 3 2" xfId="25545"/>
    <cellStyle name="Normal 38 8 13 3 2 2" xfId="51794"/>
    <cellStyle name="Normal 38 8 13 3 3" xfId="40731"/>
    <cellStyle name="Normal 38 8 13 4" xfId="18217"/>
    <cellStyle name="Normal 38 8 13 4 2" xfId="44467"/>
    <cellStyle name="Normal 38 8 13 5" xfId="7086"/>
    <cellStyle name="Normal 38 8 13 5 2" xfId="33404"/>
    <cellStyle name="Normal 38 8 14" xfId="4269"/>
    <cellStyle name="Normal 38 8 14 2" xfId="10994"/>
    <cellStyle name="Normal 38 8 14 2 2" xfId="22058"/>
    <cellStyle name="Normal 38 8 14 2 2 2" xfId="48307"/>
    <cellStyle name="Normal 38 8 14 2 3" xfId="37244"/>
    <cellStyle name="Normal 38 8 14 3" xfId="14597"/>
    <cellStyle name="Normal 38 8 14 3 2" xfId="25661"/>
    <cellStyle name="Normal 38 8 14 3 2 2" xfId="51910"/>
    <cellStyle name="Normal 38 8 14 3 3" xfId="40847"/>
    <cellStyle name="Normal 38 8 14 4" xfId="18333"/>
    <cellStyle name="Normal 38 8 14 4 2" xfId="44583"/>
    <cellStyle name="Normal 38 8 14 5" xfId="7203"/>
    <cellStyle name="Normal 38 8 14 5 2" xfId="33520"/>
    <cellStyle name="Normal 38 8 15" xfId="4270"/>
    <cellStyle name="Normal 38 8 15 2" xfId="11112"/>
    <cellStyle name="Normal 38 8 15 2 2" xfId="22176"/>
    <cellStyle name="Normal 38 8 15 2 2 2" xfId="48425"/>
    <cellStyle name="Normal 38 8 15 2 3" xfId="37362"/>
    <cellStyle name="Normal 38 8 15 3" xfId="14715"/>
    <cellStyle name="Normal 38 8 15 3 2" xfId="25779"/>
    <cellStyle name="Normal 38 8 15 3 2 2" xfId="52028"/>
    <cellStyle name="Normal 38 8 15 3 3" xfId="40965"/>
    <cellStyle name="Normal 38 8 15 4" xfId="18451"/>
    <cellStyle name="Normal 38 8 15 4 2" xfId="44701"/>
    <cellStyle name="Normal 38 8 15 5" xfId="7322"/>
    <cellStyle name="Normal 38 8 15 5 2" xfId="33638"/>
    <cellStyle name="Normal 38 8 16" xfId="4271"/>
    <cellStyle name="Normal 38 8 16 2" xfId="11230"/>
    <cellStyle name="Normal 38 8 16 2 2" xfId="22294"/>
    <cellStyle name="Normal 38 8 16 2 2 2" xfId="48543"/>
    <cellStyle name="Normal 38 8 16 2 3" xfId="37480"/>
    <cellStyle name="Normal 38 8 16 3" xfId="14833"/>
    <cellStyle name="Normal 38 8 16 3 2" xfId="25897"/>
    <cellStyle name="Normal 38 8 16 3 2 2" xfId="52146"/>
    <cellStyle name="Normal 38 8 16 3 3" xfId="41083"/>
    <cellStyle name="Normal 38 8 16 4" xfId="18569"/>
    <cellStyle name="Normal 38 8 16 4 2" xfId="44819"/>
    <cellStyle name="Normal 38 8 16 5" xfId="7441"/>
    <cellStyle name="Normal 38 8 16 5 2" xfId="33756"/>
    <cellStyle name="Normal 38 8 17" xfId="4272"/>
    <cellStyle name="Normal 38 8 17 2" xfId="11346"/>
    <cellStyle name="Normal 38 8 17 2 2" xfId="22410"/>
    <cellStyle name="Normal 38 8 17 2 2 2" xfId="48659"/>
    <cellStyle name="Normal 38 8 17 2 3" xfId="37596"/>
    <cellStyle name="Normal 38 8 17 3" xfId="14949"/>
    <cellStyle name="Normal 38 8 17 3 2" xfId="26013"/>
    <cellStyle name="Normal 38 8 17 3 2 2" xfId="52262"/>
    <cellStyle name="Normal 38 8 17 3 3" xfId="41199"/>
    <cellStyle name="Normal 38 8 17 4" xfId="18685"/>
    <cellStyle name="Normal 38 8 17 4 2" xfId="44935"/>
    <cellStyle name="Normal 38 8 17 5" xfId="7558"/>
    <cellStyle name="Normal 38 8 17 5 2" xfId="33872"/>
    <cellStyle name="Normal 38 8 18" xfId="4273"/>
    <cellStyle name="Normal 38 8 18 2" xfId="11463"/>
    <cellStyle name="Normal 38 8 18 2 2" xfId="22527"/>
    <cellStyle name="Normal 38 8 18 2 2 2" xfId="48776"/>
    <cellStyle name="Normal 38 8 18 2 3" xfId="37713"/>
    <cellStyle name="Normal 38 8 18 3" xfId="15066"/>
    <cellStyle name="Normal 38 8 18 3 2" xfId="26130"/>
    <cellStyle name="Normal 38 8 18 3 2 2" xfId="52379"/>
    <cellStyle name="Normal 38 8 18 3 3" xfId="41316"/>
    <cellStyle name="Normal 38 8 18 4" xfId="18802"/>
    <cellStyle name="Normal 38 8 18 4 2" xfId="45052"/>
    <cellStyle name="Normal 38 8 18 5" xfId="7676"/>
    <cellStyle name="Normal 38 8 18 5 2" xfId="33989"/>
    <cellStyle name="Normal 38 8 19" xfId="4274"/>
    <cellStyle name="Normal 38 8 19 2" xfId="11582"/>
    <cellStyle name="Normal 38 8 19 2 2" xfId="22646"/>
    <cellStyle name="Normal 38 8 19 2 2 2" xfId="48895"/>
    <cellStyle name="Normal 38 8 19 2 3" xfId="37832"/>
    <cellStyle name="Normal 38 8 19 3" xfId="15185"/>
    <cellStyle name="Normal 38 8 19 3 2" xfId="26249"/>
    <cellStyle name="Normal 38 8 19 3 2 2" xfId="52498"/>
    <cellStyle name="Normal 38 8 19 3 3" xfId="41435"/>
    <cellStyle name="Normal 38 8 19 4" xfId="18921"/>
    <cellStyle name="Normal 38 8 19 4 2" xfId="45171"/>
    <cellStyle name="Normal 38 8 19 5" xfId="7796"/>
    <cellStyle name="Normal 38 8 19 5 2" xfId="34108"/>
    <cellStyle name="Normal 38 8 2" xfId="273"/>
    <cellStyle name="Normal 38 8 2 2" xfId="4276"/>
    <cellStyle name="Normal 38 8 2 2 2" xfId="16469"/>
    <cellStyle name="Normal 38 8 2 2 2 2" xfId="27533"/>
    <cellStyle name="Normal 38 8 2 2 2 2 2" xfId="53782"/>
    <cellStyle name="Normal 38 8 2 2 2 3" xfId="42719"/>
    <cellStyle name="Normal 38 8 2 2 3" xfId="20205"/>
    <cellStyle name="Normal 38 8 2 2 3 2" xfId="46455"/>
    <cellStyle name="Normal 38 8 2 2 4" xfId="9133"/>
    <cellStyle name="Normal 38 8 2 2 4 2" xfId="35392"/>
    <cellStyle name="Normal 38 8 2 3" xfId="4275"/>
    <cellStyle name="Normal 38 8 2 3 2" xfId="20537"/>
    <cellStyle name="Normal 38 8 2 3 2 2" xfId="46786"/>
    <cellStyle name="Normal 38 8 2 3 3" xfId="9473"/>
    <cellStyle name="Normal 38 8 2 3 3 2" xfId="35723"/>
    <cellStyle name="Normal 38 8 2 4" xfId="13076"/>
    <cellStyle name="Normal 38 8 2 4 2" xfId="24140"/>
    <cellStyle name="Normal 38 8 2 4 2 2" xfId="50389"/>
    <cellStyle name="Normal 38 8 2 4 3" xfId="39326"/>
    <cellStyle name="Normal 38 8 2 5" xfId="16812"/>
    <cellStyle name="Normal 38 8 2 5 2" xfId="43062"/>
    <cellStyle name="Normal 38 8 2 6" xfId="5669"/>
    <cellStyle name="Normal 38 8 2 6 2" xfId="31999"/>
    <cellStyle name="Normal 38 8 2 7" xfId="27753"/>
    <cellStyle name="Normal 38 8 20" xfId="4277"/>
    <cellStyle name="Normal 38 8 20 2" xfId="11696"/>
    <cellStyle name="Normal 38 8 20 2 2" xfId="22760"/>
    <cellStyle name="Normal 38 8 20 2 2 2" xfId="49009"/>
    <cellStyle name="Normal 38 8 20 2 3" xfId="37946"/>
    <cellStyle name="Normal 38 8 20 3" xfId="15299"/>
    <cellStyle name="Normal 38 8 20 3 2" xfId="26363"/>
    <cellStyle name="Normal 38 8 20 3 2 2" xfId="52612"/>
    <cellStyle name="Normal 38 8 20 3 3" xfId="41549"/>
    <cellStyle name="Normal 38 8 20 4" xfId="19035"/>
    <cellStyle name="Normal 38 8 20 4 2" xfId="45285"/>
    <cellStyle name="Normal 38 8 20 5" xfId="7911"/>
    <cellStyle name="Normal 38 8 20 5 2" xfId="34222"/>
    <cellStyle name="Normal 38 8 21" xfId="4278"/>
    <cellStyle name="Normal 38 8 21 2" xfId="11810"/>
    <cellStyle name="Normal 38 8 21 2 2" xfId="22874"/>
    <cellStyle name="Normal 38 8 21 2 2 2" xfId="49123"/>
    <cellStyle name="Normal 38 8 21 2 3" xfId="38060"/>
    <cellStyle name="Normal 38 8 21 3" xfId="15413"/>
    <cellStyle name="Normal 38 8 21 3 2" xfId="26477"/>
    <cellStyle name="Normal 38 8 21 3 2 2" xfId="52726"/>
    <cellStyle name="Normal 38 8 21 3 3" xfId="41663"/>
    <cellStyle name="Normal 38 8 21 4" xfId="19149"/>
    <cellStyle name="Normal 38 8 21 4 2" xfId="45399"/>
    <cellStyle name="Normal 38 8 21 5" xfId="8026"/>
    <cellStyle name="Normal 38 8 21 5 2" xfId="34336"/>
    <cellStyle name="Normal 38 8 22" xfId="4279"/>
    <cellStyle name="Normal 38 8 22 2" xfId="11924"/>
    <cellStyle name="Normal 38 8 22 2 2" xfId="22988"/>
    <cellStyle name="Normal 38 8 22 2 2 2" xfId="49237"/>
    <cellStyle name="Normal 38 8 22 2 3" xfId="38174"/>
    <cellStyle name="Normal 38 8 22 3" xfId="15527"/>
    <cellStyle name="Normal 38 8 22 3 2" xfId="26591"/>
    <cellStyle name="Normal 38 8 22 3 2 2" xfId="52840"/>
    <cellStyle name="Normal 38 8 22 3 3" xfId="41777"/>
    <cellStyle name="Normal 38 8 22 4" xfId="19263"/>
    <cellStyle name="Normal 38 8 22 4 2" xfId="45513"/>
    <cellStyle name="Normal 38 8 22 5" xfId="8141"/>
    <cellStyle name="Normal 38 8 22 5 2" xfId="34450"/>
    <cellStyle name="Normal 38 8 23" xfId="4280"/>
    <cellStyle name="Normal 38 8 23 2" xfId="12038"/>
    <cellStyle name="Normal 38 8 23 2 2" xfId="23102"/>
    <cellStyle name="Normal 38 8 23 2 2 2" xfId="49351"/>
    <cellStyle name="Normal 38 8 23 2 3" xfId="38288"/>
    <cellStyle name="Normal 38 8 23 3" xfId="15641"/>
    <cellStyle name="Normal 38 8 23 3 2" xfId="26705"/>
    <cellStyle name="Normal 38 8 23 3 2 2" xfId="52954"/>
    <cellStyle name="Normal 38 8 23 3 3" xfId="41891"/>
    <cellStyle name="Normal 38 8 23 4" xfId="19377"/>
    <cellStyle name="Normal 38 8 23 4 2" xfId="45627"/>
    <cellStyle name="Normal 38 8 23 5" xfId="8256"/>
    <cellStyle name="Normal 38 8 23 5 2" xfId="34564"/>
    <cellStyle name="Normal 38 8 24" xfId="4281"/>
    <cellStyle name="Normal 38 8 24 2" xfId="12152"/>
    <cellStyle name="Normal 38 8 24 2 2" xfId="23216"/>
    <cellStyle name="Normal 38 8 24 2 2 2" xfId="49465"/>
    <cellStyle name="Normal 38 8 24 2 3" xfId="38402"/>
    <cellStyle name="Normal 38 8 24 3" xfId="15755"/>
    <cellStyle name="Normal 38 8 24 3 2" xfId="26819"/>
    <cellStyle name="Normal 38 8 24 3 2 2" xfId="53068"/>
    <cellStyle name="Normal 38 8 24 3 3" xfId="42005"/>
    <cellStyle name="Normal 38 8 24 4" xfId="19491"/>
    <cellStyle name="Normal 38 8 24 4 2" xfId="45741"/>
    <cellStyle name="Normal 38 8 24 5" xfId="8371"/>
    <cellStyle name="Normal 38 8 24 5 2" xfId="34678"/>
    <cellStyle name="Normal 38 8 25" xfId="4282"/>
    <cellStyle name="Normal 38 8 25 2" xfId="12269"/>
    <cellStyle name="Normal 38 8 25 2 2" xfId="23333"/>
    <cellStyle name="Normal 38 8 25 2 2 2" xfId="49582"/>
    <cellStyle name="Normal 38 8 25 2 3" xfId="38519"/>
    <cellStyle name="Normal 38 8 25 3" xfId="15872"/>
    <cellStyle name="Normal 38 8 25 3 2" xfId="26936"/>
    <cellStyle name="Normal 38 8 25 3 2 2" xfId="53185"/>
    <cellStyle name="Normal 38 8 25 3 3" xfId="42122"/>
    <cellStyle name="Normal 38 8 25 4" xfId="19608"/>
    <cellStyle name="Normal 38 8 25 4 2" xfId="45858"/>
    <cellStyle name="Normal 38 8 25 5" xfId="8489"/>
    <cellStyle name="Normal 38 8 25 5 2" xfId="34795"/>
    <cellStyle name="Normal 38 8 26" xfId="4283"/>
    <cellStyle name="Normal 38 8 26 2" xfId="12388"/>
    <cellStyle name="Normal 38 8 26 2 2" xfId="23452"/>
    <cellStyle name="Normal 38 8 26 2 2 2" xfId="49701"/>
    <cellStyle name="Normal 38 8 26 2 3" xfId="38638"/>
    <cellStyle name="Normal 38 8 26 3" xfId="15991"/>
    <cellStyle name="Normal 38 8 26 3 2" xfId="27055"/>
    <cellStyle name="Normal 38 8 26 3 2 2" xfId="53304"/>
    <cellStyle name="Normal 38 8 26 3 3" xfId="42241"/>
    <cellStyle name="Normal 38 8 26 4" xfId="19727"/>
    <cellStyle name="Normal 38 8 26 4 2" xfId="45977"/>
    <cellStyle name="Normal 38 8 26 5" xfId="8609"/>
    <cellStyle name="Normal 38 8 26 5 2" xfId="34914"/>
    <cellStyle name="Normal 38 8 27" xfId="4284"/>
    <cellStyle name="Normal 38 8 27 2" xfId="12519"/>
    <cellStyle name="Normal 38 8 27 2 2" xfId="23583"/>
    <cellStyle name="Normal 38 8 27 2 2 2" xfId="49832"/>
    <cellStyle name="Normal 38 8 27 2 3" xfId="38769"/>
    <cellStyle name="Normal 38 8 27 3" xfId="16122"/>
    <cellStyle name="Normal 38 8 27 3 2" xfId="27186"/>
    <cellStyle name="Normal 38 8 27 3 2 2" xfId="53435"/>
    <cellStyle name="Normal 38 8 27 3 3" xfId="42372"/>
    <cellStyle name="Normal 38 8 27 4" xfId="19858"/>
    <cellStyle name="Normal 38 8 27 4 2" xfId="46108"/>
    <cellStyle name="Normal 38 8 27 5" xfId="8741"/>
    <cellStyle name="Normal 38 8 27 5 2" xfId="35045"/>
    <cellStyle name="Normal 38 8 28" xfId="4285"/>
    <cellStyle name="Normal 38 8 28 2" xfId="12634"/>
    <cellStyle name="Normal 38 8 28 2 2" xfId="23698"/>
    <cellStyle name="Normal 38 8 28 2 2 2" xfId="49947"/>
    <cellStyle name="Normal 38 8 28 2 3" xfId="38884"/>
    <cellStyle name="Normal 38 8 28 3" xfId="16237"/>
    <cellStyle name="Normal 38 8 28 3 2" xfId="27301"/>
    <cellStyle name="Normal 38 8 28 3 2 2" xfId="53550"/>
    <cellStyle name="Normal 38 8 28 3 3" xfId="42487"/>
    <cellStyle name="Normal 38 8 28 4" xfId="19973"/>
    <cellStyle name="Normal 38 8 28 4 2" xfId="46223"/>
    <cellStyle name="Normal 38 8 28 5" xfId="8857"/>
    <cellStyle name="Normal 38 8 28 5 2" xfId="35160"/>
    <cellStyle name="Normal 38 8 29" xfId="4286"/>
    <cellStyle name="Normal 38 8 29 2" xfId="12748"/>
    <cellStyle name="Normal 38 8 29 2 2" xfId="23812"/>
    <cellStyle name="Normal 38 8 29 2 2 2" xfId="50061"/>
    <cellStyle name="Normal 38 8 29 2 3" xfId="38998"/>
    <cellStyle name="Normal 38 8 29 3" xfId="16351"/>
    <cellStyle name="Normal 38 8 29 3 2" xfId="27415"/>
    <cellStyle name="Normal 38 8 29 3 2 2" xfId="53664"/>
    <cellStyle name="Normal 38 8 29 3 3" xfId="42601"/>
    <cellStyle name="Normal 38 8 29 4" xfId="20087"/>
    <cellStyle name="Normal 38 8 29 4 2" xfId="46337"/>
    <cellStyle name="Normal 38 8 29 5" xfId="8972"/>
    <cellStyle name="Normal 38 8 29 5 2" xfId="35274"/>
    <cellStyle name="Normal 38 8 3" xfId="4287"/>
    <cellStyle name="Normal 38 8 3 2" xfId="9658"/>
    <cellStyle name="Normal 38 8 3 2 2" xfId="20722"/>
    <cellStyle name="Normal 38 8 3 2 2 2" xfId="46971"/>
    <cellStyle name="Normal 38 8 3 2 3" xfId="35908"/>
    <cellStyle name="Normal 38 8 3 3" xfId="13261"/>
    <cellStyle name="Normal 38 8 3 3 2" xfId="24325"/>
    <cellStyle name="Normal 38 8 3 3 2 2" xfId="50574"/>
    <cellStyle name="Normal 38 8 3 3 3" xfId="39511"/>
    <cellStyle name="Normal 38 8 3 4" xfId="16997"/>
    <cellStyle name="Normal 38 8 3 4 2" xfId="43247"/>
    <cellStyle name="Normal 38 8 3 5" xfId="5856"/>
    <cellStyle name="Normal 38 8 3 5 2" xfId="32184"/>
    <cellStyle name="Normal 38 8 30" xfId="4288"/>
    <cellStyle name="Normal 38 8 30 2" xfId="9386"/>
    <cellStyle name="Normal 38 8 30 2 2" xfId="20450"/>
    <cellStyle name="Normal 38 8 30 2 2 2" xfId="46699"/>
    <cellStyle name="Normal 38 8 30 2 3" xfId="35636"/>
    <cellStyle name="Normal 38 8 30 3" xfId="12989"/>
    <cellStyle name="Normal 38 8 30 3 2" xfId="24053"/>
    <cellStyle name="Normal 38 8 30 3 2 2" xfId="50302"/>
    <cellStyle name="Normal 38 8 30 3 3" xfId="39239"/>
    <cellStyle name="Normal 38 8 30 4" xfId="16725"/>
    <cellStyle name="Normal 38 8 30 4 2" xfId="42975"/>
    <cellStyle name="Normal 38 8 30 5" xfId="5581"/>
    <cellStyle name="Normal 38 8 30 5 2" xfId="31912"/>
    <cellStyle name="Normal 38 8 31" xfId="4289"/>
    <cellStyle name="Normal 38 8 31 2" xfId="20330"/>
    <cellStyle name="Normal 38 8 31 2 2" xfId="46579"/>
    <cellStyle name="Normal 38 8 31 3" xfId="9266"/>
    <cellStyle name="Normal 38 8 31 3 2" xfId="35516"/>
    <cellStyle name="Normal 38 8 32" xfId="4290"/>
    <cellStyle name="Normal 38 8 32 2" xfId="23933"/>
    <cellStyle name="Normal 38 8 32 2 2" xfId="50182"/>
    <cellStyle name="Normal 38 8 32 3" xfId="12869"/>
    <cellStyle name="Normal 38 8 32 3 2" xfId="39119"/>
    <cellStyle name="Normal 38 8 33" xfId="4291"/>
    <cellStyle name="Normal 38 8 33 2" xfId="16605"/>
    <cellStyle name="Normal 38 8 33 2 2" xfId="42855"/>
    <cellStyle name="Normal 38 8 34" xfId="4292"/>
    <cellStyle name="Normal 38 8 35" xfId="4293"/>
    <cellStyle name="Normal 38 8 36" xfId="4294"/>
    <cellStyle name="Normal 38 8 37" xfId="4295"/>
    <cellStyle name="Normal 38 8 38" xfId="4296"/>
    <cellStyle name="Normal 38 8 39" xfId="4297"/>
    <cellStyle name="Normal 38 8 4" xfId="4298"/>
    <cellStyle name="Normal 38 8 4 2" xfId="9774"/>
    <cellStyle name="Normal 38 8 4 2 2" xfId="20838"/>
    <cellStyle name="Normal 38 8 4 2 2 2" xfId="47087"/>
    <cellStyle name="Normal 38 8 4 2 3" xfId="36024"/>
    <cellStyle name="Normal 38 8 4 3" xfId="13377"/>
    <cellStyle name="Normal 38 8 4 3 2" xfId="24441"/>
    <cellStyle name="Normal 38 8 4 3 2 2" xfId="50690"/>
    <cellStyle name="Normal 38 8 4 3 3" xfId="39627"/>
    <cellStyle name="Normal 38 8 4 4" xfId="17113"/>
    <cellStyle name="Normal 38 8 4 4 2" xfId="43363"/>
    <cellStyle name="Normal 38 8 4 5" xfId="5973"/>
    <cellStyle name="Normal 38 8 4 5 2" xfId="32300"/>
    <cellStyle name="Normal 38 8 40" xfId="4299"/>
    <cellStyle name="Normal 38 8 41" xfId="4264"/>
    <cellStyle name="Normal 38 8 42" xfId="5460"/>
    <cellStyle name="Normal 38 8 42 2" xfId="31792"/>
    <cellStyle name="Normal 38 8 43" xfId="27752"/>
    <cellStyle name="Normal 38 8 5" xfId="4300"/>
    <cellStyle name="Normal 38 8 5 2" xfId="9889"/>
    <cellStyle name="Normal 38 8 5 2 2" xfId="20953"/>
    <cellStyle name="Normal 38 8 5 2 2 2" xfId="47202"/>
    <cellStyle name="Normal 38 8 5 2 3" xfId="36139"/>
    <cellStyle name="Normal 38 8 5 3" xfId="13492"/>
    <cellStyle name="Normal 38 8 5 3 2" xfId="24556"/>
    <cellStyle name="Normal 38 8 5 3 2 2" xfId="50805"/>
    <cellStyle name="Normal 38 8 5 3 3" xfId="39742"/>
    <cellStyle name="Normal 38 8 5 4" xfId="17228"/>
    <cellStyle name="Normal 38 8 5 4 2" xfId="43478"/>
    <cellStyle name="Normal 38 8 5 5" xfId="6089"/>
    <cellStyle name="Normal 38 8 5 5 2" xfId="32415"/>
    <cellStyle name="Normal 38 8 6" xfId="4301"/>
    <cellStyle name="Normal 38 8 6 2" xfId="10004"/>
    <cellStyle name="Normal 38 8 6 2 2" xfId="21068"/>
    <cellStyle name="Normal 38 8 6 2 2 2" xfId="47317"/>
    <cellStyle name="Normal 38 8 6 2 3" xfId="36254"/>
    <cellStyle name="Normal 38 8 6 3" xfId="13607"/>
    <cellStyle name="Normal 38 8 6 3 2" xfId="24671"/>
    <cellStyle name="Normal 38 8 6 3 2 2" xfId="50920"/>
    <cellStyle name="Normal 38 8 6 3 3" xfId="39857"/>
    <cellStyle name="Normal 38 8 6 4" xfId="17343"/>
    <cellStyle name="Normal 38 8 6 4 2" xfId="43593"/>
    <cellStyle name="Normal 38 8 6 5" xfId="6205"/>
    <cellStyle name="Normal 38 8 6 5 2" xfId="32530"/>
    <cellStyle name="Normal 38 8 7" xfId="4302"/>
    <cellStyle name="Normal 38 8 7 2" xfId="10118"/>
    <cellStyle name="Normal 38 8 7 2 2" xfId="21182"/>
    <cellStyle name="Normal 38 8 7 2 2 2" xfId="47431"/>
    <cellStyle name="Normal 38 8 7 2 3" xfId="36368"/>
    <cellStyle name="Normal 38 8 7 3" xfId="13721"/>
    <cellStyle name="Normal 38 8 7 3 2" xfId="24785"/>
    <cellStyle name="Normal 38 8 7 3 2 2" xfId="51034"/>
    <cellStyle name="Normal 38 8 7 3 3" xfId="39971"/>
    <cellStyle name="Normal 38 8 7 4" xfId="17457"/>
    <cellStyle name="Normal 38 8 7 4 2" xfId="43707"/>
    <cellStyle name="Normal 38 8 7 5" xfId="6320"/>
    <cellStyle name="Normal 38 8 7 5 2" xfId="32644"/>
    <cellStyle name="Normal 38 8 8" xfId="4303"/>
    <cellStyle name="Normal 38 8 8 2" xfId="10232"/>
    <cellStyle name="Normal 38 8 8 2 2" xfId="21296"/>
    <cellStyle name="Normal 38 8 8 2 2 2" xfId="47545"/>
    <cellStyle name="Normal 38 8 8 2 3" xfId="36482"/>
    <cellStyle name="Normal 38 8 8 3" xfId="13835"/>
    <cellStyle name="Normal 38 8 8 3 2" xfId="24899"/>
    <cellStyle name="Normal 38 8 8 3 2 2" xfId="51148"/>
    <cellStyle name="Normal 38 8 8 3 3" xfId="40085"/>
    <cellStyle name="Normal 38 8 8 4" xfId="17571"/>
    <cellStyle name="Normal 38 8 8 4 2" xfId="43821"/>
    <cellStyle name="Normal 38 8 8 5" xfId="6435"/>
    <cellStyle name="Normal 38 8 8 5 2" xfId="32758"/>
    <cellStyle name="Normal 38 8 9" xfId="4304"/>
    <cellStyle name="Normal 38 8 9 2" xfId="10346"/>
    <cellStyle name="Normal 38 8 9 2 2" xfId="21410"/>
    <cellStyle name="Normal 38 8 9 2 2 2" xfId="47659"/>
    <cellStyle name="Normal 38 8 9 2 3" xfId="36596"/>
    <cellStyle name="Normal 38 8 9 3" xfId="13949"/>
    <cellStyle name="Normal 38 8 9 3 2" xfId="25013"/>
    <cellStyle name="Normal 38 8 9 3 2 2" xfId="51262"/>
    <cellStyle name="Normal 38 8 9 3 3" xfId="40199"/>
    <cellStyle name="Normal 38 8 9 4" xfId="17685"/>
    <cellStyle name="Normal 38 8 9 4 2" xfId="43935"/>
    <cellStyle name="Normal 38 8 9 5" xfId="6550"/>
    <cellStyle name="Normal 38 8 9 5 2" xfId="32872"/>
    <cellStyle name="Normal 38 9" xfId="274"/>
    <cellStyle name="Normal 38 9 2" xfId="4306"/>
    <cellStyle name="Normal 38 9 2 2" xfId="16470"/>
    <cellStyle name="Normal 38 9 2 2 2" xfId="27534"/>
    <cellStyle name="Normal 38 9 2 2 2 2" xfId="53783"/>
    <cellStyle name="Normal 38 9 2 2 3" xfId="42720"/>
    <cellStyle name="Normal 38 9 2 3" xfId="20206"/>
    <cellStyle name="Normal 38 9 2 3 2" xfId="46456"/>
    <cellStyle name="Normal 38 9 2 4" xfId="9134"/>
    <cellStyle name="Normal 38 9 2 4 2" xfId="35393"/>
    <cellStyle name="Normal 38 9 3" xfId="4305"/>
    <cellStyle name="Normal 38 9 3 2" xfId="20477"/>
    <cellStyle name="Normal 38 9 3 2 2" xfId="46726"/>
    <cellStyle name="Normal 38 9 3 3" xfId="9413"/>
    <cellStyle name="Normal 38 9 3 3 2" xfId="35663"/>
    <cellStyle name="Normal 38 9 4" xfId="13016"/>
    <cellStyle name="Normal 38 9 4 2" xfId="24080"/>
    <cellStyle name="Normal 38 9 4 2 2" xfId="50329"/>
    <cellStyle name="Normal 38 9 4 3" xfId="39266"/>
    <cellStyle name="Normal 38 9 5" xfId="16752"/>
    <cellStyle name="Normal 38 9 5 2" xfId="43002"/>
    <cellStyle name="Normal 38 9 6" xfId="5608"/>
    <cellStyle name="Normal 38 9 6 2" xfId="31939"/>
    <cellStyle name="Normal 38 9 7" xfId="27754"/>
    <cellStyle name="Normal 39" xfId="275"/>
    <cellStyle name="Normal 4" xfId="276"/>
    <cellStyle name="Normal 4 10" xfId="4307"/>
    <cellStyle name="Normal 4 11" xfId="4308"/>
    <cellStyle name="Normal 4 12" xfId="4309"/>
    <cellStyle name="Normal 4 13" xfId="4310"/>
    <cellStyle name="Normal 4 14" xfId="4311"/>
    <cellStyle name="Normal 4 15" xfId="4312"/>
    <cellStyle name="Normal 4 16" xfId="4313"/>
    <cellStyle name="Normal 4 17" xfId="4314"/>
    <cellStyle name="Normal 4 18" xfId="4315"/>
    <cellStyle name="Normal 4 19" xfId="4316"/>
    <cellStyle name="Normal 4 2" xfId="4317"/>
    <cellStyle name="Normal 4 2 2" xfId="9164"/>
    <cellStyle name="Normal 4 20" xfId="4318"/>
    <cellStyle name="Normal 4 21" xfId="4319"/>
    <cellStyle name="Normal 4 22" xfId="4320"/>
    <cellStyle name="Normal 4 23" xfId="4321"/>
    <cellStyle name="Normal 4 24" xfId="4322"/>
    <cellStyle name="Normal 4 25" xfId="4323"/>
    <cellStyle name="Normal 4 26" xfId="4324"/>
    <cellStyle name="Normal 4 27" xfId="4325"/>
    <cellStyle name="Normal 4 28" xfId="4326"/>
    <cellStyle name="Normal 4 29" xfId="4327"/>
    <cellStyle name="Normal 4 3" xfId="4328"/>
    <cellStyle name="Normal 4 30" xfId="4329"/>
    <cellStyle name="Normal 4 31" xfId="4330"/>
    <cellStyle name="Normal 4 32" xfId="4331"/>
    <cellStyle name="Normal 4 33" xfId="4332"/>
    <cellStyle name="Normal 4 34" xfId="4333"/>
    <cellStyle name="Normal 4 35" xfId="4334"/>
    <cellStyle name="Normal 4 36" xfId="4335"/>
    <cellStyle name="Normal 4 37" xfId="4336"/>
    <cellStyle name="Normal 4 38" xfId="4337"/>
    <cellStyle name="Normal 4 39" xfId="4338"/>
    <cellStyle name="Normal 4 4" xfId="4339"/>
    <cellStyle name="Normal 4 40" xfId="4340"/>
    <cellStyle name="Normal 4 41" xfId="4341"/>
    <cellStyle name="Normal 4 42" xfId="4342"/>
    <cellStyle name="Normal 4 43" xfId="4343"/>
    <cellStyle name="Normal 4 44" xfId="4344"/>
    <cellStyle name="Normal 4 45" xfId="4345"/>
    <cellStyle name="Normal 4 46" xfId="4346"/>
    <cellStyle name="Normal 4 47" xfId="4347"/>
    <cellStyle name="Normal 4 48" xfId="4348"/>
    <cellStyle name="Normal 4 49" xfId="4349"/>
    <cellStyle name="Normal 4 5" xfId="4350"/>
    <cellStyle name="Normal 4 50" xfId="4351"/>
    <cellStyle name="Normal 4 51" xfId="4352"/>
    <cellStyle name="Normal 4 52" xfId="4353"/>
    <cellStyle name="Normal 4 53" xfId="4354"/>
    <cellStyle name="Normal 4 54" xfId="4355"/>
    <cellStyle name="Normal 4 55" xfId="4356"/>
    <cellStyle name="Normal 4 56" xfId="4357"/>
    <cellStyle name="Normal 4 57" xfId="4358"/>
    <cellStyle name="Normal 4 58" xfId="4359"/>
    <cellStyle name="Normal 4 59" xfId="53820"/>
    <cellStyle name="Normal 4 6" xfId="4360"/>
    <cellStyle name="Normal 4 7" xfId="4361"/>
    <cellStyle name="Normal 4 8" xfId="4362"/>
    <cellStyle name="Normal 4 9" xfId="4363"/>
    <cellStyle name="Normal 40" xfId="277"/>
    <cellStyle name="Normal 40 10" xfId="4365"/>
    <cellStyle name="Normal 40 10 2" xfId="9566"/>
    <cellStyle name="Normal 40 10 2 2" xfId="20630"/>
    <cellStyle name="Normal 40 10 2 2 2" xfId="46879"/>
    <cellStyle name="Normal 40 10 2 3" xfId="35816"/>
    <cellStyle name="Normal 40 10 3" xfId="13169"/>
    <cellStyle name="Normal 40 10 3 2" xfId="24233"/>
    <cellStyle name="Normal 40 10 3 2 2" xfId="50482"/>
    <cellStyle name="Normal 40 10 3 3" xfId="39419"/>
    <cellStyle name="Normal 40 10 4" xfId="16905"/>
    <cellStyle name="Normal 40 10 4 2" xfId="43155"/>
    <cellStyle name="Normal 40 10 5" xfId="5763"/>
    <cellStyle name="Normal 40 10 5 2" xfId="32092"/>
    <cellStyle name="Normal 40 11" xfId="4366"/>
    <cellStyle name="Normal 40 11 2" xfId="9534"/>
    <cellStyle name="Normal 40 11 2 2" xfId="20598"/>
    <cellStyle name="Normal 40 11 2 2 2" xfId="46847"/>
    <cellStyle name="Normal 40 11 2 3" xfId="35784"/>
    <cellStyle name="Normal 40 11 3" xfId="13137"/>
    <cellStyle name="Normal 40 11 3 2" xfId="24201"/>
    <cellStyle name="Normal 40 11 3 2 2" xfId="50450"/>
    <cellStyle name="Normal 40 11 3 3" xfId="39387"/>
    <cellStyle name="Normal 40 11 4" xfId="16873"/>
    <cellStyle name="Normal 40 11 4 2" xfId="43123"/>
    <cellStyle name="Normal 40 11 5" xfId="5731"/>
    <cellStyle name="Normal 40 11 5 2" xfId="32060"/>
    <cellStyle name="Normal 40 12" xfId="4367"/>
    <cellStyle name="Normal 40 12 2" xfId="9557"/>
    <cellStyle name="Normal 40 12 2 2" xfId="20621"/>
    <cellStyle name="Normal 40 12 2 2 2" xfId="46870"/>
    <cellStyle name="Normal 40 12 2 3" xfId="35807"/>
    <cellStyle name="Normal 40 12 3" xfId="13160"/>
    <cellStyle name="Normal 40 12 3 2" xfId="24224"/>
    <cellStyle name="Normal 40 12 3 2 2" xfId="50473"/>
    <cellStyle name="Normal 40 12 3 3" xfId="39410"/>
    <cellStyle name="Normal 40 12 4" xfId="16896"/>
    <cellStyle name="Normal 40 12 4 2" xfId="43146"/>
    <cellStyle name="Normal 40 12 5" xfId="5754"/>
    <cellStyle name="Normal 40 12 5 2" xfId="32083"/>
    <cellStyle name="Normal 40 13" xfId="4368"/>
    <cellStyle name="Normal 40 13 2" xfId="9543"/>
    <cellStyle name="Normal 40 13 2 2" xfId="20607"/>
    <cellStyle name="Normal 40 13 2 2 2" xfId="46856"/>
    <cellStyle name="Normal 40 13 2 3" xfId="35793"/>
    <cellStyle name="Normal 40 13 3" xfId="13146"/>
    <cellStyle name="Normal 40 13 3 2" xfId="24210"/>
    <cellStyle name="Normal 40 13 3 2 2" xfId="50459"/>
    <cellStyle name="Normal 40 13 3 3" xfId="39396"/>
    <cellStyle name="Normal 40 13 4" xfId="16882"/>
    <cellStyle name="Normal 40 13 4 2" xfId="43132"/>
    <cellStyle name="Normal 40 13 5" xfId="5740"/>
    <cellStyle name="Normal 40 13 5 2" xfId="32069"/>
    <cellStyle name="Normal 40 14" xfId="4369"/>
    <cellStyle name="Normal 40 14 2" xfId="9560"/>
    <cellStyle name="Normal 40 14 2 2" xfId="20624"/>
    <cellStyle name="Normal 40 14 2 2 2" xfId="46873"/>
    <cellStyle name="Normal 40 14 2 3" xfId="35810"/>
    <cellStyle name="Normal 40 14 3" xfId="13163"/>
    <cellStyle name="Normal 40 14 3 2" xfId="24227"/>
    <cellStyle name="Normal 40 14 3 2 2" xfId="50476"/>
    <cellStyle name="Normal 40 14 3 3" xfId="39413"/>
    <cellStyle name="Normal 40 14 4" xfId="16899"/>
    <cellStyle name="Normal 40 14 4 2" xfId="43149"/>
    <cellStyle name="Normal 40 14 5" xfId="5757"/>
    <cellStyle name="Normal 40 14 5 2" xfId="32086"/>
    <cellStyle name="Normal 40 15" xfId="4370"/>
    <cellStyle name="Normal 40 15 2" xfId="9536"/>
    <cellStyle name="Normal 40 15 2 2" xfId="20600"/>
    <cellStyle name="Normal 40 15 2 2 2" xfId="46849"/>
    <cellStyle name="Normal 40 15 2 3" xfId="35786"/>
    <cellStyle name="Normal 40 15 3" xfId="13139"/>
    <cellStyle name="Normal 40 15 3 2" xfId="24203"/>
    <cellStyle name="Normal 40 15 3 2 2" xfId="50452"/>
    <cellStyle name="Normal 40 15 3 3" xfId="39389"/>
    <cellStyle name="Normal 40 15 4" xfId="16875"/>
    <cellStyle name="Normal 40 15 4 2" xfId="43125"/>
    <cellStyle name="Normal 40 15 5" xfId="5733"/>
    <cellStyle name="Normal 40 15 5 2" xfId="32062"/>
    <cellStyle name="Normal 40 16" xfId="4371"/>
    <cellStyle name="Normal 40 16 2" xfId="9554"/>
    <cellStyle name="Normal 40 16 2 2" xfId="20618"/>
    <cellStyle name="Normal 40 16 2 2 2" xfId="46867"/>
    <cellStyle name="Normal 40 16 2 3" xfId="35804"/>
    <cellStyle name="Normal 40 16 3" xfId="13157"/>
    <cellStyle name="Normal 40 16 3 2" xfId="24221"/>
    <cellStyle name="Normal 40 16 3 2 2" xfId="50470"/>
    <cellStyle name="Normal 40 16 3 3" xfId="39407"/>
    <cellStyle name="Normal 40 16 4" xfId="16893"/>
    <cellStyle name="Normal 40 16 4 2" xfId="43143"/>
    <cellStyle name="Normal 40 16 5" xfId="5751"/>
    <cellStyle name="Normal 40 16 5 2" xfId="32080"/>
    <cellStyle name="Normal 40 17" xfId="4372"/>
    <cellStyle name="Normal 40 17 2" xfId="10381"/>
    <cellStyle name="Normal 40 17 2 2" xfId="21445"/>
    <cellStyle name="Normal 40 17 2 2 2" xfId="47694"/>
    <cellStyle name="Normal 40 17 2 3" xfId="36631"/>
    <cellStyle name="Normal 40 17 3" xfId="13984"/>
    <cellStyle name="Normal 40 17 3 2" xfId="25048"/>
    <cellStyle name="Normal 40 17 3 2 2" xfId="51297"/>
    <cellStyle name="Normal 40 17 3 3" xfId="40234"/>
    <cellStyle name="Normal 40 17 4" xfId="17720"/>
    <cellStyle name="Normal 40 17 4 2" xfId="43970"/>
    <cellStyle name="Normal 40 17 5" xfId="6585"/>
    <cellStyle name="Normal 40 17 5 2" xfId="32907"/>
    <cellStyle name="Normal 40 18" xfId="4373"/>
    <cellStyle name="Normal 40 18 2" xfId="10374"/>
    <cellStyle name="Normal 40 18 2 2" xfId="21438"/>
    <cellStyle name="Normal 40 18 2 2 2" xfId="47687"/>
    <cellStyle name="Normal 40 18 2 3" xfId="36624"/>
    <cellStyle name="Normal 40 18 3" xfId="13977"/>
    <cellStyle name="Normal 40 18 3 2" xfId="25041"/>
    <cellStyle name="Normal 40 18 3 2 2" xfId="51290"/>
    <cellStyle name="Normal 40 18 3 3" xfId="40227"/>
    <cellStyle name="Normal 40 18 4" xfId="17713"/>
    <cellStyle name="Normal 40 18 4 2" xfId="43963"/>
    <cellStyle name="Normal 40 18 5" xfId="6578"/>
    <cellStyle name="Normal 40 18 5 2" xfId="32900"/>
    <cellStyle name="Normal 40 19" xfId="4374"/>
    <cellStyle name="Normal 40 19 2" xfId="10668"/>
    <cellStyle name="Normal 40 19 2 2" xfId="21732"/>
    <cellStyle name="Normal 40 19 2 2 2" xfId="47981"/>
    <cellStyle name="Normal 40 19 2 3" xfId="36918"/>
    <cellStyle name="Normal 40 19 3" xfId="14271"/>
    <cellStyle name="Normal 40 19 3 2" xfId="25335"/>
    <cellStyle name="Normal 40 19 3 2 2" xfId="51584"/>
    <cellStyle name="Normal 40 19 3 3" xfId="40521"/>
    <cellStyle name="Normal 40 19 4" xfId="18007"/>
    <cellStyle name="Normal 40 19 4 2" xfId="44257"/>
    <cellStyle name="Normal 40 19 5" xfId="6874"/>
    <cellStyle name="Normal 40 19 5 2" xfId="33194"/>
    <cellStyle name="Normal 40 2" xfId="278"/>
    <cellStyle name="Normal 40 2 10" xfId="4376"/>
    <cellStyle name="Normal 40 2 10 2" xfId="9686"/>
    <cellStyle name="Normal 40 2 10 2 2" xfId="20750"/>
    <cellStyle name="Normal 40 2 10 2 2 2" xfId="46999"/>
    <cellStyle name="Normal 40 2 10 2 3" xfId="35936"/>
    <cellStyle name="Normal 40 2 10 3" xfId="13289"/>
    <cellStyle name="Normal 40 2 10 3 2" xfId="24353"/>
    <cellStyle name="Normal 40 2 10 3 2 2" xfId="50602"/>
    <cellStyle name="Normal 40 2 10 3 3" xfId="39539"/>
    <cellStyle name="Normal 40 2 10 4" xfId="17025"/>
    <cellStyle name="Normal 40 2 10 4 2" xfId="43275"/>
    <cellStyle name="Normal 40 2 10 5" xfId="5884"/>
    <cellStyle name="Normal 40 2 10 5 2" xfId="32212"/>
    <cellStyle name="Normal 40 2 11" xfId="4377"/>
    <cellStyle name="Normal 40 2 11 2" xfId="9801"/>
    <cellStyle name="Normal 40 2 11 2 2" xfId="20865"/>
    <cellStyle name="Normal 40 2 11 2 2 2" xfId="47114"/>
    <cellStyle name="Normal 40 2 11 2 3" xfId="36051"/>
    <cellStyle name="Normal 40 2 11 3" xfId="13404"/>
    <cellStyle name="Normal 40 2 11 3 2" xfId="24468"/>
    <cellStyle name="Normal 40 2 11 3 2 2" xfId="50717"/>
    <cellStyle name="Normal 40 2 11 3 3" xfId="39654"/>
    <cellStyle name="Normal 40 2 11 4" xfId="17140"/>
    <cellStyle name="Normal 40 2 11 4 2" xfId="43390"/>
    <cellStyle name="Normal 40 2 11 5" xfId="6000"/>
    <cellStyle name="Normal 40 2 11 5 2" xfId="32327"/>
    <cellStyle name="Normal 40 2 12" xfId="4378"/>
    <cellStyle name="Normal 40 2 12 2" xfId="9917"/>
    <cellStyle name="Normal 40 2 12 2 2" xfId="20981"/>
    <cellStyle name="Normal 40 2 12 2 2 2" xfId="47230"/>
    <cellStyle name="Normal 40 2 12 2 3" xfId="36167"/>
    <cellStyle name="Normal 40 2 12 3" xfId="13520"/>
    <cellStyle name="Normal 40 2 12 3 2" xfId="24584"/>
    <cellStyle name="Normal 40 2 12 3 2 2" xfId="50833"/>
    <cellStyle name="Normal 40 2 12 3 3" xfId="39770"/>
    <cellStyle name="Normal 40 2 12 4" xfId="17256"/>
    <cellStyle name="Normal 40 2 12 4 2" xfId="43506"/>
    <cellStyle name="Normal 40 2 12 5" xfId="6117"/>
    <cellStyle name="Normal 40 2 12 5 2" xfId="32443"/>
    <cellStyle name="Normal 40 2 13" xfId="4379"/>
    <cellStyle name="Normal 40 2 13 2" xfId="10031"/>
    <cellStyle name="Normal 40 2 13 2 2" xfId="21095"/>
    <cellStyle name="Normal 40 2 13 2 2 2" xfId="47344"/>
    <cellStyle name="Normal 40 2 13 2 3" xfId="36281"/>
    <cellStyle name="Normal 40 2 13 3" xfId="13634"/>
    <cellStyle name="Normal 40 2 13 3 2" xfId="24698"/>
    <cellStyle name="Normal 40 2 13 3 2 2" xfId="50947"/>
    <cellStyle name="Normal 40 2 13 3 3" xfId="39884"/>
    <cellStyle name="Normal 40 2 13 4" xfId="17370"/>
    <cellStyle name="Normal 40 2 13 4 2" xfId="43620"/>
    <cellStyle name="Normal 40 2 13 5" xfId="6232"/>
    <cellStyle name="Normal 40 2 13 5 2" xfId="32557"/>
    <cellStyle name="Normal 40 2 14" xfId="4380"/>
    <cellStyle name="Normal 40 2 14 2" xfId="10145"/>
    <cellStyle name="Normal 40 2 14 2 2" xfId="21209"/>
    <cellStyle name="Normal 40 2 14 2 2 2" xfId="47458"/>
    <cellStyle name="Normal 40 2 14 2 3" xfId="36395"/>
    <cellStyle name="Normal 40 2 14 3" xfId="13748"/>
    <cellStyle name="Normal 40 2 14 3 2" xfId="24812"/>
    <cellStyle name="Normal 40 2 14 3 2 2" xfId="51061"/>
    <cellStyle name="Normal 40 2 14 3 3" xfId="39998"/>
    <cellStyle name="Normal 40 2 14 4" xfId="17484"/>
    <cellStyle name="Normal 40 2 14 4 2" xfId="43734"/>
    <cellStyle name="Normal 40 2 14 5" xfId="6347"/>
    <cellStyle name="Normal 40 2 14 5 2" xfId="32671"/>
    <cellStyle name="Normal 40 2 15" xfId="4381"/>
    <cellStyle name="Normal 40 2 15 2" xfId="10259"/>
    <cellStyle name="Normal 40 2 15 2 2" xfId="21323"/>
    <cellStyle name="Normal 40 2 15 2 2 2" xfId="47572"/>
    <cellStyle name="Normal 40 2 15 2 3" xfId="36509"/>
    <cellStyle name="Normal 40 2 15 3" xfId="13862"/>
    <cellStyle name="Normal 40 2 15 3 2" xfId="24926"/>
    <cellStyle name="Normal 40 2 15 3 2 2" xfId="51175"/>
    <cellStyle name="Normal 40 2 15 3 3" xfId="40112"/>
    <cellStyle name="Normal 40 2 15 4" xfId="17598"/>
    <cellStyle name="Normal 40 2 15 4 2" xfId="43848"/>
    <cellStyle name="Normal 40 2 15 5" xfId="6462"/>
    <cellStyle name="Normal 40 2 15 5 2" xfId="32785"/>
    <cellStyle name="Normal 40 2 16" xfId="4382"/>
    <cellStyle name="Normal 40 2 16 2" xfId="10386"/>
    <cellStyle name="Normal 40 2 16 2 2" xfId="21450"/>
    <cellStyle name="Normal 40 2 16 2 2 2" xfId="47699"/>
    <cellStyle name="Normal 40 2 16 2 3" xfId="36636"/>
    <cellStyle name="Normal 40 2 16 3" xfId="13989"/>
    <cellStyle name="Normal 40 2 16 3 2" xfId="25053"/>
    <cellStyle name="Normal 40 2 16 3 2 2" xfId="51302"/>
    <cellStyle name="Normal 40 2 16 3 3" xfId="40239"/>
    <cellStyle name="Normal 40 2 16 4" xfId="17725"/>
    <cellStyle name="Normal 40 2 16 4 2" xfId="43975"/>
    <cellStyle name="Normal 40 2 16 5" xfId="6590"/>
    <cellStyle name="Normal 40 2 16 5 2" xfId="32912"/>
    <cellStyle name="Normal 40 2 17" xfId="4383"/>
    <cellStyle name="Normal 40 2 17 2" xfId="10501"/>
    <cellStyle name="Normal 40 2 17 2 2" xfId="21565"/>
    <cellStyle name="Normal 40 2 17 2 2 2" xfId="47814"/>
    <cellStyle name="Normal 40 2 17 2 3" xfId="36751"/>
    <cellStyle name="Normal 40 2 17 3" xfId="14104"/>
    <cellStyle name="Normal 40 2 17 3 2" xfId="25168"/>
    <cellStyle name="Normal 40 2 17 3 2 2" xfId="51417"/>
    <cellStyle name="Normal 40 2 17 3 3" xfId="40354"/>
    <cellStyle name="Normal 40 2 17 4" xfId="17840"/>
    <cellStyle name="Normal 40 2 17 4 2" xfId="44090"/>
    <cellStyle name="Normal 40 2 17 5" xfId="6706"/>
    <cellStyle name="Normal 40 2 17 5 2" xfId="33027"/>
    <cellStyle name="Normal 40 2 18" xfId="4384"/>
    <cellStyle name="Normal 40 2 18 2" xfId="10673"/>
    <cellStyle name="Normal 40 2 18 2 2" xfId="21737"/>
    <cellStyle name="Normal 40 2 18 2 2 2" xfId="47986"/>
    <cellStyle name="Normal 40 2 18 2 3" xfId="36923"/>
    <cellStyle name="Normal 40 2 18 3" xfId="14276"/>
    <cellStyle name="Normal 40 2 18 3 2" xfId="25340"/>
    <cellStyle name="Normal 40 2 18 3 2 2" xfId="51589"/>
    <cellStyle name="Normal 40 2 18 3 3" xfId="40526"/>
    <cellStyle name="Normal 40 2 18 4" xfId="18012"/>
    <cellStyle name="Normal 40 2 18 4 2" xfId="44262"/>
    <cellStyle name="Normal 40 2 18 5" xfId="6879"/>
    <cellStyle name="Normal 40 2 18 5 2" xfId="33199"/>
    <cellStyle name="Normal 40 2 19" xfId="4385"/>
    <cellStyle name="Normal 40 2 19 2" xfId="10789"/>
    <cellStyle name="Normal 40 2 19 2 2" xfId="21853"/>
    <cellStyle name="Normal 40 2 19 2 2 2" xfId="48102"/>
    <cellStyle name="Normal 40 2 19 2 3" xfId="37039"/>
    <cellStyle name="Normal 40 2 19 3" xfId="14392"/>
    <cellStyle name="Normal 40 2 19 3 2" xfId="25456"/>
    <cellStyle name="Normal 40 2 19 3 2 2" xfId="51705"/>
    <cellStyle name="Normal 40 2 19 3 3" xfId="40642"/>
    <cellStyle name="Normal 40 2 19 4" xfId="18128"/>
    <cellStyle name="Normal 40 2 19 4 2" xfId="44378"/>
    <cellStyle name="Normal 40 2 19 5" xfId="6996"/>
    <cellStyle name="Normal 40 2 19 5 2" xfId="33315"/>
    <cellStyle name="Normal 40 2 2" xfId="279"/>
    <cellStyle name="Normal 40 2 2 10" xfId="4387"/>
    <cellStyle name="Normal 40 2 2 10 2" xfId="10277"/>
    <cellStyle name="Normal 40 2 2 10 2 2" xfId="21341"/>
    <cellStyle name="Normal 40 2 2 10 2 2 2" xfId="47590"/>
    <cellStyle name="Normal 40 2 2 10 2 3" xfId="36527"/>
    <cellStyle name="Normal 40 2 2 10 3" xfId="13880"/>
    <cellStyle name="Normal 40 2 2 10 3 2" xfId="24944"/>
    <cellStyle name="Normal 40 2 2 10 3 2 2" xfId="51193"/>
    <cellStyle name="Normal 40 2 2 10 3 3" xfId="40130"/>
    <cellStyle name="Normal 40 2 2 10 4" xfId="17616"/>
    <cellStyle name="Normal 40 2 2 10 4 2" xfId="43866"/>
    <cellStyle name="Normal 40 2 2 10 5" xfId="6481"/>
    <cellStyle name="Normal 40 2 2 10 5 2" xfId="32803"/>
    <cellStyle name="Normal 40 2 2 11" xfId="4388"/>
    <cellStyle name="Normal 40 2 2 11 2" xfId="10404"/>
    <cellStyle name="Normal 40 2 2 11 2 2" xfId="21468"/>
    <cellStyle name="Normal 40 2 2 11 2 2 2" xfId="47717"/>
    <cellStyle name="Normal 40 2 2 11 2 3" xfId="36654"/>
    <cellStyle name="Normal 40 2 2 11 3" xfId="14007"/>
    <cellStyle name="Normal 40 2 2 11 3 2" xfId="25071"/>
    <cellStyle name="Normal 40 2 2 11 3 2 2" xfId="51320"/>
    <cellStyle name="Normal 40 2 2 11 3 3" xfId="40257"/>
    <cellStyle name="Normal 40 2 2 11 4" xfId="17743"/>
    <cellStyle name="Normal 40 2 2 11 4 2" xfId="43993"/>
    <cellStyle name="Normal 40 2 2 11 5" xfId="6609"/>
    <cellStyle name="Normal 40 2 2 11 5 2" xfId="32930"/>
    <cellStyle name="Normal 40 2 2 12" xfId="4389"/>
    <cellStyle name="Normal 40 2 2 12 2" xfId="10519"/>
    <cellStyle name="Normal 40 2 2 12 2 2" xfId="21583"/>
    <cellStyle name="Normal 40 2 2 12 2 2 2" xfId="47832"/>
    <cellStyle name="Normal 40 2 2 12 2 3" xfId="36769"/>
    <cellStyle name="Normal 40 2 2 12 3" xfId="14122"/>
    <cellStyle name="Normal 40 2 2 12 3 2" xfId="25186"/>
    <cellStyle name="Normal 40 2 2 12 3 2 2" xfId="51435"/>
    <cellStyle name="Normal 40 2 2 12 3 3" xfId="40372"/>
    <cellStyle name="Normal 40 2 2 12 4" xfId="17858"/>
    <cellStyle name="Normal 40 2 2 12 4 2" xfId="44108"/>
    <cellStyle name="Normal 40 2 2 12 5" xfId="6725"/>
    <cellStyle name="Normal 40 2 2 12 5 2" xfId="33045"/>
    <cellStyle name="Normal 40 2 2 13" xfId="4390"/>
    <cellStyle name="Normal 40 2 2 13 2" xfId="10692"/>
    <cellStyle name="Normal 40 2 2 13 2 2" xfId="21756"/>
    <cellStyle name="Normal 40 2 2 13 2 2 2" xfId="48005"/>
    <cellStyle name="Normal 40 2 2 13 2 3" xfId="36942"/>
    <cellStyle name="Normal 40 2 2 13 3" xfId="14295"/>
    <cellStyle name="Normal 40 2 2 13 3 2" xfId="25359"/>
    <cellStyle name="Normal 40 2 2 13 3 2 2" xfId="51608"/>
    <cellStyle name="Normal 40 2 2 13 3 3" xfId="40545"/>
    <cellStyle name="Normal 40 2 2 13 4" xfId="18031"/>
    <cellStyle name="Normal 40 2 2 13 4 2" xfId="44281"/>
    <cellStyle name="Normal 40 2 2 13 5" xfId="6899"/>
    <cellStyle name="Normal 40 2 2 13 5 2" xfId="33218"/>
    <cellStyle name="Normal 40 2 2 14" xfId="4391"/>
    <cellStyle name="Normal 40 2 2 14 2" xfId="10809"/>
    <cellStyle name="Normal 40 2 2 14 2 2" xfId="21873"/>
    <cellStyle name="Normal 40 2 2 14 2 2 2" xfId="48122"/>
    <cellStyle name="Normal 40 2 2 14 2 3" xfId="37059"/>
    <cellStyle name="Normal 40 2 2 14 3" xfId="14412"/>
    <cellStyle name="Normal 40 2 2 14 3 2" xfId="25476"/>
    <cellStyle name="Normal 40 2 2 14 3 2 2" xfId="51725"/>
    <cellStyle name="Normal 40 2 2 14 3 3" xfId="40662"/>
    <cellStyle name="Normal 40 2 2 14 4" xfId="18148"/>
    <cellStyle name="Normal 40 2 2 14 4 2" xfId="44398"/>
    <cellStyle name="Normal 40 2 2 14 5" xfId="7017"/>
    <cellStyle name="Normal 40 2 2 14 5 2" xfId="33335"/>
    <cellStyle name="Normal 40 2 2 15" xfId="4392"/>
    <cellStyle name="Normal 40 2 2 15 2" xfId="10925"/>
    <cellStyle name="Normal 40 2 2 15 2 2" xfId="21989"/>
    <cellStyle name="Normal 40 2 2 15 2 2 2" xfId="48238"/>
    <cellStyle name="Normal 40 2 2 15 2 3" xfId="37175"/>
    <cellStyle name="Normal 40 2 2 15 3" xfId="14528"/>
    <cellStyle name="Normal 40 2 2 15 3 2" xfId="25592"/>
    <cellStyle name="Normal 40 2 2 15 3 2 2" xfId="51841"/>
    <cellStyle name="Normal 40 2 2 15 3 3" xfId="40778"/>
    <cellStyle name="Normal 40 2 2 15 4" xfId="18264"/>
    <cellStyle name="Normal 40 2 2 15 4 2" xfId="44514"/>
    <cellStyle name="Normal 40 2 2 15 5" xfId="7134"/>
    <cellStyle name="Normal 40 2 2 15 5 2" xfId="33451"/>
    <cellStyle name="Normal 40 2 2 16" xfId="4393"/>
    <cellStyle name="Normal 40 2 2 16 2" xfId="11043"/>
    <cellStyle name="Normal 40 2 2 16 2 2" xfId="22107"/>
    <cellStyle name="Normal 40 2 2 16 2 2 2" xfId="48356"/>
    <cellStyle name="Normal 40 2 2 16 2 3" xfId="37293"/>
    <cellStyle name="Normal 40 2 2 16 3" xfId="14646"/>
    <cellStyle name="Normal 40 2 2 16 3 2" xfId="25710"/>
    <cellStyle name="Normal 40 2 2 16 3 2 2" xfId="51959"/>
    <cellStyle name="Normal 40 2 2 16 3 3" xfId="40896"/>
    <cellStyle name="Normal 40 2 2 16 4" xfId="18382"/>
    <cellStyle name="Normal 40 2 2 16 4 2" xfId="44632"/>
    <cellStyle name="Normal 40 2 2 16 5" xfId="7253"/>
    <cellStyle name="Normal 40 2 2 16 5 2" xfId="33569"/>
    <cellStyle name="Normal 40 2 2 17" xfId="4394"/>
    <cellStyle name="Normal 40 2 2 17 2" xfId="11161"/>
    <cellStyle name="Normal 40 2 2 17 2 2" xfId="22225"/>
    <cellStyle name="Normal 40 2 2 17 2 2 2" xfId="48474"/>
    <cellStyle name="Normal 40 2 2 17 2 3" xfId="37411"/>
    <cellStyle name="Normal 40 2 2 17 3" xfId="14764"/>
    <cellStyle name="Normal 40 2 2 17 3 2" xfId="25828"/>
    <cellStyle name="Normal 40 2 2 17 3 2 2" xfId="52077"/>
    <cellStyle name="Normal 40 2 2 17 3 3" xfId="41014"/>
    <cellStyle name="Normal 40 2 2 17 4" xfId="18500"/>
    <cellStyle name="Normal 40 2 2 17 4 2" xfId="44750"/>
    <cellStyle name="Normal 40 2 2 17 5" xfId="7372"/>
    <cellStyle name="Normal 40 2 2 17 5 2" xfId="33687"/>
    <cellStyle name="Normal 40 2 2 18" xfId="4395"/>
    <cellStyle name="Normal 40 2 2 18 2" xfId="11277"/>
    <cellStyle name="Normal 40 2 2 18 2 2" xfId="22341"/>
    <cellStyle name="Normal 40 2 2 18 2 2 2" xfId="48590"/>
    <cellStyle name="Normal 40 2 2 18 2 3" xfId="37527"/>
    <cellStyle name="Normal 40 2 2 18 3" xfId="14880"/>
    <cellStyle name="Normal 40 2 2 18 3 2" xfId="25944"/>
    <cellStyle name="Normal 40 2 2 18 3 2 2" xfId="52193"/>
    <cellStyle name="Normal 40 2 2 18 3 3" xfId="41130"/>
    <cellStyle name="Normal 40 2 2 18 4" xfId="18616"/>
    <cellStyle name="Normal 40 2 2 18 4 2" xfId="44866"/>
    <cellStyle name="Normal 40 2 2 18 5" xfId="7489"/>
    <cellStyle name="Normal 40 2 2 18 5 2" xfId="33803"/>
    <cellStyle name="Normal 40 2 2 19" xfId="4396"/>
    <cellStyle name="Normal 40 2 2 19 2" xfId="11394"/>
    <cellStyle name="Normal 40 2 2 19 2 2" xfId="22458"/>
    <cellStyle name="Normal 40 2 2 19 2 2 2" xfId="48707"/>
    <cellStyle name="Normal 40 2 2 19 2 3" xfId="37644"/>
    <cellStyle name="Normal 40 2 2 19 3" xfId="14997"/>
    <cellStyle name="Normal 40 2 2 19 3 2" xfId="26061"/>
    <cellStyle name="Normal 40 2 2 19 3 2 2" xfId="52310"/>
    <cellStyle name="Normal 40 2 2 19 3 3" xfId="41247"/>
    <cellStyle name="Normal 40 2 2 19 4" xfId="18733"/>
    <cellStyle name="Normal 40 2 2 19 4 2" xfId="44983"/>
    <cellStyle name="Normal 40 2 2 19 5" xfId="7607"/>
    <cellStyle name="Normal 40 2 2 19 5 2" xfId="33920"/>
    <cellStyle name="Normal 40 2 2 2" xfId="280"/>
    <cellStyle name="Normal 40 2 2 2 10" xfId="4398"/>
    <cellStyle name="Normal 40 2 2 2 10 2" xfId="10487"/>
    <cellStyle name="Normal 40 2 2 2 10 2 2" xfId="21551"/>
    <cellStyle name="Normal 40 2 2 2 10 2 2 2" xfId="47800"/>
    <cellStyle name="Normal 40 2 2 2 10 2 3" xfId="36737"/>
    <cellStyle name="Normal 40 2 2 2 10 3" xfId="14090"/>
    <cellStyle name="Normal 40 2 2 2 10 3 2" xfId="25154"/>
    <cellStyle name="Normal 40 2 2 2 10 3 2 2" xfId="51403"/>
    <cellStyle name="Normal 40 2 2 2 10 3 3" xfId="40340"/>
    <cellStyle name="Normal 40 2 2 2 10 4" xfId="17826"/>
    <cellStyle name="Normal 40 2 2 2 10 4 2" xfId="44076"/>
    <cellStyle name="Normal 40 2 2 2 10 5" xfId="6692"/>
    <cellStyle name="Normal 40 2 2 2 10 5 2" xfId="33013"/>
    <cellStyle name="Normal 40 2 2 2 11" xfId="4399"/>
    <cellStyle name="Normal 40 2 2 2 11 2" xfId="10602"/>
    <cellStyle name="Normal 40 2 2 2 11 2 2" xfId="21666"/>
    <cellStyle name="Normal 40 2 2 2 11 2 2 2" xfId="47915"/>
    <cellStyle name="Normal 40 2 2 2 11 2 3" xfId="36852"/>
    <cellStyle name="Normal 40 2 2 2 11 3" xfId="14205"/>
    <cellStyle name="Normal 40 2 2 2 11 3 2" xfId="25269"/>
    <cellStyle name="Normal 40 2 2 2 11 3 2 2" xfId="51518"/>
    <cellStyle name="Normal 40 2 2 2 11 3 3" xfId="40455"/>
    <cellStyle name="Normal 40 2 2 2 11 4" xfId="17941"/>
    <cellStyle name="Normal 40 2 2 2 11 4 2" xfId="44191"/>
    <cellStyle name="Normal 40 2 2 2 11 5" xfId="6808"/>
    <cellStyle name="Normal 40 2 2 2 11 5 2" xfId="33128"/>
    <cellStyle name="Normal 40 2 2 2 12" xfId="4400"/>
    <cellStyle name="Normal 40 2 2 2 12 2" xfId="10775"/>
    <cellStyle name="Normal 40 2 2 2 12 2 2" xfId="21839"/>
    <cellStyle name="Normal 40 2 2 2 12 2 2 2" xfId="48088"/>
    <cellStyle name="Normal 40 2 2 2 12 2 3" xfId="37025"/>
    <cellStyle name="Normal 40 2 2 2 12 3" xfId="14378"/>
    <cellStyle name="Normal 40 2 2 2 12 3 2" xfId="25442"/>
    <cellStyle name="Normal 40 2 2 2 12 3 2 2" xfId="51691"/>
    <cellStyle name="Normal 40 2 2 2 12 3 3" xfId="40628"/>
    <cellStyle name="Normal 40 2 2 2 12 4" xfId="18114"/>
    <cellStyle name="Normal 40 2 2 2 12 4 2" xfId="44364"/>
    <cellStyle name="Normal 40 2 2 2 12 5" xfId="6982"/>
    <cellStyle name="Normal 40 2 2 2 12 5 2" xfId="33301"/>
    <cellStyle name="Normal 40 2 2 2 13" xfId="4401"/>
    <cellStyle name="Normal 40 2 2 2 13 2" xfId="10892"/>
    <cellStyle name="Normal 40 2 2 2 13 2 2" xfId="21956"/>
    <cellStyle name="Normal 40 2 2 2 13 2 2 2" xfId="48205"/>
    <cellStyle name="Normal 40 2 2 2 13 2 3" xfId="37142"/>
    <cellStyle name="Normal 40 2 2 2 13 3" xfId="14495"/>
    <cellStyle name="Normal 40 2 2 2 13 3 2" xfId="25559"/>
    <cellStyle name="Normal 40 2 2 2 13 3 2 2" xfId="51808"/>
    <cellStyle name="Normal 40 2 2 2 13 3 3" xfId="40745"/>
    <cellStyle name="Normal 40 2 2 2 13 4" xfId="18231"/>
    <cellStyle name="Normal 40 2 2 2 13 4 2" xfId="44481"/>
    <cellStyle name="Normal 40 2 2 2 13 5" xfId="7100"/>
    <cellStyle name="Normal 40 2 2 2 13 5 2" xfId="33418"/>
    <cellStyle name="Normal 40 2 2 2 14" xfId="4402"/>
    <cellStyle name="Normal 40 2 2 2 14 2" xfId="11008"/>
    <cellStyle name="Normal 40 2 2 2 14 2 2" xfId="22072"/>
    <cellStyle name="Normal 40 2 2 2 14 2 2 2" xfId="48321"/>
    <cellStyle name="Normal 40 2 2 2 14 2 3" xfId="37258"/>
    <cellStyle name="Normal 40 2 2 2 14 3" xfId="14611"/>
    <cellStyle name="Normal 40 2 2 2 14 3 2" xfId="25675"/>
    <cellStyle name="Normal 40 2 2 2 14 3 2 2" xfId="51924"/>
    <cellStyle name="Normal 40 2 2 2 14 3 3" xfId="40861"/>
    <cellStyle name="Normal 40 2 2 2 14 4" xfId="18347"/>
    <cellStyle name="Normal 40 2 2 2 14 4 2" xfId="44597"/>
    <cellStyle name="Normal 40 2 2 2 14 5" xfId="7217"/>
    <cellStyle name="Normal 40 2 2 2 14 5 2" xfId="33534"/>
    <cellStyle name="Normal 40 2 2 2 15" xfId="4403"/>
    <cellStyle name="Normal 40 2 2 2 15 2" xfId="11126"/>
    <cellStyle name="Normal 40 2 2 2 15 2 2" xfId="22190"/>
    <cellStyle name="Normal 40 2 2 2 15 2 2 2" xfId="48439"/>
    <cellStyle name="Normal 40 2 2 2 15 2 3" xfId="37376"/>
    <cellStyle name="Normal 40 2 2 2 15 3" xfId="14729"/>
    <cellStyle name="Normal 40 2 2 2 15 3 2" xfId="25793"/>
    <cellStyle name="Normal 40 2 2 2 15 3 2 2" xfId="52042"/>
    <cellStyle name="Normal 40 2 2 2 15 3 3" xfId="40979"/>
    <cellStyle name="Normal 40 2 2 2 15 4" xfId="18465"/>
    <cellStyle name="Normal 40 2 2 2 15 4 2" xfId="44715"/>
    <cellStyle name="Normal 40 2 2 2 15 5" xfId="7336"/>
    <cellStyle name="Normal 40 2 2 2 15 5 2" xfId="33652"/>
    <cellStyle name="Normal 40 2 2 2 16" xfId="4404"/>
    <cellStyle name="Normal 40 2 2 2 16 2" xfId="11244"/>
    <cellStyle name="Normal 40 2 2 2 16 2 2" xfId="22308"/>
    <cellStyle name="Normal 40 2 2 2 16 2 2 2" xfId="48557"/>
    <cellStyle name="Normal 40 2 2 2 16 2 3" xfId="37494"/>
    <cellStyle name="Normal 40 2 2 2 16 3" xfId="14847"/>
    <cellStyle name="Normal 40 2 2 2 16 3 2" xfId="25911"/>
    <cellStyle name="Normal 40 2 2 2 16 3 2 2" xfId="52160"/>
    <cellStyle name="Normal 40 2 2 2 16 3 3" xfId="41097"/>
    <cellStyle name="Normal 40 2 2 2 16 4" xfId="18583"/>
    <cellStyle name="Normal 40 2 2 2 16 4 2" xfId="44833"/>
    <cellStyle name="Normal 40 2 2 2 16 5" xfId="7455"/>
    <cellStyle name="Normal 40 2 2 2 16 5 2" xfId="33770"/>
    <cellStyle name="Normal 40 2 2 2 17" xfId="4405"/>
    <cellStyle name="Normal 40 2 2 2 17 2" xfId="11360"/>
    <cellStyle name="Normal 40 2 2 2 17 2 2" xfId="22424"/>
    <cellStyle name="Normal 40 2 2 2 17 2 2 2" xfId="48673"/>
    <cellStyle name="Normal 40 2 2 2 17 2 3" xfId="37610"/>
    <cellStyle name="Normal 40 2 2 2 17 3" xfId="14963"/>
    <cellStyle name="Normal 40 2 2 2 17 3 2" xfId="26027"/>
    <cellStyle name="Normal 40 2 2 2 17 3 2 2" xfId="52276"/>
    <cellStyle name="Normal 40 2 2 2 17 3 3" xfId="41213"/>
    <cellStyle name="Normal 40 2 2 2 17 4" xfId="18699"/>
    <cellStyle name="Normal 40 2 2 2 17 4 2" xfId="44949"/>
    <cellStyle name="Normal 40 2 2 2 17 5" xfId="7572"/>
    <cellStyle name="Normal 40 2 2 2 17 5 2" xfId="33886"/>
    <cellStyle name="Normal 40 2 2 2 18" xfId="4406"/>
    <cellStyle name="Normal 40 2 2 2 18 2" xfId="11477"/>
    <cellStyle name="Normal 40 2 2 2 18 2 2" xfId="22541"/>
    <cellStyle name="Normal 40 2 2 2 18 2 2 2" xfId="48790"/>
    <cellStyle name="Normal 40 2 2 2 18 2 3" xfId="37727"/>
    <cellStyle name="Normal 40 2 2 2 18 3" xfId="15080"/>
    <cellStyle name="Normal 40 2 2 2 18 3 2" xfId="26144"/>
    <cellStyle name="Normal 40 2 2 2 18 3 2 2" xfId="52393"/>
    <cellStyle name="Normal 40 2 2 2 18 3 3" xfId="41330"/>
    <cellStyle name="Normal 40 2 2 2 18 4" xfId="18816"/>
    <cellStyle name="Normal 40 2 2 2 18 4 2" xfId="45066"/>
    <cellStyle name="Normal 40 2 2 2 18 5" xfId="7690"/>
    <cellStyle name="Normal 40 2 2 2 18 5 2" xfId="34003"/>
    <cellStyle name="Normal 40 2 2 2 19" xfId="4407"/>
    <cellStyle name="Normal 40 2 2 2 19 2" xfId="11596"/>
    <cellStyle name="Normal 40 2 2 2 19 2 2" xfId="22660"/>
    <cellStyle name="Normal 40 2 2 2 19 2 2 2" xfId="48909"/>
    <cellStyle name="Normal 40 2 2 2 19 2 3" xfId="37846"/>
    <cellStyle name="Normal 40 2 2 2 19 3" xfId="15199"/>
    <cellStyle name="Normal 40 2 2 2 19 3 2" xfId="26263"/>
    <cellStyle name="Normal 40 2 2 2 19 3 2 2" xfId="52512"/>
    <cellStyle name="Normal 40 2 2 2 19 3 3" xfId="41449"/>
    <cellStyle name="Normal 40 2 2 2 19 4" xfId="18935"/>
    <cellStyle name="Normal 40 2 2 2 19 4 2" xfId="45185"/>
    <cellStyle name="Normal 40 2 2 2 19 5" xfId="7810"/>
    <cellStyle name="Normal 40 2 2 2 19 5 2" xfId="34122"/>
    <cellStyle name="Normal 40 2 2 2 2" xfId="281"/>
    <cellStyle name="Normal 40 2 2 2 2 2" xfId="4409"/>
    <cellStyle name="Normal 40 2 2 2 2 2 2" xfId="16471"/>
    <cellStyle name="Normal 40 2 2 2 2 2 2 2" xfId="27535"/>
    <cellStyle name="Normal 40 2 2 2 2 2 2 2 2" xfId="53784"/>
    <cellStyle name="Normal 40 2 2 2 2 2 2 3" xfId="42721"/>
    <cellStyle name="Normal 40 2 2 2 2 2 3" xfId="20207"/>
    <cellStyle name="Normal 40 2 2 2 2 2 3 2" xfId="46457"/>
    <cellStyle name="Normal 40 2 2 2 2 2 4" xfId="9135"/>
    <cellStyle name="Normal 40 2 2 2 2 2 4 2" xfId="35394"/>
    <cellStyle name="Normal 40 2 2 2 2 3" xfId="4408"/>
    <cellStyle name="Normal 40 2 2 2 2 3 2" xfId="20561"/>
    <cellStyle name="Normal 40 2 2 2 2 3 2 2" xfId="46810"/>
    <cellStyle name="Normal 40 2 2 2 2 3 3" xfId="9497"/>
    <cellStyle name="Normal 40 2 2 2 2 3 3 2" xfId="35747"/>
    <cellStyle name="Normal 40 2 2 2 2 4" xfId="13100"/>
    <cellStyle name="Normal 40 2 2 2 2 4 2" xfId="24164"/>
    <cellStyle name="Normal 40 2 2 2 2 4 2 2" xfId="50413"/>
    <cellStyle name="Normal 40 2 2 2 2 4 3" xfId="39350"/>
    <cellStyle name="Normal 40 2 2 2 2 5" xfId="16836"/>
    <cellStyle name="Normal 40 2 2 2 2 5 2" xfId="43086"/>
    <cellStyle name="Normal 40 2 2 2 2 6" xfId="5694"/>
    <cellStyle name="Normal 40 2 2 2 2 6 2" xfId="32023"/>
    <cellStyle name="Normal 40 2 2 2 2 7" xfId="27759"/>
    <cellStyle name="Normal 40 2 2 2 20" xfId="4410"/>
    <cellStyle name="Normal 40 2 2 2 20 2" xfId="11710"/>
    <cellStyle name="Normal 40 2 2 2 20 2 2" xfId="22774"/>
    <cellStyle name="Normal 40 2 2 2 20 2 2 2" xfId="49023"/>
    <cellStyle name="Normal 40 2 2 2 20 2 3" xfId="37960"/>
    <cellStyle name="Normal 40 2 2 2 20 3" xfId="15313"/>
    <cellStyle name="Normal 40 2 2 2 20 3 2" xfId="26377"/>
    <cellStyle name="Normal 40 2 2 2 20 3 2 2" xfId="52626"/>
    <cellStyle name="Normal 40 2 2 2 20 3 3" xfId="41563"/>
    <cellStyle name="Normal 40 2 2 2 20 4" xfId="19049"/>
    <cellStyle name="Normal 40 2 2 2 20 4 2" xfId="45299"/>
    <cellStyle name="Normal 40 2 2 2 20 5" xfId="7925"/>
    <cellStyle name="Normal 40 2 2 2 20 5 2" xfId="34236"/>
    <cellStyle name="Normal 40 2 2 2 21" xfId="4411"/>
    <cellStyle name="Normal 40 2 2 2 21 2" xfId="11824"/>
    <cellStyle name="Normal 40 2 2 2 21 2 2" xfId="22888"/>
    <cellStyle name="Normal 40 2 2 2 21 2 2 2" xfId="49137"/>
    <cellStyle name="Normal 40 2 2 2 21 2 3" xfId="38074"/>
    <cellStyle name="Normal 40 2 2 2 21 3" xfId="15427"/>
    <cellStyle name="Normal 40 2 2 2 21 3 2" xfId="26491"/>
    <cellStyle name="Normal 40 2 2 2 21 3 2 2" xfId="52740"/>
    <cellStyle name="Normal 40 2 2 2 21 3 3" xfId="41677"/>
    <cellStyle name="Normal 40 2 2 2 21 4" xfId="19163"/>
    <cellStyle name="Normal 40 2 2 2 21 4 2" xfId="45413"/>
    <cellStyle name="Normal 40 2 2 2 21 5" xfId="8040"/>
    <cellStyle name="Normal 40 2 2 2 21 5 2" xfId="34350"/>
    <cellStyle name="Normal 40 2 2 2 22" xfId="4412"/>
    <cellStyle name="Normal 40 2 2 2 22 2" xfId="11938"/>
    <cellStyle name="Normal 40 2 2 2 22 2 2" xfId="23002"/>
    <cellStyle name="Normal 40 2 2 2 22 2 2 2" xfId="49251"/>
    <cellStyle name="Normal 40 2 2 2 22 2 3" xfId="38188"/>
    <cellStyle name="Normal 40 2 2 2 22 3" xfId="15541"/>
    <cellStyle name="Normal 40 2 2 2 22 3 2" xfId="26605"/>
    <cellStyle name="Normal 40 2 2 2 22 3 2 2" xfId="52854"/>
    <cellStyle name="Normal 40 2 2 2 22 3 3" xfId="41791"/>
    <cellStyle name="Normal 40 2 2 2 22 4" xfId="19277"/>
    <cellStyle name="Normal 40 2 2 2 22 4 2" xfId="45527"/>
    <cellStyle name="Normal 40 2 2 2 22 5" xfId="8155"/>
    <cellStyle name="Normal 40 2 2 2 22 5 2" xfId="34464"/>
    <cellStyle name="Normal 40 2 2 2 23" xfId="4413"/>
    <cellStyle name="Normal 40 2 2 2 23 2" xfId="12052"/>
    <cellStyle name="Normal 40 2 2 2 23 2 2" xfId="23116"/>
    <cellStyle name="Normal 40 2 2 2 23 2 2 2" xfId="49365"/>
    <cellStyle name="Normal 40 2 2 2 23 2 3" xfId="38302"/>
    <cellStyle name="Normal 40 2 2 2 23 3" xfId="15655"/>
    <cellStyle name="Normal 40 2 2 2 23 3 2" xfId="26719"/>
    <cellStyle name="Normal 40 2 2 2 23 3 2 2" xfId="52968"/>
    <cellStyle name="Normal 40 2 2 2 23 3 3" xfId="41905"/>
    <cellStyle name="Normal 40 2 2 2 23 4" xfId="19391"/>
    <cellStyle name="Normal 40 2 2 2 23 4 2" xfId="45641"/>
    <cellStyle name="Normal 40 2 2 2 23 5" xfId="8270"/>
    <cellStyle name="Normal 40 2 2 2 23 5 2" xfId="34578"/>
    <cellStyle name="Normal 40 2 2 2 24" xfId="4414"/>
    <cellStyle name="Normal 40 2 2 2 24 2" xfId="12166"/>
    <cellStyle name="Normal 40 2 2 2 24 2 2" xfId="23230"/>
    <cellStyle name="Normal 40 2 2 2 24 2 2 2" xfId="49479"/>
    <cellStyle name="Normal 40 2 2 2 24 2 3" xfId="38416"/>
    <cellStyle name="Normal 40 2 2 2 24 3" xfId="15769"/>
    <cellStyle name="Normal 40 2 2 2 24 3 2" xfId="26833"/>
    <cellStyle name="Normal 40 2 2 2 24 3 2 2" xfId="53082"/>
    <cellStyle name="Normal 40 2 2 2 24 3 3" xfId="42019"/>
    <cellStyle name="Normal 40 2 2 2 24 4" xfId="19505"/>
    <cellStyle name="Normal 40 2 2 2 24 4 2" xfId="45755"/>
    <cellStyle name="Normal 40 2 2 2 24 5" xfId="8385"/>
    <cellStyle name="Normal 40 2 2 2 24 5 2" xfId="34692"/>
    <cellStyle name="Normal 40 2 2 2 25" xfId="4415"/>
    <cellStyle name="Normal 40 2 2 2 25 2" xfId="12283"/>
    <cellStyle name="Normal 40 2 2 2 25 2 2" xfId="23347"/>
    <cellStyle name="Normal 40 2 2 2 25 2 2 2" xfId="49596"/>
    <cellStyle name="Normal 40 2 2 2 25 2 3" xfId="38533"/>
    <cellStyle name="Normal 40 2 2 2 25 3" xfId="15886"/>
    <cellStyle name="Normal 40 2 2 2 25 3 2" xfId="26950"/>
    <cellStyle name="Normal 40 2 2 2 25 3 2 2" xfId="53199"/>
    <cellStyle name="Normal 40 2 2 2 25 3 3" xfId="42136"/>
    <cellStyle name="Normal 40 2 2 2 25 4" xfId="19622"/>
    <cellStyle name="Normal 40 2 2 2 25 4 2" xfId="45872"/>
    <cellStyle name="Normal 40 2 2 2 25 5" xfId="8503"/>
    <cellStyle name="Normal 40 2 2 2 25 5 2" xfId="34809"/>
    <cellStyle name="Normal 40 2 2 2 26" xfId="4416"/>
    <cellStyle name="Normal 40 2 2 2 26 2" xfId="12402"/>
    <cellStyle name="Normal 40 2 2 2 26 2 2" xfId="23466"/>
    <cellStyle name="Normal 40 2 2 2 26 2 2 2" xfId="49715"/>
    <cellStyle name="Normal 40 2 2 2 26 2 3" xfId="38652"/>
    <cellStyle name="Normal 40 2 2 2 26 3" xfId="16005"/>
    <cellStyle name="Normal 40 2 2 2 26 3 2" xfId="27069"/>
    <cellStyle name="Normal 40 2 2 2 26 3 2 2" xfId="53318"/>
    <cellStyle name="Normal 40 2 2 2 26 3 3" xfId="42255"/>
    <cellStyle name="Normal 40 2 2 2 26 4" xfId="19741"/>
    <cellStyle name="Normal 40 2 2 2 26 4 2" xfId="45991"/>
    <cellStyle name="Normal 40 2 2 2 26 5" xfId="8623"/>
    <cellStyle name="Normal 40 2 2 2 26 5 2" xfId="34928"/>
    <cellStyle name="Normal 40 2 2 2 27" xfId="4417"/>
    <cellStyle name="Normal 40 2 2 2 27 2" xfId="12533"/>
    <cellStyle name="Normal 40 2 2 2 27 2 2" xfId="23597"/>
    <cellStyle name="Normal 40 2 2 2 27 2 2 2" xfId="49846"/>
    <cellStyle name="Normal 40 2 2 2 27 2 3" xfId="38783"/>
    <cellStyle name="Normal 40 2 2 2 27 3" xfId="16136"/>
    <cellStyle name="Normal 40 2 2 2 27 3 2" xfId="27200"/>
    <cellStyle name="Normal 40 2 2 2 27 3 2 2" xfId="53449"/>
    <cellStyle name="Normal 40 2 2 2 27 3 3" xfId="42386"/>
    <cellStyle name="Normal 40 2 2 2 27 4" xfId="19872"/>
    <cellStyle name="Normal 40 2 2 2 27 4 2" xfId="46122"/>
    <cellStyle name="Normal 40 2 2 2 27 5" xfId="8755"/>
    <cellStyle name="Normal 40 2 2 2 27 5 2" xfId="35059"/>
    <cellStyle name="Normal 40 2 2 2 28" xfId="4418"/>
    <cellStyle name="Normal 40 2 2 2 28 2" xfId="12648"/>
    <cellStyle name="Normal 40 2 2 2 28 2 2" xfId="23712"/>
    <cellStyle name="Normal 40 2 2 2 28 2 2 2" xfId="49961"/>
    <cellStyle name="Normal 40 2 2 2 28 2 3" xfId="38898"/>
    <cellStyle name="Normal 40 2 2 2 28 3" xfId="16251"/>
    <cellStyle name="Normal 40 2 2 2 28 3 2" xfId="27315"/>
    <cellStyle name="Normal 40 2 2 2 28 3 2 2" xfId="53564"/>
    <cellStyle name="Normal 40 2 2 2 28 3 3" xfId="42501"/>
    <cellStyle name="Normal 40 2 2 2 28 4" xfId="19987"/>
    <cellStyle name="Normal 40 2 2 2 28 4 2" xfId="46237"/>
    <cellStyle name="Normal 40 2 2 2 28 5" xfId="8871"/>
    <cellStyle name="Normal 40 2 2 2 28 5 2" xfId="35174"/>
    <cellStyle name="Normal 40 2 2 2 29" xfId="4419"/>
    <cellStyle name="Normal 40 2 2 2 29 2" xfId="12762"/>
    <cellStyle name="Normal 40 2 2 2 29 2 2" xfId="23826"/>
    <cellStyle name="Normal 40 2 2 2 29 2 2 2" xfId="50075"/>
    <cellStyle name="Normal 40 2 2 2 29 2 3" xfId="39012"/>
    <cellStyle name="Normal 40 2 2 2 29 3" xfId="16365"/>
    <cellStyle name="Normal 40 2 2 2 29 3 2" xfId="27429"/>
    <cellStyle name="Normal 40 2 2 2 29 3 2 2" xfId="53678"/>
    <cellStyle name="Normal 40 2 2 2 29 3 3" xfId="42615"/>
    <cellStyle name="Normal 40 2 2 2 29 4" xfId="20101"/>
    <cellStyle name="Normal 40 2 2 2 29 4 2" xfId="46351"/>
    <cellStyle name="Normal 40 2 2 2 29 5" xfId="8986"/>
    <cellStyle name="Normal 40 2 2 2 29 5 2" xfId="35288"/>
    <cellStyle name="Normal 40 2 2 2 3" xfId="4420"/>
    <cellStyle name="Normal 40 2 2 2 3 2" xfId="9672"/>
    <cellStyle name="Normal 40 2 2 2 3 2 2" xfId="20736"/>
    <cellStyle name="Normal 40 2 2 2 3 2 2 2" xfId="46985"/>
    <cellStyle name="Normal 40 2 2 2 3 2 3" xfId="35922"/>
    <cellStyle name="Normal 40 2 2 2 3 3" xfId="13275"/>
    <cellStyle name="Normal 40 2 2 2 3 3 2" xfId="24339"/>
    <cellStyle name="Normal 40 2 2 2 3 3 2 2" xfId="50588"/>
    <cellStyle name="Normal 40 2 2 2 3 3 3" xfId="39525"/>
    <cellStyle name="Normal 40 2 2 2 3 4" xfId="17011"/>
    <cellStyle name="Normal 40 2 2 2 3 4 2" xfId="43261"/>
    <cellStyle name="Normal 40 2 2 2 3 5" xfId="5870"/>
    <cellStyle name="Normal 40 2 2 2 3 5 2" xfId="32198"/>
    <cellStyle name="Normal 40 2 2 2 30" xfId="4421"/>
    <cellStyle name="Normal 40 2 2 2 30 2" xfId="9400"/>
    <cellStyle name="Normal 40 2 2 2 30 2 2" xfId="20464"/>
    <cellStyle name="Normal 40 2 2 2 30 2 2 2" xfId="46713"/>
    <cellStyle name="Normal 40 2 2 2 30 2 3" xfId="35650"/>
    <cellStyle name="Normal 40 2 2 2 30 3" xfId="13003"/>
    <cellStyle name="Normal 40 2 2 2 30 3 2" xfId="24067"/>
    <cellStyle name="Normal 40 2 2 2 30 3 2 2" xfId="50316"/>
    <cellStyle name="Normal 40 2 2 2 30 3 3" xfId="39253"/>
    <cellStyle name="Normal 40 2 2 2 30 4" xfId="16739"/>
    <cellStyle name="Normal 40 2 2 2 30 4 2" xfId="42989"/>
    <cellStyle name="Normal 40 2 2 2 30 5" xfId="5595"/>
    <cellStyle name="Normal 40 2 2 2 30 5 2" xfId="31926"/>
    <cellStyle name="Normal 40 2 2 2 31" xfId="4422"/>
    <cellStyle name="Normal 40 2 2 2 31 2" xfId="20344"/>
    <cellStyle name="Normal 40 2 2 2 31 2 2" xfId="46593"/>
    <cellStyle name="Normal 40 2 2 2 31 3" xfId="9280"/>
    <cellStyle name="Normal 40 2 2 2 31 3 2" xfId="35530"/>
    <cellStyle name="Normal 40 2 2 2 32" xfId="4423"/>
    <cellStyle name="Normal 40 2 2 2 32 2" xfId="23947"/>
    <cellStyle name="Normal 40 2 2 2 32 2 2" xfId="50196"/>
    <cellStyle name="Normal 40 2 2 2 32 3" xfId="12883"/>
    <cellStyle name="Normal 40 2 2 2 32 3 2" xfId="39133"/>
    <cellStyle name="Normal 40 2 2 2 33" xfId="4424"/>
    <cellStyle name="Normal 40 2 2 2 33 2" xfId="16619"/>
    <cellStyle name="Normal 40 2 2 2 33 2 2" xfId="42869"/>
    <cellStyle name="Normal 40 2 2 2 34" xfId="4425"/>
    <cellStyle name="Normal 40 2 2 2 35" xfId="4426"/>
    <cellStyle name="Normal 40 2 2 2 36" xfId="4427"/>
    <cellStyle name="Normal 40 2 2 2 37" xfId="4428"/>
    <cellStyle name="Normal 40 2 2 2 38" xfId="4429"/>
    <cellStyle name="Normal 40 2 2 2 39" xfId="4430"/>
    <cellStyle name="Normal 40 2 2 2 4" xfId="4431"/>
    <cellStyle name="Normal 40 2 2 2 4 2" xfId="9788"/>
    <cellStyle name="Normal 40 2 2 2 4 2 2" xfId="20852"/>
    <cellStyle name="Normal 40 2 2 2 4 2 2 2" xfId="47101"/>
    <cellStyle name="Normal 40 2 2 2 4 2 3" xfId="36038"/>
    <cellStyle name="Normal 40 2 2 2 4 3" xfId="13391"/>
    <cellStyle name="Normal 40 2 2 2 4 3 2" xfId="24455"/>
    <cellStyle name="Normal 40 2 2 2 4 3 2 2" xfId="50704"/>
    <cellStyle name="Normal 40 2 2 2 4 3 3" xfId="39641"/>
    <cellStyle name="Normal 40 2 2 2 4 4" xfId="17127"/>
    <cellStyle name="Normal 40 2 2 2 4 4 2" xfId="43377"/>
    <cellStyle name="Normal 40 2 2 2 4 5" xfId="5987"/>
    <cellStyle name="Normal 40 2 2 2 4 5 2" xfId="32314"/>
    <cellStyle name="Normal 40 2 2 2 40" xfId="4432"/>
    <cellStyle name="Normal 40 2 2 2 41" xfId="4397"/>
    <cellStyle name="Normal 40 2 2 2 42" xfId="5474"/>
    <cellStyle name="Normal 40 2 2 2 42 2" xfId="31806"/>
    <cellStyle name="Normal 40 2 2 2 43" xfId="27758"/>
    <cellStyle name="Normal 40 2 2 2 5" xfId="4433"/>
    <cellStyle name="Normal 40 2 2 2 5 2" xfId="9903"/>
    <cellStyle name="Normal 40 2 2 2 5 2 2" xfId="20967"/>
    <cellStyle name="Normal 40 2 2 2 5 2 2 2" xfId="47216"/>
    <cellStyle name="Normal 40 2 2 2 5 2 3" xfId="36153"/>
    <cellStyle name="Normal 40 2 2 2 5 3" xfId="13506"/>
    <cellStyle name="Normal 40 2 2 2 5 3 2" xfId="24570"/>
    <cellStyle name="Normal 40 2 2 2 5 3 2 2" xfId="50819"/>
    <cellStyle name="Normal 40 2 2 2 5 3 3" xfId="39756"/>
    <cellStyle name="Normal 40 2 2 2 5 4" xfId="17242"/>
    <cellStyle name="Normal 40 2 2 2 5 4 2" xfId="43492"/>
    <cellStyle name="Normal 40 2 2 2 5 5" xfId="6103"/>
    <cellStyle name="Normal 40 2 2 2 5 5 2" xfId="32429"/>
    <cellStyle name="Normal 40 2 2 2 6" xfId="4434"/>
    <cellStyle name="Normal 40 2 2 2 6 2" xfId="10018"/>
    <cellStyle name="Normal 40 2 2 2 6 2 2" xfId="21082"/>
    <cellStyle name="Normal 40 2 2 2 6 2 2 2" xfId="47331"/>
    <cellStyle name="Normal 40 2 2 2 6 2 3" xfId="36268"/>
    <cellStyle name="Normal 40 2 2 2 6 3" xfId="13621"/>
    <cellStyle name="Normal 40 2 2 2 6 3 2" xfId="24685"/>
    <cellStyle name="Normal 40 2 2 2 6 3 2 2" xfId="50934"/>
    <cellStyle name="Normal 40 2 2 2 6 3 3" xfId="39871"/>
    <cellStyle name="Normal 40 2 2 2 6 4" xfId="17357"/>
    <cellStyle name="Normal 40 2 2 2 6 4 2" xfId="43607"/>
    <cellStyle name="Normal 40 2 2 2 6 5" xfId="6219"/>
    <cellStyle name="Normal 40 2 2 2 6 5 2" xfId="32544"/>
    <cellStyle name="Normal 40 2 2 2 7" xfId="4435"/>
    <cellStyle name="Normal 40 2 2 2 7 2" xfId="10132"/>
    <cellStyle name="Normal 40 2 2 2 7 2 2" xfId="21196"/>
    <cellStyle name="Normal 40 2 2 2 7 2 2 2" xfId="47445"/>
    <cellStyle name="Normal 40 2 2 2 7 2 3" xfId="36382"/>
    <cellStyle name="Normal 40 2 2 2 7 3" xfId="13735"/>
    <cellStyle name="Normal 40 2 2 2 7 3 2" xfId="24799"/>
    <cellStyle name="Normal 40 2 2 2 7 3 2 2" xfId="51048"/>
    <cellStyle name="Normal 40 2 2 2 7 3 3" xfId="39985"/>
    <cellStyle name="Normal 40 2 2 2 7 4" xfId="17471"/>
    <cellStyle name="Normal 40 2 2 2 7 4 2" xfId="43721"/>
    <cellStyle name="Normal 40 2 2 2 7 5" xfId="6334"/>
    <cellStyle name="Normal 40 2 2 2 7 5 2" xfId="32658"/>
    <cellStyle name="Normal 40 2 2 2 8" xfId="4436"/>
    <cellStyle name="Normal 40 2 2 2 8 2" xfId="10246"/>
    <cellStyle name="Normal 40 2 2 2 8 2 2" xfId="21310"/>
    <cellStyle name="Normal 40 2 2 2 8 2 2 2" xfId="47559"/>
    <cellStyle name="Normal 40 2 2 2 8 2 3" xfId="36496"/>
    <cellStyle name="Normal 40 2 2 2 8 3" xfId="13849"/>
    <cellStyle name="Normal 40 2 2 2 8 3 2" xfId="24913"/>
    <cellStyle name="Normal 40 2 2 2 8 3 2 2" xfId="51162"/>
    <cellStyle name="Normal 40 2 2 2 8 3 3" xfId="40099"/>
    <cellStyle name="Normal 40 2 2 2 8 4" xfId="17585"/>
    <cellStyle name="Normal 40 2 2 2 8 4 2" xfId="43835"/>
    <cellStyle name="Normal 40 2 2 2 8 5" xfId="6449"/>
    <cellStyle name="Normal 40 2 2 2 8 5 2" xfId="32772"/>
    <cellStyle name="Normal 40 2 2 2 9" xfId="4437"/>
    <cellStyle name="Normal 40 2 2 2 9 2" xfId="10360"/>
    <cellStyle name="Normal 40 2 2 2 9 2 2" xfId="21424"/>
    <cellStyle name="Normal 40 2 2 2 9 2 2 2" xfId="47673"/>
    <cellStyle name="Normal 40 2 2 2 9 2 3" xfId="36610"/>
    <cellStyle name="Normal 40 2 2 2 9 3" xfId="13963"/>
    <cellStyle name="Normal 40 2 2 2 9 3 2" xfId="25027"/>
    <cellStyle name="Normal 40 2 2 2 9 3 2 2" xfId="51276"/>
    <cellStyle name="Normal 40 2 2 2 9 3 3" xfId="40213"/>
    <cellStyle name="Normal 40 2 2 2 9 4" xfId="17699"/>
    <cellStyle name="Normal 40 2 2 2 9 4 2" xfId="43949"/>
    <cellStyle name="Normal 40 2 2 2 9 5" xfId="6564"/>
    <cellStyle name="Normal 40 2 2 2 9 5 2" xfId="32886"/>
    <cellStyle name="Normal 40 2 2 20" xfId="4438"/>
    <cellStyle name="Normal 40 2 2 20 2" xfId="11513"/>
    <cellStyle name="Normal 40 2 2 20 2 2" xfId="22577"/>
    <cellStyle name="Normal 40 2 2 20 2 2 2" xfId="48826"/>
    <cellStyle name="Normal 40 2 2 20 2 3" xfId="37763"/>
    <cellStyle name="Normal 40 2 2 20 3" xfId="15116"/>
    <cellStyle name="Normal 40 2 2 20 3 2" xfId="26180"/>
    <cellStyle name="Normal 40 2 2 20 3 2 2" xfId="52429"/>
    <cellStyle name="Normal 40 2 2 20 3 3" xfId="41366"/>
    <cellStyle name="Normal 40 2 2 20 4" xfId="18852"/>
    <cellStyle name="Normal 40 2 2 20 4 2" xfId="45102"/>
    <cellStyle name="Normal 40 2 2 20 5" xfId="7727"/>
    <cellStyle name="Normal 40 2 2 20 5 2" xfId="34039"/>
    <cellStyle name="Normal 40 2 2 21" xfId="4439"/>
    <cellStyle name="Normal 40 2 2 21 2" xfId="11627"/>
    <cellStyle name="Normal 40 2 2 21 2 2" xfId="22691"/>
    <cellStyle name="Normal 40 2 2 21 2 2 2" xfId="48940"/>
    <cellStyle name="Normal 40 2 2 21 2 3" xfId="37877"/>
    <cellStyle name="Normal 40 2 2 21 3" xfId="15230"/>
    <cellStyle name="Normal 40 2 2 21 3 2" xfId="26294"/>
    <cellStyle name="Normal 40 2 2 21 3 2 2" xfId="52543"/>
    <cellStyle name="Normal 40 2 2 21 3 3" xfId="41480"/>
    <cellStyle name="Normal 40 2 2 21 4" xfId="18966"/>
    <cellStyle name="Normal 40 2 2 21 4 2" xfId="45216"/>
    <cellStyle name="Normal 40 2 2 21 5" xfId="7842"/>
    <cellStyle name="Normal 40 2 2 21 5 2" xfId="34153"/>
    <cellStyle name="Normal 40 2 2 22" xfId="4440"/>
    <cellStyle name="Normal 40 2 2 22 2" xfId="11741"/>
    <cellStyle name="Normal 40 2 2 22 2 2" xfId="22805"/>
    <cellStyle name="Normal 40 2 2 22 2 2 2" xfId="49054"/>
    <cellStyle name="Normal 40 2 2 22 2 3" xfId="37991"/>
    <cellStyle name="Normal 40 2 2 22 3" xfId="15344"/>
    <cellStyle name="Normal 40 2 2 22 3 2" xfId="26408"/>
    <cellStyle name="Normal 40 2 2 22 3 2 2" xfId="52657"/>
    <cellStyle name="Normal 40 2 2 22 3 3" xfId="41594"/>
    <cellStyle name="Normal 40 2 2 22 4" xfId="19080"/>
    <cellStyle name="Normal 40 2 2 22 4 2" xfId="45330"/>
    <cellStyle name="Normal 40 2 2 22 5" xfId="7957"/>
    <cellStyle name="Normal 40 2 2 22 5 2" xfId="34267"/>
    <cellStyle name="Normal 40 2 2 23" xfId="4441"/>
    <cellStyle name="Normal 40 2 2 23 2" xfId="11855"/>
    <cellStyle name="Normal 40 2 2 23 2 2" xfId="22919"/>
    <cellStyle name="Normal 40 2 2 23 2 2 2" xfId="49168"/>
    <cellStyle name="Normal 40 2 2 23 2 3" xfId="38105"/>
    <cellStyle name="Normal 40 2 2 23 3" xfId="15458"/>
    <cellStyle name="Normal 40 2 2 23 3 2" xfId="26522"/>
    <cellStyle name="Normal 40 2 2 23 3 2 2" xfId="52771"/>
    <cellStyle name="Normal 40 2 2 23 3 3" xfId="41708"/>
    <cellStyle name="Normal 40 2 2 23 4" xfId="19194"/>
    <cellStyle name="Normal 40 2 2 23 4 2" xfId="45444"/>
    <cellStyle name="Normal 40 2 2 23 5" xfId="8072"/>
    <cellStyle name="Normal 40 2 2 23 5 2" xfId="34381"/>
    <cellStyle name="Normal 40 2 2 24" xfId="4442"/>
    <cellStyle name="Normal 40 2 2 24 2" xfId="11969"/>
    <cellStyle name="Normal 40 2 2 24 2 2" xfId="23033"/>
    <cellStyle name="Normal 40 2 2 24 2 2 2" xfId="49282"/>
    <cellStyle name="Normal 40 2 2 24 2 3" xfId="38219"/>
    <cellStyle name="Normal 40 2 2 24 3" xfId="15572"/>
    <cellStyle name="Normal 40 2 2 24 3 2" xfId="26636"/>
    <cellStyle name="Normal 40 2 2 24 3 2 2" xfId="52885"/>
    <cellStyle name="Normal 40 2 2 24 3 3" xfId="41822"/>
    <cellStyle name="Normal 40 2 2 24 4" xfId="19308"/>
    <cellStyle name="Normal 40 2 2 24 4 2" xfId="45558"/>
    <cellStyle name="Normal 40 2 2 24 5" xfId="8187"/>
    <cellStyle name="Normal 40 2 2 24 5 2" xfId="34495"/>
    <cellStyle name="Normal 40 2 2 25" xfId="4443"/>
    <cellStyle name="Normal 40 2 2 25 2" xfId="12083"/>
    <cellStyle name="Normal 40 2 2 25 2 2" xfId="23147"/>
    <cellStyle name="Normal 40 2 2 25 2 2 2" xfId="49396"/>
    <cellStyle name="Normal 40 2 2 25 2 3" xfId="38333"/>
    <cellStyle name="Normal 40 2 2 25 3" xfId="15686"/>
    <cellStyle name="Normal 40 2 2 25 3 2" xfId="26750"/>
    <cellStyle name="Normal 40 2 2 25 3 2 2" xfId="52999"/>
    <cellStyle name="Normal 40 2 2 25 3 3" xfId="41936"/>
    <cellStyle name="Normal 40 2 2 25 4" xfId="19422"/>
    <cellStyle name="Normal 40 2 2 25 4 2" xfId="45672"/>
    <cellStyle name="Normal 40 2 2 25 5" xfId="8302"/>
    <cellStyle name="Normal 40 2 2 25 5 2" xfId="34609"/>
    <cellStyle name="Normal 40 2 2 26" xfId="4444"/>
    <cellStyle name="Normal 40 2 2 26 2" xfId="12200"/>
    <cellStyle name="Normal 40 2 2 26 2 2" xfId="23264"/>
    <cellStyle name="Normal 40 2 2 26 2 2 2" xfId="49513"/>
    <cellStyle name="Normal 40 2 2 26 2 3" xfId="38450"/>
    <cellStyle name="Normal 40 2 2 26 3" xfId="15803"/>
    <cellStyle name="Normal 40 2 2 26 3 2" xfId="26867"/>
    <cellStyle name="Normal 40 2 2 26 3 2 2" xfId="53116"/>
    <cellStyle name="Normal 40 2 2 26 3 3" xfId="42053"/>
    <cellStyle name="Normal 40 2 2 26 4" xfId="19539"/>
    <cellStyle name="Normal 40 2 2 26 4 2" xfId="45789"/>
    <cellStyle name="Normal 40 2 2 26 5" xfId="8420"/>
    <cellStyle name="Normal 40 2 2 26 5 2" xfId="34726"/>
    <cellStyle name="Normal 40 2 2 27" xfId="4445"/>
    <cellStyle name="Normal 40 2 2 27 2" xfId="12319"/>
    <cellStyle name="Normal 40 2 2 27 2 2" xfId="23383"/>
    <cellStyle name="Normal 40 2 2 27 2 2 2" xfId="49632"/>
    <cellStyle name="Normal 40 2 2 27 2 3" xfId="38569"/>
    <cellStyle name="Normal 40 2 2 27 3" xfId="15922"/>
    <cellStyle name="Normal 40 2 2 27 3 2" xfId="26986"/>
    <cellStyle name="Normal 40 2 2 27 3 2 2" xfId="53235"/>
    <cellStyle name="Normal 40 2 2 27 3 3" xfId="42172"/>
    <cellStyle name="Normal 40 2 2 27 4" xfId="19658"/>
    <cellStyle name="Normal 40 2 2 27 4 2" xfId="45908"/>
    <cellStyle name="Normal 40 2 2 27 5" xfId="8540"/>
    <cellStyle name="Normal 40 2 2 27 5 2" xfId="34845"/>
    <cellStyle name="Normal 40 2 2 28" xfId="4446"/>
    <cellStyle name="Normal 40 2 2 28 2" xfId="12450"/>
    <cellStyle name="Normal 40 2 2 28 2 2" xfId="23514"/>
    <cellStyle name="Normal 40 2 2 28 2 2 2" xfId="49763"/>
    <cellStyle name="Normal 40 2 2 28 2 3" xfId="38700"/>
    <cellStyle name="Normal 40 2 2 28 3" xfId="16053"/>
    <cellStyle name="Normal 40 2 2 28 3 2" xfId="27117"/>
    <cellStyle name="Normal 40 2 2 28 3 2 2" xfId="53366"/>
    <cellStyle name="Normal 40 2 2 28 3 3" xfId="42303"/>
    <cellStyle name="Normal 40 2 2 28 4" xfId="19789"/>
    <cellStyle name="Normal 40 2 2 28 4 2" xfId="46039"/>
    <cellStyle name="Normal 40 2 2 28 5" xfId="8672"/>
    <cellStyle name="Normal 40 2 2 28 5 2" xfId="34976"/>
    <cellStyle name="Normal 40 2 2 29" xfId="4447"/>
    <cellStyle name="Normal 40 2 2 29 2" xfId="12565"/>
    <cellStyle name="Normal 40 2 2 29 2 2" xfId="23629"/>
    <cellStyle name="Normal 40 2 2 29 2 2 2" xfId="49878"/>
    <cellStyle name="Normal 40 2 2 29 2 3" xfId="38815"/>
    <cellStyle name="Normal 40 2 2 29 3" xfId="16168"/>
    <cellStyle name="Normal 40 2 2 29 3 2" xfId="27232"/>
    <cellStyle name="Normal 40 2 2 29 3 2 2" xfId="53481"/>
    <cellStyle name="Normal 40 2 2 29 3 3" xfId="42418"/>
    <cellStyle name="Normal 40 2 2 29 4" xfId="19904"/>
    <cellStyle name="Normal 40 2 2 29 4 2" xfId="46154"/>
    <cellStyle name="Normal 40 2 2 29 5" xfId="8788"/>
    <cellStyle name="Normal 40 2 2 29 5 2" xfId="35091"/>
    <cellStyle name="Normal 40 2 2 3" xfId="282"/>
    <cellStyle name="Normal 40 2 2 3 2" xfId="4449"/>
    <cellStyle name="Normal 40 2 2 3 2 2" xfId="16472"/>
    <cellStyle name="Normal 40 2 2 3 2 2 2" xfId="27536"/>
    <cellStyle name="Normal 40 2 2 3 2 2 2 2" xfId="53785"/>
    <cellStyle name="Normal 40 2 2 3 2 2 3" xfId="42722"/>
    <cellStyle name="Normal 40 2 2 3 2 3" xfId="20208"/>
    <cellStyle name="Normal 40 2 2 3 2 3 2" xfId="46458"/>
    <cellStyle name="Normal 40 2 2 3 2 4" xfId="9136"/>
    <cellStyle name="Normal 40 2 2 3 2 4 2" xfId="35395"/>
    <cellStyle name="Normal 40 2 2 3 3" xfId="4448"/>
    <cellStyle name="Normal 40 2 2 3 3 2" xfId="20493"/>
    <cellStyle name="Normal 40 2 2 3 3 2 2" xfId="46742"/>
    <cellStyle name="Normal 40 2 2 3 3 3" xfId="9429"/>
    <cellStyle name="Normal 40 2 2 3 3 3 2" xfId="35679"/>
    <cellStyle name="Normal 40 2 2 3 4" xfId="13032"/>
    <cellStyle name="Normal 40 2 2 3 4 2" xfId="24096"/>
    <cellStyle name="Normal 40 2 2 3 4 2 2" xfId="50345"/>
    <cellStyle name="Normal 40 2 2 3 4 3" xfId="39282"/>
    <cellStyle name="Normal 40 2 2 3 5" xfId="16768"/>
    <cellStyle name="Normal 40 2 2 3 5 2" xfId="43018"/>
    <cellStyle name="Normal 40 2 2 3 6" xfId="5624"/>
    <cellStyle name="Normal 40 2 2 3 6 2" xfId="31955"/>
    <cellStyle name="Normal 40 2 2 3 7" xfId="27760"/>
    <cellStyle name="Normal 40 2 2 30" xfId="4450"/>
    <cellStyle name="Normal 40 2 2 30 2" xfId="12679"/>
    <cellStyle name="Normal 40 2 2 30 2 2" xfId="23743"/>
    <cellStyle name="Normal 40 2 2 30 2 2 2" xfId="49992"/>
    <cellStyle name="Normal 40 2 2 30 2 3" xfId="38929"/>
    <cellStyle name="Normal 40 2 2 30 3" xfId="16282"/>
    <cellStyle name="Normal 40 2 2 30 3 2" xfId="27346"/>
    <cellStyle name="Normal 40 2 2 30 3 2 2" xfId="53595"/>
    <cellStyle name="Normal 40 2 2 30 3 3" xfId="42532"/>
    <cellStyle name="Normal 40 2 2 30 4" xfId="20018"/>
    <cellStyle name="Normal 40 2 2 30 4 2" xfId="46268"/>
    <cellStyle name="Normal 40 2 2 30 5" xfId="8903"/>
    <cellStyle name="Normal 40 2 2 30 5 2" xfId="35205"/>
    <cellStyle name="Normal 40 2 2 31" xfId="4451"/>
    <cellStyle name="Normal 40 2 2 31 2" xfId="9317"/>
    <cellStyle name="Normal 40 2 2 31 2 2" xfId="20381"/>
    <cellStyle name="Normal 40 2 2 31 2 2 2" xfId="46630"/>
    <cellStyle name="Normal 40 2 2 31 2 3" xfId="35567"/>
    <cellStyle name="Normal 40 2 2 31 3" xfId="12920"/>
    <cellStyle name="Normal 40 2 2 31 3 2" xfId="23984"/>
    <cellStyle name="Normal 40 2 2 31 3 2 2" xfId="50233"/>
    <cellStyle name="Normal 40 2 2 31 3 3" xfId="39170"/>
    <cellStyle name="Normal 40 2 2 31 4" xfId="16656"/>
    <cellStyle name="Normal 40 2 2 31 4 2" xfId="42906"/>
    <cellStyle name="Normal 40 2 2 31 5" xfId="5512"/>
    <cellStyle name="Normal 40 2 2 31 5 2" xfId="31843"/>
    <cellStyle name="Normal 40 2 2 32" xfId="4452"/>
    <cellStyle name="Normal 40 2 2 32 2" xfId="20261"/>
    <cellStyle name="Normal 40 2 2 32 2 2" xfId="46510"/>
    <cellStyle name="Normal 40 2 2 32 3" xfId="9197"/>
    <cellStyle name="Normal 40 2 2 32 3 2" xfId="35447"/>
    <cellStyle name="Normal 40 2 2 33" xfId="4453"/>
    <cellStyle name="Normal 40 2 2 33 2" xfId="23864"/>
    <cellStyle name="Normal 40 2 2 33 2 2" xfId="50113"/>
    <cellStyle name="Normal 40 2 2 33 3" xfId="12800"/>
    <cellStyle name="Normal 40 2 2 33 3 2" xfId="39050"/>
    <cellStyle name="Normal 40 2 2 34" xfId="4454"/>
    <cellStyle name="Normal 40 2 2 34 2" xfId="16536"/>
    <cellStyle name="Normal 40 2 2 34 2 2" xfId="42786"/>
    <cellStyle name="Normal 40 2 2 35" xfId="4455"/>
    <cellStyle name="Normal 40 2 2 36" xfId="4456"/>
    <cellStyle name="Normal 40 2 2 37" xfId="4457"/>
    <cellStyle name="Normal 40 2 2 38" xfId="4458"/>
    <cellStyle name="Normal 40 2 2 39" xfId="4459"/>
    <cellStyle name="Normal 40 2 2 4" xfId="4460"/>
    <cellStyle name="Normal 40 2 2 4 2" xfId="9589"/>
    <cellStyle name="Normal 40 2 2 4 2 2" xfId="20653"/>
    <cellStyle name="Normal 40 2 2 4 2 2 2" xfId="46902"/>
    <cellStyle name="Normal 40 2 2 4 2 3" xfId="35839"/>
    <cellStyle name="Normal 40 2 2 4 3" xfId="13192"/>
    <cellStyle name="Normal 40 2 2 4 3 2" xfId="24256"/>
    <cellStyle name="Normal 40 2 2 4 3 2 2" xfId="50505"/>
    <cellStyle name="Normal 40 2 2 4 3 3" xfId="39442"/>
    <cellStyle name="Normal 40 2 2 4 4" xfId="16928"/>
    <cellStyle name="Normal 40 2 2 4 4 2" xfId="43178"/>
    <cellStyle name="Normal 40 2 2 4 5" xfId="5787"/>
    <cellStyle name="Normal 40 2 2 4 5 2" xfId="32115"/>
    <cellStyle name="Normal 40 2 2 40" xfId="4461"/>
    <cellStyle name="Normal 40 2 2 41" xfId="4462"/>
    <cellStyle name="Normal 40 2 2 42" xfId="4386"/>
    <cellStyle name="Normal 40 2 2 43" xfId="5391"/>
    <cellStyle name="Normal 40 2 2 43 2" xfId="31723"/>
    <cellStyle name="Normal 40 2 2 44" xfId="27757"/>
    <cellStyle name="Normal 40 2 2 5" xfId="4463"/>
    <cellStyle name="Normal 40 2 2 5 2" xfId="9705"/>
    <cellStyle name="Normal 40 2 2 5 2 2" xfId="20769"/>
    <cellStyle name="Normal 40 2 2 5 2 2 2" xfId="47018"/>
    <cellStyle name="Normal 40 2 2 5 2 3" xfId="35955"/>
    <cellStyle name="Normal 40 2 2 5 3" xfId="13308"/>
    <cellStyle name="Normal 40 2 2 5 3 2" xfId="24372"/>
    <cellStyle name="Normal 40 2 2 5 3 2 2" xfId="50621"/>
    <cellStyle name="Normal 40 2 2 5 3 3" xfId="39558"/>
    <cellStyle name="Normal 40 2 2 5 4" xfId="17044"/>
    <cellStyle name="Normal 40 2 2 5 4 2" xfId="43294"/>
    <cellStyle name="Normal 40 2 2 5 5" xfId="5904"/>
    <cellStyle name="Normal 40 2 2 5 5 2" xfId="32231"/>
    <cellStyle name="Normal 40 2 2 6" xfId="4464"/>
    <cellStyle name="Normal 40 2 2 6 2" xfId="9820"/>
    <cellStyle name="Normal 40 2 2 6 2 2" xfId="20884"/>
    <cellStyle name="Normal 40 2 2 6 2 2 2" xfId="47133"/>
    <cellStyle name="Normal 40 2 2 6 2 3" xfId="36070"/>
    <cellStyle name="Normal 40 2 2 6 3" xfId="13423"/>
    <cellStyle name="Normal 40 2 2 6 3 2" xfId="24487"/>
    <cellStyle name="Normal 40 2 2 6 3 2 2" xfId="50736"/>
    <cellStyle name="Normal 40 2 2 6 3 3" xfId="39673"/>
    <cellStyle name="Normal 40 2 2 6 4" xfId="17159"/>
    <cellStyle name="Normal 40 2 2 6 4 2" xfId="43409"/>
    <cellStyle name="Normal 40 2 2 6 5" xfId="6020"/>
    <cellStyle name="Normal 40 2 2 6 5 2" xfId="32346"/>
    <cellStyle name="Normal 40 2 2 7" xfId="4465"/>
    <cellStyle name="Normal 40 2 2 7 2" xfId="9935"/>
    <cellStyle name="Normal 40 2 2 7 2 2" xfId="20999"/>
    <cellStyle name="Normal 40 2 2 7 2 2 2" xfId="47248"/>
    <cellStyle name="Normal 40 2 2 7 2 3" xfId="36185"/>
    <cellStyle name="Normal 40 2 2 7 3" xfId="13538"/>
    <cellStyle name="Normal 40 2 2 7 3 2" xfId="24602"/>
    <cellStyle name="Normal 40 2 2 7 3 2 2" xfId="50851"/>
    <cellStyle name="Normal 40 2 2 7 3 3" xfId="39788"/>
    <cellStyle name="Normal 40 2 2 7 4" xfId="17274"/>
    <cellStyle name="Normal 40 2 2 7 4 2" xfId="43524"/>
    <cellStyle name="Normal 40 2 2 7 5" xfId="6136"/>
    <cellStyle name="Normal 40 2 2 7 5 2" xfId="32461"/>
    <cellStyle name="Normal 40 2 2 8" xfId="4466"/>
    <cellStyle name="Normal 40 2 2 8 2" xfId="10049"/>
    <cellStyle name="Normal 40 2 2 8 2 2" xfId="21113"/>
    <cellStyle name="Normal 40 2 2 8 2 2 2" xfId="47362"/>
    <cellStyle name="Normal 40 2 2 8 2 3" xfId="36299"/>
    <cellStyle name="Normal 40 2 2 8 3" xfId="13652"/>
    <cellStyle name="Normal 40 2 2 8 3 2" xfId="24716"/>
    <cellStyle name="Normal 40 2 2 8 3 2 2" xfId="50965"/>
    <cellStyle name="Normal 40 2 2 8 3 3" xfId="39902"/>
    <cellStyle name="Normal 40 2 2 8 4" xfId="17388"/>
    <cellStyle name="Normal 40 2 2 8 4 2" xfId="43638"/>
    <cellStyle name="Normal 40 2 2 8 5" xfId="6251"/>
    <cellStyle name="Normal 40 2 2 8 5 2" xfId="32575"/>
    <cellStyle name="Normal 40 2 2 9" xfId="4467"/>
    <cellStyle name="Normal 40 2 2 9 2" xfId="10163"/>
    <cellStyle name="Normal 40 2 2 9 2 2" xfId="21227"/>
    <cellStyle name="Normal 40 2 2 9 2 2 2" xfId="47476"/>
    <cellStyle name="Normal 40 2 2 9 2 3" xfId="36413"/>
    <cellStyle name="Normal 40 2 2 9 3" xfId="13766"/>
    <cellStyle name="Normal 40 2 2 9 3 2" xfId="24830"/>
    <cellStyle name="Normal 40 2 2 9 3 2 2" xfId="51079"/>
    <cellStyle name="Normal 40 2 2 9 3 3" xfId="40016"/>
    <cellStyle name="Normal 40 2 2 9 4" xfId="17502"/>
    <cellStyle name="Normal 40 2 2 9 4 2" xfId="43752"/>
    <cellStyle name="Normal 40 2 2 9 5" xfId="6366"/>
    <cellStyle name="Normal 40 2 2 9 5 2" xfId="32689"/>
    <cellStyle name="Normal 40 2 20" xfId="4468"/>
    <cellStyle name="Normal 40 2 20 2" xfId="10906"/>
    <cellStyle name="Normal 40 2 20 2 2" xfId="21970"/>
    <cellStyle name="Normal 40 2 20 2 2 2" xfId="48219"/>
    <cellStyle name="Normal 40 2 20 2 3" xfId="37156"/>
    <cellStyle name="Normal 40 2 20 3" xfId="14509"/>
    <cellStyle name="Normal 40 2 20 3 2" xfId="25573"/>
    <cellStyle name="Normal 40 2 20 3 2 2" xfId="51822"/>
    <cellStyle name="Normal 40 2 20 3 3" xfId="40759"/>
    <cellStyle name="Normal 40 2 20 4" xfId="18245"/>
    <cellStyle name="Normal 40 2 20 4 2" xfId="44495"/>
    <cellStyle name="Normal 40 2 20 5" xfId="7114"/>
    <cellStyle name="Normal 40 2 20 5 2" xfId="33432"/>
    <cellStyle name="Normal 40 2 21" xfId="4469"/>
    <cellStyle name="Normal 40 2 21 2" xfId="11023"/>
    <cellStyle name="Normal 40 2 21 2 2" xfId="22087"/>
    <cellStyle name="Normal 40 2 21 2 2 2" xfId="48336"/>
    <cellStyle name="Normal 40 2 21 2 3" xfId="37273"/>
    <cellStyle name="Normal 40 2 21 3" xfId="14626"/>
    <cellStyle name="Normal 40 2 21 3 2" xfId="25690"/>
    <cellStyle name="Normal 40 2 21 3 2 2" xfId="51939"/>
    <cellStyle name="Normal 40 2 21 3 3" xfId="40876"/>
    <cellStyle name="Normal 40 2 21 4" xfId="18362"/>
    <cellStyle name="Normal 40 2 21 4 2" xfId="44612"/>
    <cellStyle name="Normal 40 2 21 5" xfId="7232"/>
    <cellStyle name="Normal 40 2 21 5 2" xfId="33549"/>
    <cellStyle name="Normal 40 2 22" xfId="4470"/>
    <cellStyle name="Normal 40 2 22 2" xfId="11140"/>
    <cellStyle name="Normal 40 2 22 2 2" xfId="22204"/>
    <cellStyle name="Normal 40 2 22 2 2 2" xfId="48453"/>
    <cellStyle name="Normal 40 2 22 2 3" xfId="37390"/>
    <cellStyle name="Normal 40 2 22 3" xfId="14743"/>
    <cellStyle name="Normal 40 2 22 3 2" xfId="25807"/>
    <cellStyle name="Normal 40 2 22 3 2 2" xfId="52056"/>
    <cellStyle name="Normal 40 2 22 3 3" xfId="40993"/>
    <cellStyle name="Normal 40 2 22 4" xfId="18479"/>
    <cellStyle name="Normal 40 2 22 4 2" xfId="44729"/>
    <cellStyle name="Normal 40 2 22 5" xfId="7350"/>
    <cellStyle name="Normal 40 2 22 5 2" xfId="33666"/>
    <cellStyle name="Normal 40 2 23" xfId="4471"/>
    <cellStyle name="Normal 40 2 23 2" xfId="11258"/>
    <cellStyle name="Normal 40 2 23 2 2" xfId="22322"/>
    <cellStyle name="Normal 40 2 23 2 2 2" xfId="48571"/>
    <cellStyle name="Normal 40 2 23 2 3" xfId="37508"/>
    <cellStyle name="Normal 40 2 23 3" xfId="14861"/>
    <cellStyle name="Normal 40 2 23 3 2" xfId="25925"/>
    <cellStyle name="Normal 40 2 23 3 2 2" xfId="52174"/>
    <cellStyle name="Normal 40 2 23 3 3" xfId="41111"/>
    <cellStyle name="Normal 40 2 23 4" xfId="18597"/>
    <cellStyle name="Normal 40 2 23 4 2" xfId="44847"/>
    <cellStyle name="Normal 40 2 23 5" xfId="7469"/>
    <cellStyle name="Normal 40 2 23 5 2" xfId="33784"/>
    <cellStyle name="Normal 40 2 24" xfId="4472"/>
    <cellStyle name="Normal 40 2 24 2" xfId="11375"/>
    <cellStyle name="Normal 40 2 24 2 2" xfId="22439"/>
    <cellStyle name="Normal 40 2 24 2 2 2" xfId="48688"/>
    <cellStyle name="Normal 40 2 24 2 3" xfId="37625"/>
    <cellStyle name="Normal 40 2 24 3" xfId="14978"/>
    <cellStyle name="Normal 40 2 24 3 2" xfId="26042"/>
    <cellStyle name="Normal 40 2 24 3 2 2" xfId="52291"/>
    <cellStyle name="Normal 40 2 24 3 3" xfId="41228"/>
    <cellStyle name="Normal 40 2 24 4" xfId="18714"/>
    <cellStyle name="Normal 40 2 24 4 2" xfId="44964"/>
    <cellStyle name="Normal 40 2 24 5" xfId="7587"/>
    <cellStyle name="Normal 40 2 24 5 2" xfId="33901"/>
    <cellStyle name="Normal 40 2 25" xfId="4473"/>
    <cellStyle name="Normal 40 2 25 2" xfId="11495"/>
    <cellStyle name="Normal 40 2 25 2 2" xfId="22559"/>
    <cellStyle name="Normal 40 2 25 2 2 2" xfId="48808"/>
    <cellStyle name="Normal 40 2 25 2 3" xfId="37745"/>
    <cellStyle name="Normal 40 2 25 3" xfId="15098"/>
    <cellStyle name="Normal 40 2 25 3 2" xfId="26162"/>
    <cellStyle name="Normal 40 2 25 3 2 2" xfId="52411"/>
    <cellStyle name="Normal 40 2 25 3 3" xfId="41348"/>
    <cellStyle name="Normal 40 2 25 4" xfId="18834"/>
    <cellStyle name="Normal 40 2 25 4 2" xfId="45084"/>
    <cellStyle name="Normal 40 2 25 5" xfId="7708"/>
    <cellStyle name="Normal 40 2 25 5 2" xfId="34021"/>
    <cellStyle name="Normal 40 2 26" xfId="4474"/>
    <cellStyle name="Normal 40 2 26 2" xfId="11609"/>
    <cellStyle name="Normal 40 2 26 2 2" xfId="22673"/>
    <cellStyle name="Normal 40 2 26 2 2 2" xfId="48922"/>
    <cellStyle name="Normal 40 2 26 2 3" xfId="37859"/>
    <cellStyle name="Normal 40 2 26 3" xfId="15212"/>
    <cellStyle name="Normal 40 2 26 3 2" xfId="26276"/>
    <cellStyle name="Normal 40 2 26 3 2 2" xfId="52525"/>
    <cellStyle name="Normal 40 2 26 3 3" xfId="41462"/>
    <cellStyle name="Normal 40 2 26 4" xfId="18948"/>
    <cellStyle name="Normal 40 2 26 4 2" xfId="45198"/>
    <cellStyle name="Normal 40 2 26 5" xfId="7823"/>
    <cellStyle name="Normal 40 2 26 5 2" xfId="34135"/>
    <cellStyle name="Normal 40 2 27" xfId="4475"/>
    <cellStyle name="Normal 40 2 27 2" xfId="11723"/>
    <cellStyle name="Normal 40 2 27 2 2" xfId="22787"/>
    <cellStyle name="Normal 40 2 27 2 2 2" xfId="49036"/>
    <cellStyle name="Normal 40 2 27 2 3" xfId="37973"/>
    <cellStyle name="Normal 40 2 27 3" xfId="15326"/>
    <cellStyle name="Normal 40 2 27 3 2" xfId="26390"/>
    <cellStyle name="Normal 40 2 27 3 2 2" xfId="52639"/>
    <cellStyle name="Normal 40 2 27 3 3" xfId="41576"/>
    <cellStyle name="Normal 40 2 27 4" xfId="19062"/>
    <cellStyle name="Normal 40 2 27 4 2" xfId="45312"/>
    <cellStyle name="Normal 40 2 27 5" xfId="7938"/>
    <cellStyle name="Normal 40 2 27 5 2" xfId="34249"/>
    <cellStyle name="Normal 40 2 28" xfId="4476"/>
    <cellStyle name="Normal 40 2 28 2" xfId="11837"/>
    <cellStyle name="Normal 40 2 28 2 2" xfId="22901"/>
    <cellStyle name="Normal 40 2 28 2 2 2" xfId="49150"/>
    <cellStyle name="Normal 40 2 28 2 3" xfId="38087"/>
    <cellStyle name="Normal 40 2 28 3" xfId="15440"/>
    <cellStyle name="Normal 40 2 28 3 2" xfId="26504"/>
    <cellStyle name="Normal 40 2 28 3 2 2" xfId="52753"/>
    <cellStyle name="Normal 40 2 28 3 3" xfId="41690"/>
    <cellStyle name="Normal 40 2 28 4" xfId="19176"/>
    <cellStyle name="Normal 40 2 28 4 2" xfId="45426"/>
    <cellStyle name="Normal 40 2 28 5" xfId="8053"/>
    <cellStyle name="Normal 40 2 28 5 2" xfId="34363"/>
    <cellStyle name="Normal 40 2 29" xfId="4477"/>
    <cellStyle name="Normal 40 2 29 2" xfId="11951"/>
    <cellStyle name="Normal 40 2 29 2 2" xfId="23015"/>
    <cellStyle name="Normal 40 2 29 2 2 2" xfId="49264"/>
    <cellStyle name="Normal 40 2 29 2 3" xfId="38201"/>
    <cellStyle name="Normal 40 2 29 3" xfId="15554"/>
    <cellStyle name="Normal 40 2 29 3 2" xfId="26618"/>
    <cellStyle name="Normal 40 2 29 3 2 2" xfId="52867"/>
    <cellStyle name="Normal 40 2 29 3 3" xfId="41804"/>
    <cellStyle name="Normal 40 2 29 4" xfId="19290"/>
    <cellStyle name="Normal 40 2 29 4 2" xfId="45540"/>
    <cellStyle name="Normal 40 2 29 5" xfId="8168"/>
    <cellStyle name="Normal 40 2 29 5 2" xfId="34477"/>
    <cellStyle name="Normal 40 2 3" xfId="283"/>
    <cellStyle name="Normal 40 2 3 10" xfId="4479"/>
    <cellStyle name="Normal 40 2 3 10 2" xfId="10284"/>
    <cellStyle name="Normal 40 2 3 10 2 2" xfId="21348"/>
    <cellStyle name="Normal 40 2 3 10 2 2 2" xfId="47597"/>
    <cellStyle name="Normal 40 2 3 10 2 3" xfId="36534"/>
    <cellStyle name="Normal 40 2 3 10 3" xfId="13887"/>
    <cellStyle name="Normal 40 2 3 10 3 2" xfId="24951"/>
    <cellStyle name="Normal 40 2 3 10 3 2 2" xfId="51200"/>
    <cellStyle name="Normal 40 2 3 10 3 3" xfId="40137"/>
    <cellStyle name="Normal 40 2 3 10 4" xfId="17623"/>
    <cellStyle name="Normal 40 2 3 10 4 2" xfId="43873"/>
    <cellStyle name="Normal 40 2 3 10 5" xfId="6488"/>
    <cellStyle name="Normal 40 2 3 10 5 2" xfId="32810"/>
    <cellStyle name="Normal 40 2 3 11" xfId="4480"/>
    <cellStyle name="Normal 40 2 3 11 2" xfId="10411"/>
    <cellStyle name="Normal 40 2 3 11 2 2" xfId="21475"/>
    <cellStyle name="Normal 40 2 3 11 2 2 2" xfId="47724"/>
    <cellStyle name="Normal 40 2 3 11 2 3" xfId="36661"/>
    <cellStyle name="Normal 40 2 3 11 3" xfId="14014"/>
    <cellStyle name="Normal 40 2 3 11 3 2" xfId="25078"/>
    <cellStyle name="Normal 40 2 3 11 3 2 2" xfId="51327"/>
    <cellStyle name="Normal 40 2 3 11 3 3" xfId="40264"/>
    <cellStyle name="Normal 40 2 3 11 4" xfId="17750"/>
    <cellStyle name="Normal 40 2 3 11 4 2" xfId="44000"/>
    <cellStyle name="Normal 40 2 3 11 5" xfId="6616"/>
    <cellStyle name="Normal 40 2 3 11 5 2" xfId="32937"/>
    <cellStyle name="Normal 40 2 3 12" xfId="4481"/>
    <cellStyle name="Normal 40 2 3 12 2" xfId="10526"/>
    <cellStyle name="Normal 40 2 3 12 2 2" xfId="21590"/>
    <cellStyle name="Normal 40 2 3 12 2 2 2" xfId="47839"/>
    <cellStyle name="Normal 40 2 3 12 2 3" xfId="36776"/>
    <cellStyle name="Normal 40 2 3 12 3" xfId="14129"/>
    <cellStyle name="Normal 40 2 3 12 3 2" xfId="25193"/>
    <cellStyle name="Normal 40 2 3 12 3 2 2" xfId="51442"/>
    <cellStyle name="Normal 40 2 3 12 3 3" xfId="40379"/>
    <cellStyle name="Normal 40 2 3 12 4" xfId="17865"/>
    <cellStyle name="Normal 40 2 3 12 4 2" xfId="44115"/>
    <cellStyle name="Normal 40 2 3 12 5" xfId="6732"/>
    <cellStyle name="Normal 40 2 3 12 5 2" xfId="33052"/>
    <cellStyle name="Normal 40 2 3 13" xfId="4482"/>
    <cellStyle name="Normal 40 2 3 13 2" xfId="10699"/>
    <cellStyle name="Normal 40 2 3 13 2 2" xfId="21763"/>
    <cellStyle name="Normal 40 2 3 13 2 2 2" xfId="48012"/>
    <cellStyle name="Normal 40 2 3 13 2 3" xfId="36949"/>
    <cellStyle name="Normal 40 2 3 13 3" xfId="14302"/>
    <cellStyle name="Normal 40 2 3 13 3 2" xfId="25366"/>
    <cellStyle name="Normal 40 2 3 13 3 2 2" xfId="51615"/>
    <cellStyle name="Normal 40 2 3 13 3 3" xfId="40552"/>
    <cellStyle name="Normal 40 2 3 13 4" xfId="18038"/>
    <cellStyle name="Normal 40 2 3 13 4 2" xfId="44288"/>
    <cellStyle name="Normal 40 2 3 13 5" xfId="6906"/>
    <cellStyle name="Normal 40 2 3 13 5 2" xfId="33225"/>
    <cellStyle name="Normal 40 2 3 14" xfId="4483"/>
    <cellStyle name="Normal 40 2 3 14 2" xfId="10816"/>
    <cellStyle name="Normal 40 2 3 14 2 2" xfId="21880"/>
    <cellStyle name="Normal 40 2 3 14 2 2 2" xfId="48129"/>
    <cellStyle name="Normal 40 2 3 14 2 3" xfId="37066"/>
    <cellStyle name="Normal 40 2 3 14 3" xfId="14419"/>
    <cellStyle name="Normal 40 2 3 14 3 2" xfId="25483"/>
    <cellStyle name="Normal 40 2 3 14 3 2 2" xfId="51732"/>
    <cellStyle name="Normal 40 2 3 14 3 3" xfId="40669"/>
    <cellStyle name="Normal 40 2 3 14 4" xfId="18155"/>
    <cellStyle name="Normal 40 2 3 14 4 2" xfId="44405"/>
    <cellStyle name="Normal 40 2 3 14 5" xfId="7024"/>
    <cellStyle name="Normal 40 2 3 14 5 2" xfId="33342"/>
    <cellStyle name="Normal 40 2 3 15" xfId="4484"/>
    <cellStyle name="Normal 40 2 3 15 2" xfId="10932"/>
    <cellStyle name="Normal 40 2 3 15 2 2" xfId="21996"/>
    <cellStyle name="Normal 40 2 3 15 2 2 2" xfId="48245"/>
    <cellStyle name="Normal 40 2 3 15 2 3" xfId="37182"/>
    <cellStyle name="Normal 40 2 3 15 3" xfId="14535"/>
    <cellStyle name="Normal 40 2 3 15 3 2" xfId="25599"/>
    <cellStyle name="Normal 40 2 3 15 3 2 2" xfId="51848"/>
    <cellStyle name="Normal 40 2 3 15 3 3" xfId="40785"/>
    <cellStyle name="Normal 40 2 3 15 4" xfId="18271"/>
    <cellStyle name="Normal 40 2 3 15 4 2" xfId="44521"/>
    <cellStyle name="Normal 40 2 3 15 5" xfId="7141"/>
    <cellStyle name="Normal 40 2 3 15 5 2" xfId="33458"/>
    <cellStyle name="Normal 40 2 3 16" xfId="4485"/>
    <cellStyle name="Normal 40 2 3 16 2" xfId="11050"/>
    <cellStyle name="Normal 40 2 3 16 2 2" xfId="22114"/>
    <cellStyle name="Normal 40 2 3 16 2 2 2" xfId="48363"/>
    <cellStyle name="Normal 40 2 3 16 2 3" xfId="37300"/>
    <cellStyle name="Normal 40 2 3 16 3" xfId="14653"/>
    <cellStyle name="Normal 40 2 3 16 3 2" xfId="25717"/>
    <cellStyle name="Normal 40 2 3 16 3 2 2" xfId="51966"/>
    <cellStyle name="Normal 40 2 3 16 3 3" xfId="40903"/>
    <cellStyle name="Normal 40 2 3 16 4" xfId="18389"/>
    <cellStyle name="Normal 40 2 3 16 4 2" xfId="44639"/>
    <cellStyle name="Normal 40 2 3 16 5" xfId="7260"/>
    <cellStyle name="Normal 40 2 3 16 5 2" xfId="33576"/>
    <cellStyle name="Normal 40 2 3 17" xfId="4486"/>
    <cellStyle name="Normal 40 2 3 17 2" xfId="11168"/>
    <cellStyle name="Normal 40 2 3 17 2 2" xfId="22232"/>
    <cellStyle name="Normal 40 2 3 17 2 2 2" xfId="48481"/>
    <cellStyle name="Normal 40 2 3 17 2 3" xfId="37418"/>
    <cellStyle name="Normal 40 2 3 17 3" xfId="14771"/>
    <cellStyle name="Normal 40 2 3 17 3 2" xfId="25835"/>
    <cellStyle name="Normal 40 2 3 17 3 2 2" xfId="52084"/>
    <cellStyle name="Normal 40 2 3 17 3 3" xfId="41021"/>
    <cellStyle name="Normal 40 2 3 17 4" xfId="18507"/>
    <cellStyle name="Normal 40 2 3 17 4 2" xfId="44757"/>
    <cellStyle name="Normal 40 2 3 17 5" xfId="7379"/>
    <cellStyle name="Normal 40 2 3 17 5 2" xfId="33694"/>
    <cellStyle name="Normal 40 2 3 18" xfId="4487"/>
    <cellStyle name="Normal 40 2 3 18 2" xfId="11284"/>
    <cellStyle name="Normal 40 2 3 18 2 2" xfId="22348"/>
    <cellStyle name="Normal 40 2 3 18 2 2 2" xfId="48597"/>
    <cellStyle name="Normal 40 2 3 18 2 3" xfId="37534"/>
    <cellStyle name="Normal 40 2 3 18 3" xfId="14887"/>
    <cellStyle name="Normal 40 2 3 18 3 2" xfId="25951"/>
    <cellStyle name="Normal 40 2 3 18 3 2 2" xfId="52200"/>
    <cellStyle name="Normal 40 2 3 18 3 3" xfId="41137"/>
    <cellStyle name="Normal 40 2 3 18 4" xfId="18623"/>
    <cellStyle name="Normal 40 2 3 18 4 2" xfId="44873"/>
    <cellStyle name="Normal 40 2 3 18 5" xfId="7496"/>
    <cellStyle name="Normal 40 2 3 18 5 2" xfId="33810"/>
    <cellStyle name="Normal 40 2 3 19" xfId="4488"/>
    <cellStyle name="Normal 40 2 3 19 2" xfId="11401"/>
    <cellStyle name="Normal 40 2 3 19 2 2" xfId="22465"/>
    <cellStyle name="Normal 40 2 3 19 2 2 2" xfId="48714"/>
    <cellStyle name="Normal 40 2 3 19 2 3" xfId="37651"/>
    <cellStyle name="Normal 40 2 3 19 3" xfId="15004"/>
    <cellStyle name="Normal 40 2 3 19 3 2" xfId="26068"/>
    <cellStyle name="Normal 40 2 3 19 3 2 2" xfId="52317"/>
    <cellStyle name="Normal 40 2 3 19 3 3" xfId="41254"/>
    <cellStyle name="Normal 40 2 3 19 4" xfId="18740"/>
    <cellStyle name="Normal 40 2 3 19 4 2" xfId="44990"/>
    <cellStyle name="Normal 40 2 3 19 5" xfId="7614"/>
    <cellStyle name="Normal 40 2 3 19 5 2" xfId="33927"/>
    <cellStyle name="Normal 40 2 3 2" xfId="284"/>
    <cellStyle name="Normal 40 2 3 2 10" xfId="4490"/>
    <cellStyle name="Normal 40 2 3 2 10 2" xfId="10488"/>
    <cellStyle name="Normal 40 2 3 2 10 2 2" xfId="21552"/>
    <cellStyle name="Normal 40 2 3 2 10 2 2 2" xfId="47801"/>
    <cellStyle name="Normal 40 2 3 2 10 2 3" xfId="36738"/>
    <cellStyle name="Normal 40 2 3 2 10 3" xfId="14091"/>
    <cellStyle name="Normal 40 2 3 2 10 3 2" xfId="25155"/>
    <cellStyle name="Normal 40 2 3 2 10 3 2 2" xfId="51404"/>
    <cellStyle name="Normal 40 2 3 2 10 3 3" xfId="40341"/>
    <cellStyle name="Normal 40 2 3 2 10 4" xfId="17827"/>
    <cellStyle name="Normal 40 2 3 2 10 4 2" xfId="44077"/>
    <cellStyle name="Normal 40 2 3 2 10 5" xfId="6693"/>
    <cellStyle name="Normal 40 2 3 2 10 5 2" xfId="33014"/>
    <cellStyle name="Normal 40 2 3 2 11" xfId="4491"/>
    <cellStyle name="Normal 40 2 3 2 11 2" xfId="10603"/>
    <cellStyle name="Normal 40 2 3 2 11 2 2" xfId="21667"/>
    <cellStyle name="Normal 40 2 3 2 11 2 2 2" xfId="47916"/>
    <cellStyle name="Normal 40 2 3 2 11 2 3" xfId="36853"/>
    <cellStyle name="Normal 40 2 3 2 11 3" xfId="14206"/>
    <cellStyle name="Normal 40 2 3 2 11 3 2" xfId="25270"/>
    <cellStyle name="Normal 40 2 3 2 11 3 2 2" xfId="51519"/>
    <cellStyle name="Normal 40 2 3 2 11 3 3" xfId="40456"/>
    <cellStyle name="Normal 40 2 3 2 11 4" xfId="17942"/>
    <cellStyle name="Normal 40 2 3 2 11 4 2" xfId="44192"/>
    <cellStyle name="Normal 40 2 3 2 11 5" xfId="6809"/>
    <cellStyle name="Normal 40 2 3 2 11 5 2" xfId="33129"/>
    <cellStyle name="Normal 40 2 3 2 12" xfId="4492"/>
    <cellStyle name="Normal 40 2 3 2 12 2" xfId="10776"/>
    <cellStyle name="Normal 40 2 3 2 12 2 2" xfId="21840"/>
    <cellStyle name="Normal 40 2 3 2 12 2 2 2" xfId="48089"/>
    <cellStyle name="Normal 40 2 3 2 12 2 3" xfId="37026"/>
    <cellStyle name="Normal 40 2 3 2 12 3" xfId="14379"/>
    <cellStyle name="Normal 40 2 3 2 12 3 2" xfId="25443"/>
    <cellStyle name="Normal 40 2 3 2 12 3 2 2" xfId="51692"/>
    <cellStyle name="Normal 40 2 3 2 12 3 3" xfId="40629"/>
    <cellStyle name="Normal 40 2 3 2 12 4" xfId="18115"/>
    <cellStyle name="Normal 40 2 3 2 12 4 2" xfId="44365"/>
    <cellStyle name="Normal 40 2 3 2 12 5" xfId="6983"/>
    <cellStyle name="Normal 40 2 3 2 12 5 2" xfId="33302"/>
    <cellStyle name="Normal 40 2 3 2 13" xfId="4493"/>
    <cellStyle name="Normal 40 2 3 2 13 2" xfId="10893"/>
    <cellStyle name="Normal 40 2 3 2 13 2 2" xfId="21957"/>
    <cellStyle name="Normal 40 2 3 2 13 2 2 2" xfId="48206"/>
    <cellStyle name="Normal 40 2 3 2 13 2 3" xfId="37143"/>
    <cellStyle name="Normal 40 2 3 2 13 3" xfId="14496"/>
    <cellStyle name="Normal 40 2 3 2 13 3 2" xfId="25560"/>
    <cellStyle name="Normal 40 2 3 2 13 3 2 2" xfId="51809"/>
    <cellStyle name="Normal 40 2 3 2 13 3 3" xfId="40746"/>
    <cellStyle name="Normal 40 2 3 2 13 4" xfId="18232"/>
    <cellStyle name="Normal 40 2 3 2 13 4 2" xfId="44482"/>
    <cellStyle name="Normal 40 2 3 2 13 5" xfId="7101"/>
    <cellStyle name="Normal 40 2 3 2 13 5 2" xfId="33419"/>
    <cellStyle name="Normal 40 2 3 2 14" xfId="4494"/>
    <cellStyle name="Normal 40 2 3 2 14 2" xfId="11009"/>
    <cellStyle name="Normal 40 2 3 2 14 2 2" xfId="22073"/>
    <cellStyle name="Normal 40 2 3 2 14 2 2 2" xfId="48322"/>
    <cellStyle name="Normal 40 2 3 2 14 2 3" xfId="37259"/>
    <cellStyle name="Normal 40 2 3 2 14 3" xfId="14612"/>
    <cellStyle name="Normal 40 2 3 2 14 3 2" xfId="25676"/>
    <cellStyle name="Normal 40 2 3 2 14 3 2 2" xfId="51925"/>
    <cellStyle name="Normal 40 2 3 2 14 3 3" xfId="40862"/>
    <cellStyle name="Normal 40 2 3 2 14 4" xfId="18348"/>
    <cellStyle name="Normal 40 2 3 2 14 4 2" xfId="44598"/>
    <cellStyle name="Normal 40 2 3 2 14 5" xfId="7218"/>
    <cellStyle name="Normal 40 2 3 2 14 5 2" xfId="33535"/>
    <cellStyle name="Normal 40 2 3 2 15" xfId="4495"/>
    <cellStyle name="Normal 40 2 3 2 15 2" xfId="11127"/>
    <cellStyle name="Normal 40 2 3 2 15 2 2" xfId="22191"/>
    <cellStyle name="Normal 40 2 3 2 15 2 2 2" xfId="48440"/>
    <cellStyle name="Normal 40 2 3 2 15 2 3" xfId="37377"/>
    <cellStyle name="Normal 40 2 3 2 15 3" xfId="14730"/>
    <cellStyle name="Normal 40 2 3 2 15 3 2" xfId="25794"/>
    <cellStyle name="Normal 40 2 3 2 15 3 2 2" xfId="52043"/>
    <cellStyle name="Normal 40 2 3 2 15 3 3" xfId="40980"/>
    <cellStyle name="Normal 40 2 3 2 15 4" xfId="18466"/>
    <cellStyle name="Normal 40 2 3 2 15 4 2" xfId="44716"/>
    <cellStyle name="Normal 40 2 3 2 15 5" xfId="7337"/>
    <cellStyle name="Normal 40 2 3 2 15 5 2" xfId="33653"/>
    <cellStyle name="Normal 40 2 3 2 16" xfId="4496"/>
    <cellStyle name="Normal 40 2 3 2 16 2" xfId="11245"/>
    <cellStyle name="Normal 40 2 3 2 16 2 2" xfId="22309"/>
    <cellStyle name="Normal 40 2 3 2 16 2 2 2" xfId="48558"/>
    <cellStyle name="Normal 40 2 3 2 16 2 3" xfId="37495"/>
    <cellStyle name="Normal 40 2 3 2 16 3" xfId="14848"/>
    <cellStyle name="Normal 40 2 3 2 16 3 2" xfId="25912"/>
    <cellStyle name="Normal 40 2 3 2 16 3 2 2" xfId="52161"/>
    <cellStyle name="Normal 40 2 3 2 16 3 3" xfId="41098"/>
    <cellStyle name="Normal 40 2 3 2 16 4" xfId="18584"/>
    <cellStyle name="Normal 40 2 3 2 16 4 2" xfId="44834"/>
    <cellStyle name="Normal 40 2 3 2 16 5" xfId="7456"/>
    <cellStyle name="Normal 40 2 3 2 16 5 2" xfId="33771"/>
    <cellStyle name="Normal 40 2 3 2 17" xfId="4497"/>
    <cellStyle name="Normal 40 2 3 2 17 2" xfId="11361"/>
    <cellStyle name="Normal 40 2 3 2 17 2 2" xfId="22425"/>
    <cellStyle name="Normal 40 2 3 2 17 2 2 2" xfId="48674"/>
    <cellStyle name="Normal 40 2 3 2 17 2 3" xfId="37611"/>
    <cellStyle name="Normal 40 2 3 2 17 3" xfId="14964"/>
    <cellStyle name="Normal 40 2 3 2 17 3 2" xfId="26028"/>
    <cellStyle name="Normal 40 2 3 2 17 3 2 2" xfId="52277"/>
    <cellStyle name="Normal 40 2 3 2 17 3 3" xfId="41214"/>
    <cellStyle name="Normal 40 2 3 2 17 4" xfId="18700"/>
    <cellStyle name="Normal 40 2 3 2 17 4 2" xfId="44950"/>
    <cellStyle name="Normal 40 2 3 2 17 5" xfId="7573"/>
    <cellStyle name="Normal 40 2 3 2 17 5 2" xfId="33887"/>
    <cellStyle name="Normal 40 2 3 2 18" xfId="4498"/>
    <cellStyle name="Normal 40 2 3 2 18 2" xfId="11478"/>
    <cellStyle name="Normal 40 2 3 2 18 2 2" xfId="22542"/>
    <cellStyle name="Normal 40 2 3 2 18 2 2 2" xfId="48791"/>
    <cellStyle name="Normal 40 2 3 2 18 2 3" xfId="37728"/>
    <cellStyle name="Normal 40 2 3 2 18 3" xfId="15081"/>
    <cellStyle name="Normal 40 2 3 2 18 3 2" xfId="26145"/>
    <cellStyle name="Normal 40 2 3 2 18 3 2 2" xfId="52394"/>
    <cellStyle name="Normal 40 2 3 2 18 3 3" xfId="41331"/>
    <cellStyle name="Normal 40 2 3 2 18 4" xfId="18817"/>
    <cellStyle name="Normal 40 2 3 2 18 4 2" xfId="45067"/>
    <cellStyle name="Normal 40 2 3 2 18 5" xfId="7691"/>
    <cellStyle name="Normal 40 2 3 2 18 5 2" xfId="34004"/>
    <cellStyle name="Normal 40 2 3 2 19" xfId="4499"/>
    <cellStyle name="Normal 40 2 3 2 19 2" xfId="11597"/>
    <cellStyle name="Normal 40 2 3 2 19 2 2" xfId="22661"/>
    <cellStyle name="Normal 40 2 3 2 19 2 2 2" xfId="48910"/>
    <cellStyle name="Normal 40 2 3 2 19 2 3" xfId="37847"/>
    <cellStyle name="Normal 40 2 3 2 19 3" xfId="15200"/>
    <cellStyle name="Normal 40 2 3 2 19 3 2" xfId="26264"/>
    <cellStyle name="Normal 40 2 3 2 19 3 2 2" xfId="52513"/>
    <cellStyle name="Normal 40 2 3 2 19 3 3" xfId="41450"/>
    <cellStyle name="Normal 40 2 3 2 19 4" xfId="18936"/>
    <cellStyle name="Normal 40 2 3 2 19 4 2" xfId="45186"/>
    <cellStyle name="Normal 40 2 3 2 19 5" xfId="7811"/>
    <cellStyle name="Normal 40 2 3 2 19 5 2" xfId="34123"/>
    <cellStyle name="Normal 40 2 3 2 2" xfId="285"/>
    <cellStyle name="Normal 40 2 3 2 2 2" xfId="4501"/>
    <cellStyle name="Normal 40 2 3 2 2 2 2" xfId="16473"/>
    <cellStyle name="Normal 40 2 3 2 2 2 2 2" xfId="27537"/>
    <cellStyle name="Normal 40 2 3 2 2 2 2 2 2" xfId="53786"/>
    <cellStyle name="Normal 40 2 3 2 2 2 2 3" xfId="42723"/>
    <cellStyle name="Normal 40 2 3 2 2 2 3" xfId="20209"/>
    <cellStyle name="Normal 40 2 3 2 2 2 3 2" xfId="46459"/>
    <cellStyle name="Normal 40 2 3 2 2 2 4" xfId="9137"/>
    <cellStyle name="Normal 40 2 3 2 2 2 4 2" xfId="35396"/>
    <cellStyle name="Normal 40 2 3 2 2 3" xfId="4500"/>
    <cellStyle name="Normal 40 2 3 2 2 3 2" xfId="20568"/>
    <cellStyle name="Normal 40 2 3 2 2 3 2 2" xfId="46817"/>
    <cellStyle name="Normal 40 2 3 2 2 3 3" xfId="9504"/>
    <cellStyle name="Normal 40 2 3 2 2 3 3 2" xfId="35754"/>
    <cellStyle name="Normal 40 2 3 2 2 4" xfId="13107"/>
    <cellStyle name="Normal 40 2 3 2 2 4 2" xfId="24171"/>
    <cellStyle name="Normal 40 2 3 2 2 4 2 2" xfId="50420"/>
    <cellStyle name="Normal 40 2 3 2 2 4 3" xfId="39357"/>
    <cellStyle name="Normal 40 2 3 2 2 5" xfId="16843"/>
    <cellStyle name="Normal 40 2 3 2 2 5 2" xfId="43093"/>
    <cellStyle name="Normal 40 2 3 2 2 6" xfId="5701"/>
    <cellStyle name="Normal 40 2 3 2 2 6 2" xfId="32030"/>
    <cellStyle name="Normal 40 2 3 2 2 7" xfId="27763"/>
    <cellStyle name="Normal 40 2 3 2 20" xfId="4502"/>
    <cellStyle name="Normal 40 2 3 2 20 2" xfId="11711"/>
    <cellStyle name="Normal 40 2 3 2 20 2 2" xfId="22775"/>
    <cellStyle name="Normal 40 2 3 2 20 2 2 2" xfId="49024"/>
    <cellStyle name="Normal 40 2 3 2 20 2 3" xfId="37961"/>
    <cellStyle name="Normal 40 2 3 2 20 3" xfId="15314"/>
    <cellStyle name="Normal 40 2 3 2 20 3 2" xfId="26378"/>
    <cellStyle name="Normal 40 2 3 2 20 3 2 2" xfId="52627"/>
    <cellStyle name="Normal 40 2 3 2 20 3 3" xfId="41564"/>
    <cellStyle name="Normal 40 2 3 2 20 4" xfId="19050"/>
    <cellStyle name="Normal 40 2 3 2 20 4 2" xfId="45300"/>
    <cellStyle name="Normal 40 2 3 2 20 5" xfId="7926"/>
    <cellStyle name="Normal 40 2 3 2 20 5 2" xfId="34237"/>
    <cellStyle name="Normal 40 2 3 2 21" xfId="4503"/>
    <cellStyle name="Normal 40 2 3 2 21 2" xfId="11825"/>
    <cellStyle name="Normal 40 2 3 2 21 2 2" xfId="22889"/>
    <cellStyle name="Normal 40 2 3 2 21 2 2 2" xfId="49138"/>
    <cellStyle name="Normal 40 2 3 2 21 2 3" xfId="38075"/>
    <cellStyle name="Normal 40 2 3 2 21 3" xfId="15428"/>
    <cellStyle name="Normal 40 2 3 2 21 3 2" xfId="26492"/>
    <cellStyle name="Normal 40 2 3 2 21 3 2 2" xfId="52741"/>
    <cellStyle name="Normal 40 2 3 2 21 3 3" xfId="41678"/>
    <cellStyle name="Normal 40 2 3 2 21 4" xfId="19164"/>
    <cellStyle name="Normal 40 2 3 2 21 4 2" xfId="45414"/>
    <cellStyle name="Normal 40 2 3 2 21 5" xfId="8041"/>
    <cellStyle name="Normal 40 2 3 2 21 5 2" xfId="34351"/>
    <cellStyle name="Normal 40 2 3 2 22" xfId="4504"/>
    <cellStyle name="Normal 40 2 3 2 22 2" xfId="11939"/>
    <cellStyle name="Normal 40 2 3 2 22 2 2" xfId="23003"/>
    <cellStyle name="Normal 40 2 3 2 22 2 2 2" xfId="49252"/>
    <cellStyle name="Normal 40 2 3 2 22 2 3" xfId="38189"/>
    <cellStyle name="Normal 40 2 3 2 22 3" xfId="15542"/>
    <cellStyle name="Normal 40 2 3 2 22 3 2" xfId="26606"/>
    <cellStyle name="Normal 40 2 3 2 22 3 2 2" xfId="52855"/>
    <cellStyle name="Normal 40 2 3 2 22 3 3" xfId="41792"/>
    <cellStyle name="Normal 40 2 3 2 22 4" xfId="19278"/>
    <cellStyle name="Normal 40 2 3 2 22 4 2" xfId="45528"/>
    <cellStyle name="Normal 40 2 3 2 22 5" xfId="8156"/>
    <cellStyle name="Normal 40 2 3 2 22 5 2" xfId="34465"/>
    <cellStyle name="Normal 40 2 3 2 23" xfId="4505"/>
    <cellStyle name="Normal 40 2 3 2 23 2" xfId="12053"/>
    <cellStyle name="Normal 40 2 3 2 23 2 2" xfId="23117"/>
    <cellStyle name="Normal 40 2 3 2 23 2 2 2" xfId="49366"/>
    <cellStyle name="Normal 40 2 3 2 23 2 3" xfId="38303"/>
    <cellStyle name="Normal 40 2 3 2 23 3" xfId="15656"/>
    <cellStyle name="Normal 40 2 3 2 23 3 2" xfId="26720"/>
    <cellStyle name="Normal 40 2 3 2 23 3 2 2" xfId="52969"/>
    <cellStyle name="Normal 40 2 3 2 23 3 3" xfId="41906"/>
    <cellStyle name="Normal 40 2 3 2 23 4" xfId="19392"/>
    <cellStyle name="Normal 40 2 3 2 23 4 2" xfId="45642"/>
    <cellStyle name="Normal 40 2 3 2 23 5" xfId="8271"/>
    <cellStyle name="Normal 40 2 3 2 23 5 2" xfId="34579"/>
    <cellStyle name="Normal 40 2 3 2 24" xfId="4506"/>
    <cellStyle name="Normal 40 2 3 2 24 2" xfId="12167"/>
    <cellStyle name="Normal 40 2 3 2 24 2 2" xfId="23231"/>
    <cellStyle name="Normal 40 2 3 2 24 2 2 2" xfId="49480"/>
    <cellStyle name="Normal 40 2 3 2 24 2 3" xfId="38417"/>
    <cellStyle name="Normal 40 2 3 2 24 3" xfId="15770"/>
    <cellStyle name="Normal 40 2 3 2 24 3 2" xfId="26834"/>
    <cellStyle name="Normal 40 2 3 2 24 3 2 2" xfId="53083"/>
    <cellStyle name="Normal 40 2 3 2 24 3 3" xfId="42020"/>
    <cellStyle name="Normal 40 2 3 2 24 4" xfId="19506"/>
    <cellStyle name="Normal 40 2 3 2 24 4 2" xfId="45756"/>
    <cellStyle name="Normal 40 2 3 2 24 5" xfId="8386"/>
    <cellStyle name="Normal 40 2 3 2 24 5 2" xfId="34693"/>
    <cellStyle name="Normal 40 2 3 2 25" xfId="4507"/>
    <cellStyle name="Normal 40 2 3 2 25 2" xfId="12284"/>
    <cellStyle name="Normal 40 2 3 2 25 2 2" xfId="23348"/>
    <cellStyle name="Normal 40 2 3 2 25 2 2 2" xfId="49597"/>
    <cellStyle name="Normal 40 2 3 2 25 2 3" xfId="38534"/>
    <cellStyle name="Normal 40 2 3 2 25 3" xfId="15887"/>
    <cellStyle name="Normal 40 2 3 2 25 3 2" xfId="26951"/>
    <cellStyle name="Normal 40 2 3 2 25 3 2 2" xfId="53200"/>
    <cellStyle name="Normal 40 2 3 2 25 3 3" xfId="42137"/>
    <cellStyle name="Normal 40 2 3 2 25 4" xfId="19623"/>
    <cellStyle name="Normal 40 2 3 2 25 4 2" xfId="45873"/>
    <cellStyle name="Normal 40 2 3 2 25 5" xfId="8504"/>
    <cellStyle name="Normal 40 2 3 2 25 5 2" xfId="34810"/>
    <cellStyle name="Normal 40 2 3 2 26" xfId="4508"/>
    <cellStyle name="Normal 40 2 3 2 26 2" xfId="12403"/>
    <cellStyle name="Normal 40 2 3 2 26 2 2" xfId="23467"/>
    <cellStyle name="Normal 40 2 3 2 26 2 2 2" xfId="49716"/>
    <cellStyle name="Normal 40 2 3 2 26 2 3" xfId="38653"/>
    <cellStyle name="Normal 40 2 3 2 26 3" xfId="16006"/>
    <cellStyle name="Normal 40 2 3 2 26 3 2" xfId="27070"/>
    <cellStyle name="Normal 40 2 3 2 26 3 2 2" xfId="53319"/>
    <cellStyle name="Normal 40 2 3 2 26 3 3" xfId="42256"/>
    <cellStyle name="Normal 40 2 3 2 26 4" xfId="19742"/>
    <cellStyle name="Normal 40 2 3 2 26 4 2" xfId="45992"/>
    <cellStyle name="Normal 40 2 3 2 26 5" xfId="8624"/>
    <cellStyle name="Normal 40 2 3 2 26 5 2" xfId="34929"/>
    <cellStyle name="Normal 40 2 3 2 27" xfId="4509"/>
    <cellStyle name="Normal 40 2 3 2 27 2" xfId="12534"/>
    <cellStyle name="Normal 40 2 3 2 27 2 2" xfId="23598"/>
    <cellStyle name="Normal 40 2 3 2 27 2 2 2" xfId="49847"/>
    <cellStyle name="Normal 40 2 3 2 27 2 3" xfId="38784"/>
    <cellStyle name="Normal 40 2 3 2 27 3" xfId="16137"/>
    <cellStyle name="Normal 40 2 3 2 27 3 2" xfId="27201"/>
    <cellStyle name="Normal 40 2 3 2 27 3 2 2" xfId="53450"/>
    <cellStyle name="Normal 40 2 3 2 27 3 3" xfId="42387"/>
    <cellStyle name="Normal 40 2 3 2 27 4" xfId="19873"/>
    <cellStyle name="Normal 40 2 3 2 27 4 2" xfId="46123"/>
    <cellStyle name="Normal 40 2 3 2 27 5" xfId="8756"/>
    <cellStyle name="Normal 40 2 3 2 27 5 2" xfId="35060"/>
    <cellStyle name="Normal 40 2 3 2 28" xfId="4510"/>
    <cellStyle name="Normal 40 2 3 2 28 2" xfId="12649"/>
    <cellStyle name="Normal 40 2 3 2 28 2 2" xfId="23713"/>
    <cellStyle name="Normal 40 2 3 2 28 2 2 2" xfId="49962"/>
    <cellStyle name="Normal 40 2 3 2 28 2 3" xfId="38899"/>
    <cellStyle name="Normal 40 2 3 2 28 3" xfId="16252"/>
    <cellStyle name="Normal 40 2 3 2 28 3 2" xfId="27316"/>
    <cellStyle name="Normal 40 2 3 2 28 3 2 2" xfId="53565"/>
    <cellStyle name="Normal 40 2 3 2 28 3 3" xfId="42502"/>
    <cellStyle name="Normal 40 2 3 2 28 4" xfId="19988"/>
    <cellStyle name="Normal 40 2 3 2 28 4 2" xfId="46238"/>
    <cellStyle name="Normal 40 2 3 2 28 5" xfId="8872"/>
    <cellStyle name="Normal 40 2 3 2 28 5 2" xfId="35175"/>
    <cellStyle name="Normal 40 2 3 2 29" xfId="4511"/>
    <cellStyle name="Normal 40 2 3 2 29 2" xfId="12763"/>
    <cellStyle name="Normal 40 2 3 2 29 2 2" xfId="23827"/>
    <cellStyle name="Normal 40 2 3 2 29 2 2 2" xfId="50076"/>
    <cellStyle name="Normal 40 2 3 2 29 2 3" xfId="39013"/>
    <cellStyle name="Normal 40 2 3 2 29 3" xfId="16366"/>
    <cellStyle name="Normal 40 2 3 2 29 3 2" xfId="27430"/>
    <cellStyle name="Normal 40 2 3 2 29 3 2 2" xfId="53679"/>
    <cellStyle name="Normal 40 2 3 2 29 3 3" xfId="42616"/>
    <cellStyle name="Normal 40 2 3 2 29 4" xfId="20102"/>
    <cellStyle name="Normal 40 2 3 2 29 4 2" xfId="46352"/>
    <cellStyle name="Normal 40 2 3 2 29 5" xfId="8987"/>
    <cellStyle name="Normal 40 2 3 2 29 5 2" xfId="35289"/>
    <cellStyle name="Normal 40 2 3 2 3" xfId="4512"/>
    <cellStyle name="Normal 40 2 3 2 3 2" xfId="9673"/>
    <cellStyle name="Normal 40 2 3 2 3 2 2" xfId="20737"/>
    <cellStyle name="Normal 40 2 3 2 3 2 2 2" xfId="46986"/>
    <cellStyle name="Normal 40 2 3 2 3 2 3" xfId="35923"/>
    <cellStyle name="Normal 40 2 3 2 3 3" xfId="13276"/>
    <cellStyle name="Normal 40 2 3 2 3 3 2" xfId="24340"/>
    <cellStyle name="Normal 40 2 3 2 3 3 2 2" xfId="50589"/>
    <cellStyle name="Normal 40 2 3 2 3 3 3" xfId="39526"/>
    <cellStyle name="Normal 40 2 3 2 3 4" xfId="17012"/>
    <cellStyle name="Normal 40 2 3 2 3 4 2" xfId="43262"/>
    <cellStyle name="Normal 40 2 3 2 3 5" xfId="5871"/>
    <cellStyle name="Normal 40 2 3 2 3 5 2" xfId="32199"/>
    <cellStyle name="Normal 40 2 3 2 30" xfId="4513"/>
    <cellStyle name="Normal 40 2 3 2 30 2" xfId="9401"/>
    <cellStyle name="Normal 40 2 3 2 30 2 2" xfId="20465"/>
    <cellStyle name="Normal 40 2 3 2 30 2 2 2" xfId="46714"/>
    <cellStyle name="Normal 40 2 3 2 30 2 3" xfId="35651"/>
    <cellStyle name="Normal 40 2 3 2 30 3" xfId="13004"/>
    <cellStyle name="Normal 40 2 3 2 30 3 2" xfId="24068"/>
    <cellStyle name="Normal 40 2 3 2 30 3 2 2" xfId="50317"/>
    <cellStyle name="Normal 40 2 3 2 30 3 3" xfId="39254"/>
    <cellStyle name="Normal 40 2 3 2 30 4" xfId="16740"/>
    <cellStyle name="Normal 40 2 3 2 30 4 2" xfId="42990"/>
    <cellStyle name="Normal 40 2 3 2 30 5" xfId="5596"/>
    <cellStyle name="Normal 40 2 3 2 30 5 2" xfId="31927"/>
    <cellStyle name="Normal 40 2 3 2 31" xfId="4514"/>
    <cellStyle name="Normal 40 2 3 2 31 2" xfId="20345"/>
    <cellStyle name="Normal 40 2 3 2 31 2 2" xfId="46594"/>
    <cellStyle name="Normal 40 2 3 2 31 3" xfId="9281"/>
    <cellStyle name="Normal 40 2 3 2 31 3 2" xfId="35531"/>
    <cellStyle name="Normal 40 2 3 2 32" xfId="4515"/>
    <cellStyle name="Normal 40 2 3 2 32 2" xfId="23948"/>
    <cellStyle name="Normal 40 2 3 2 32 2 2" xfId="50197"/>
    <cellStyle name="Normal 40 2 3 2 32 3" xfId="12884"/>
    <cellStyle name="Normal 40 2 3 2 32 3 2" xfId="39134"/>
    <cellStyle name="Normal 40 2 3 2 33" xfId="4516"/>
    <cellStyle name="Normal 40 2 3 2 33 2" xfId="16620"/>
    <cellStyle name="Normal 40 2 3 2 33 2 2" xfId="42870"/>
    <cellStyle name="Normal 40 2 3 2 34" xfId="4517"/>
    <cellStyle name="Normal 40 2 3 2 35" xfId="4518"/>
    <cellStyle name="Normal 40 2 3 2 36" xfId="4519"/>
    <cellStyle name="Normal 40 2 3 2 37" xfId="4520"/>
    <cellStyle name="Normal 40 2 3 2 38" xfId="4521"/>
    <cellStyle name="Normal 40 2 3 2 39" xfId="4522"/>
    <cellStyle name="Normal 40 2 3 2 4" xfId="4523"/>
    <cellStyle name="Normal 40 2 3 2 4 2" xfId="9789"/>
    <cellStyle name="Normal 40 2 3 2 4 2 2" xfId="20853"/>
    <cellStyle name="Normal 40 2 3 2 4 2 2 2" xfId="47102"/>
    <cellStyle name="Normal 40 2 3 2 4 2 3" xfId="36039"/>
    <cellStyle name="Normal 40 2 3 2 4 3" xfId="13392"/>
    <cellStyle name="Normal 40 2 3 2 4 3 2" xfId="24456"/>
    <cellStyle name="Normal 40 2 3 2 4 3 2 2" xfId="50705"/>
    <cellStyle name="Normal 40 2 3 2 4 3 3" xfId="39642"/>
    <cellStyle name="Normal 40 2 3 2 4 4" xfId="17128"/>
    <cellStyle name="Normal 40 2 3 2 4 4 2" xfId="43378"/>
    <cellStyle name="Normal 40 2 3 2 4 5" xfId="5988"/>
    <cellStyle name="Normal 40 2 3 2 4 5 2" xfId="32315"/>
    <cellStyle name="Normal 40 2 3 2 40" xfId="4524"/>
    <cellStyle name="Normal 40 2 3 2 41" xfId="4489"/>
    <cellStyle name="Normal 40 2 3 2 42" xfId="5475"/>
    <cellStyle name="Normal 40 2 3 2 42 2" xfId="31807"/>
    <cellStyle name="Normal 40 2 3 2 43" xfId="27762"/>
    <cellStyle name="Normal 40 2 3 2 5" xfId="4525"/>
    <cellStyle name="Normal 40 2 3 2 5 2" xfId="9904"/>
    <cellStyle name="Normal 40 2 3 2 5 2 2" xfId="20968"/>
    <cellStyle name="Normal 40 2 3 2 5 2 2 2" xfId="47217"/>
    <cellStyle name="Normal 40 2 3 2 5 2 3" xfId="36154"/>
    <cellStyle name="Normal 40 2 3 2 5 3" xfId="13507"/>
    <cellStyle name="Normal 40 2 3 2 5 3 2" xfId="24571"/>
    <cellStyle name="Normal 40 2 3 2 5 3 2 2" xfId="50820"/>
    <cellStyle name="Normal 40 2 3 2 5 3 3" xfId="39757"/>
    <cellStyle name="Normal 40 2 3 2 5 4" xfId="17243"/>
    <cellStyle name="Normal 40 2 3 2 5 4 2" xfId="43493"/>
    <cellStyle name="Normal 40 2 3 2 5 5" xfId="6104"/>
    <cellStyle name="Normal 40 2 3 2 5 5 2" xfId="32430"/>
    <cellStyle name="Normal 40 2 3 2 6" xfId="4526"/>
    <cellStyle name="Normal 40 2 3 2 6 2" xfId="10019"/>
    <cellStyle name="Normal 40 2 3 2 6 2 2" xfId="21083"/>
    <cellStyle name="Normal 40 2 3 2 6 2 2 2" xfId="47332"/>
    <cellStyle name="Normal 40 2 3 2 6 2 3" xfId="36269"/>
    <cellStyle name="Normal 40 2 3 2 6 3" xfId="13622"/>
    <cellStyle name="Normal 40 2 3 2 6 3 2" xfId="24686"/>
    <cellStyle name="Normal 40 2 3 2 6 3 2 2" xfId="50935"/>
    <cellStyle name="Normal 40 2 3 2 6 3 3" xfId="39872"/>
    <cellStyle name="Normal 40 2 3 2 6 4" xfId="17358"/>
    <cellStyle name="Normal 40 2 3 2 6 4 2" xfId="43608"/>
    <cellStyle name="Normal 40 2 3 2 6 5" xfId="6220"/>
    <cellStyle name="Normal 40 2 3 2 6 5 2" xfId="32545"/>
    <cellStyle name="Normal 40 2 3 2 7" xfId="4527"/>
    <cellStyle name="Normal 40 2 3 2 7 2" xfId="10133"/>
    <cellStyle name="Normal 40 2 3 2 7 2 2" xfId="21197"/>
    <cellStyle name="Normal 40 2 3 2 7 2 2 2" xfId="47446"/>
    <cellStyle name="Normal 40 2 3 2 7 2 3" xfId="36383"/>
    <cellStyle name="Normal 40 2 3 2 7 3" xfId="13736"/>
    <cellStyle name="Normal 40 2 3 2 7 3 2" xfId="24800"/>
    <cellStyle name="Normal 40 2 3 2 7 3 2 2" xfId="51049"/>
    <cellStyle name="Normal 40 2 3 2 7 3 3" xfId="39986"/>
    <cellStyle name="Normal 40 2 3 2 7 4" xfId="17472"/>
    <cellStyle name="Normal 40 2 3 2 7 4 2" xfId="43722"/>
    <cellStyle name="Normal 40 2 3 2 7 5" xfId="6335"/>
    <cellStyle name="Normal 40 2 3 2 7 5 2" xfId="32659"/>
    <cellStyle name="Normal 40 2 3 2 8" xfId="4528"/>
    <cellStyle name="Normal 40 2 3 2 8 2" xfId="10247"/>
    <cellStyle name="Normal 40 2 3 2 8 2 2" xfId="21311"/>
    <cellStyle name="Normal 40 2 3 2 8 2 2 2" xfId="47560"/>
    <cellStyle name="Normal 40 2 3 2 8 2 3" xfId="36497"/>
    <cellStyle name="Normal 40 2 3 2 8 3" xfId="13850"/>
    <cellStyle name="Normal 40 2 3 2 8 3 2" xfId="24914"/>
    <cellStyle name="Normal 40 2 3 2 8 3 2 2" xfId="51163"/>
    <cellStyle name="Normal 40 2 3 2 8 3 3" xfId="40100"/>
    <cellStyle name="Normal 40 2 3 2 8 4" xfId="17586"/>
    <cellStyle name="Normal 40 2 3 2 8 4 2" xfId="43836"/>
    <cellStyle name="Normal 40 2 3 2 8 5" xfId="6450"/>
    <cellStyle name="Normal 40 2 3 2 8 5 2" xfId="32773"/>
    <cellStyle name="Normal 40 2 3 2 9" xfId="4529"/>
    <cellStyle name="Normal 40 2 3 2 9 2" xfId="10361"/>
    <cellStyle name="Normal 40 2 3 2 9 2 2" xfId="21425"/>
    <cellStyle name="Normal 40 2 3 2 9 2 2 2" xfId="47674"/>
    <cellStyle name="Normal 40 2 3 2 9 2 3" xfId="36611"/>
    <cellStyle name="Normal 40 2 3 2 9 3" xfId="13964"/>
    <cellStyle name="Normal 40 2 3 2 9 3 2" xfId="25028"/>
    <cellStyle name="Normal 40 2 3 2 9 3 2 2" xfId="51277"/>
    <cellStyle name="Normal 40 2 3 2 9 3 3" xfId="40214"/>
    <cellStyle name="Normal 40 2 3 2 9 4" xfId="17700"/>
    <cellStyle name="Normal 40 2 3 2 9 4 2" xfId="43950"/>
    <cellStyle name="Normal 40 2 3 2 9 5" xfId="6565"/>
    <cellStyle name="Normal 40 2 3 2 9 5 2" xfId="32887"/>
    <cellStyle name="Normal 40 2 3 20" xfId="4530"/>
    <cellStyle name="Normal 40 2 3 20 2" xfId="11520"/>
    <cellStyle name="Normal 40 2 3 20 2 2" xfId="22584"/>
    <cellStyle name="Normal 40 2 3 20 2 2 2" xfId="48833"/>
    <cellStyle name="Normal 40 2 3 20 2 3" xfId="37770"/>
    <cellStyle name="Normal 40 2 3 20 3" xfId="15123"/>
    <cellStyle name="Normal 40 2 3 20 3 2" xfId="26187"/>
    <cellStyle name="Normal 40 2 3 20 3 2 2" xfId="52436"/>
    <cellStyle name="Normal 40 2 3 20 3 3" xfId="41373"/>
    <cellStyle name="Normal 40 2 3 20 4" xfId="18859"/>
    <cellStyle name="Normal 40 2 3 20 4 2" xfId="45109"/>
    <cellStyle name="Normal 40 2 3 20 5" xfId="7734"/>
    <cellStyle name="Normal 40 2 3 20 5 2" xfId="34046"/>
    <cellStyle name="Normal 40 2 3 21" xfId="4531"/>
    <cellStyle name="Normal 40 2 3 21 2" xfId="11634"/>
    <cellStyle name="Normal 40 2 3 21 2 2" xfId="22698"/>
    <cellStyle name="Normal 40 2 3 21 2 2 2" xfId="48947"/>
    <cellStyle name="Normal 40 2 3 21 2 3" xfId="37884"/>
    <cellStyle name="Normal 40 2 3 21 3" xfId="15237"/>
    <cellStyle name="Normal 40 2 3 21 3 2" xfId="26301"/>
    <cellStyle name="Normal 40 2 3 21 3 2 2" xfId="52550"/>
    <cellStyle name="Normal 40 2 3 21 3 3" xfId="41487"/>
    <cellStyle name="Normal 40 2 3 21 4" xfId="18973"/>
    <cellStyle name="Normal 40 2 3 21 4 2" xfId="45223"/>
    <cellStyle name="Normal 40 2 3 21 5" xfId="7849"/>
    <cellStyle name="Normal 40 2 3 21 5 2" xfId="34160"/>
    <cellStyle name="Normal 40 2 3 22" xfId="4532"/>
    <cellStyle name="Normal 40 2 3 22 2" xfId="11748"/>
    <cellStyle name="Normal 40 2 3 22 2 2" xfId="22812"/>
    <cellStyle name="Normal 40 2 3 22 2 2 2" xfId="49061"/>
    <cellStyle name="Normal 40 2 3 22 2 3" xfId="37998"/>
    <cellStyle name="Normal 40 2 3 22 3" xfId="15351"/>
    <cellStyle name="Normal 40 2 3 22 3 2" xfId="26415"/>
    <cellStyle name="Normal 40 2 3 22 3 2 2" xfId="52664"/>
    <cellStyle name="Normal 40 2 3 22 3 3" xfId="41601"/>
    <cellStyle name="Normal 40 2 3 22 4" xfId="19087"/>
    <cellStyle name="Normal 40 2 3 22 4 2" xfId="45337"/>
    <cellStyle name="Normal 40 2 3 22 5" xfId="7964"/>
    <cellStyle name="Normal 40 2 3 22 5 2" xfId="34274"/>
    <cellStyle name="Normal 40 2 3 23" xfId="4533"/>
    <cellStyle name="Normal 40 2 3 23 2" xfId="11862"/>
    <cellStyle name="Normal 40 2 3 23 2 2" xfId="22926"/>
    <cellStyle name="Normal 40 2 3 23 2 2 2" xfId="49175"/>
    <cellStyle name="Normal 40 2 3 23 2 3" xfId="38112"/>
    <cellStyle name="Normal 40 2 3 23 3" xfId="15465"/>
    <cellStyle name="Normal 40 2 3 23 3 2" xfId="26529"/>
    <cellStyle name="Normal 40 2 3 23 3 2 2" xfId="52778"/>
    <cellStyle name="Normal 40 2 3 23 3 3" xfId="41715"/>
    <cellStyle name="Normal 40 2 3 23 4" xfId="19201"/>
    <cellStyle name="Normal 40 2 3 23 4 2" xfId="45451"/>
    <cellStyle name="Normal 40 2 3 23 5" xfId="8079"/>
    <cellStyle name="Normal 40 2 3 23 5 2" xfId="34388"/>
    <cellStyle name="Normal 40 2 3 24" xfId="4534"/>
    <cellStyle name="Normal 40 2 3 24 2" xfId="11976"/>
    <cellStyle name="Normal 40 2 3 24 2 2" xfId="23040"/>
    <cellStyle name="Normal 40 2 3 24 2 2 2" xfId="49289"/>
    <cellStyle name="Normal 40 2 3 24 2 3" xfId="38226"/>
    <cellStyle name="Normal 40 2 3 24 3" xfId="15579"/>
    <cellStyle name="Normal 40 2 3 24 3 2" xfId="26643"/>
    <cellStyle name="Normal 40 2 3 24 3 2 2" xfId="52892"/>
    <cellStyle name="Normal 40 2 3 24 3 3" xfId="41829"/>
    <cellStyle name="Normal 40 2 3 24 4" xfId="19315"/>
    <cellStyle name="Normal 40 2 3 24 4 2" xfId="45565"/>
    <cellStyle name="Normal 40 2 3 24 5" xfId="8194"/>
    <cellStyle name="Normal 40 2 3 24 5 2" xfId="34502"/>
    <cellStyle name="Normal 40 2 3 25" xfId="4535"/>
    <cellStyle name="Normal 40 2 3 25 2" xfId="12090"/>
    <cellStyle name="Normal 40 2 3 25 2 2" xfId="23154"/>
    <cellStyle name="Normal 40 2 3 25 2 2 2" xfId="49403"/>
    <cellStyle name="Normal 40 2 3 25 2 3" xfId="38340"/>
    <cellStyle name="Normal 40 2 3 25 3" xfId="15693"/>
    <cellStyle name="Normal 40 2 3 25 3 2" xfId="26757"/>
    <cellStyle name="Normal 40 2 3 25 3 2 2" xfId="53006"/>
    <cellStyle name="Normal 40 2 3 25 3 3" xfId="41943"/>
    <cellStyle name="Normal 40 2 3 25 4" xfId="19429"/>
    <cellStyle name="Normal 40 2 3 25 4 2" xfId="45679"/>
    <cellStyle name="Normal 40 2 3 25 5" xfId="8309"/>
    <cellStyle name="Normal 40 2 3 25 5 2" xfId="34616"/>
    <cellStyle name="Normal 40 2 3 26" xfId="4536"/>
    <cellStyle name="Normal 40 2 3 26 2" xfId="12207"/>
    <cellStyle name="Normal 40 2 3 26 2 2" xfId="23271"/>
    <cellStyle name="Normal 40 2 3 26 2 2 2" xfId="49520"/>
    <cellStyle name="Normal 40 2 3 26 2 3" xfId="38457"/>
    <cellStyle name="Normal 40 2 3 26 3" xfId="15810"/>
    <cellStyle name="Normal 40 2 3 26 3 2" xfId="26874"/>
    <cellStyle name="Normal 40 2 3 26 3 2 2" xfId="53123"/>
    <cellStyle name="Normal 40 2 3 26 3 3" xfId="42060"/>
    <cellStyle name="Normal 40 2 3 26 4" xfId="19546"/>
    <cellStyle name="Normal 40 2 3 26 4 2" xfId="45796"/>
    <cellStyle name="Normal 40 2 3 26 5" xfId="8427"/>
    <cellStyle name="Normal 40 2 3 26 5 2" xfId="34733"/>
    <cellStyle name="Normal 40 2 3 27" xfId="4537"/>
    <cellStyle name="Normal 40 2 3 27 2" xfId="12326"/>
    <cellStyle name="Normal 40 2 3 27 2 2" xfId="23390"/>
    <cellStyle name="Normal 40 2 3 27 2 2 2" xfId="49639"/>
    <cellStyle name="Normal 40 2 3 27 2 3" xfId="38576"/>
    <cellStyle name="Normal 40 2 3 27 3" xfId="15929"/>
    <cellStyle name="Normal 40 2 3 27 3 2" xfId="26993"/>
    <cellStyle name="Normal 40 2 3 27 3 2 2" xfId="53242"/>
    <cellStyle name="Normal 40 2 3 27 3 3" xfId="42179"/>
    <cellStyle name="Normal 40 2 3 27 4" xfId="19665"/>
    <cellStyle name="Normal 40 2 3 27 4 2" xfId="45915"/>
    <cellStyle name="Normal 40 2 3 27 5" xfId="8547"/>
    <cellStyle name="Normal 40 2 3 27 5 2" xfId="34852"/>
    <cellStyle name="Normal 40 2 3 28" xfId="4538"/>
    <cellStyle name="Normal 40 2 3 28 2" xfId="12457"/>
    <cellStyle name="Normal 40 2 3 28 2 2" xfId="23521"/>
    <cellStyle name="Normal 40 2 3 28 2 2 2" xfId="49770"/>
    <cellStyle name="Normal 40 2 3 28 2 3" xfId="38707"/>
    <cellStyle name="Normal 40 2 3 28 3" xfId="16060"/>
    <cellStyle name="Normal 40 2 3 28 3 2" xfId="27124"/>
    <cellStyle name="Normal 40 2 3 28 3 2 2" xfId="53373"/>
    <cellStyle name="Normal 40 2 3 28 3 3" xfId="42310"/>
    <cellStyle name="Normal 40 2 3 28 4" xfId="19796"/>
    <cellStyle name="Normal 40 2 3 28 4 2" xfId="46046"/>
    <cellStyle name="Normal 40 2 3 28 5" xfId="8679"/>
    <cellStyle name="Normal 40 2 3 28 5 2" xfId="34983"/>
    <cellStyle name="Normal 40 2 3 29" xfId="4539"/>
    <cellStyle name="Normal 40 2 3 29 2" xfId="12572"/>
    <cellStyle name="Normal 40 2 3 29 2 2" xfId="23636"/>
    <cellStyle name="Normal 40 2 3 29 2 2 2" xfId="49885"/>
    <cellStyle name="Normal 40 2 3 29 2 3" xfId="38822"/>
    <cellStyle name="Normal 40 2 3 29 3" xfId="16175"/>
    <cellStyle name="Normal 40 2 3 29 3 2" xfId="27239"/>
    <cellStyle name="Normal 40 2 3 29 3 2 2" xfId="53488"/>
    <cellStyle name="Normal 40 2 3 29 3 3" xfId="42425"/>
    <cellStyle name="Normal 40 2 3 29 4" xfId="19911"/>
    <cellStyle name="Normal 40 2 3 29 4 2" xfId="46161"/>
    <cellStyle name="Normal 40 2 3 29 5" xfId="8795"/>
    <cellStyle name="Normal 40 2 3 29 5 2" xfId="35098"/>
    <cellStyle name="Normal 40 2 3 3" xfId="286"/>
    <cellStyle name="Normal 40 2 3 3 2" xfId="4541"/>
    <cellStyle name="Normal 40 2 3 3 2 2" xfId="16474"/>
    <cellStyle name="Normal 40 2 3 3 2 2 2" xfId="27538"/>
    <cellStyle name="Normal 40 2 3 3 2 2 2 2" xfId="53787"/>
    <cellStyle name="Normal 40 2 3 3 2 2 3" xfId="42724"/>
    <cellStyle name="Normal 40 2 3 3 2 3" xfId="20210"/>
    <cellStyle name="Normal 40 2 3 3 2 3 2" xfId="46460"/>
    <cellStyle name="Normal 40 2 3 3 2 4" xfId="9138"/>
    <cellStyle name="Normal 40 2 3 3 2 4 2" xfId="35397"/>
    <cellStyle name="Normal 40 2 3 3 3" xfId="4540"/>
    <cellStyle name="Normal 40 2 3 3 3 2" xfId="20508"/>
    <cellStyle name="Normal 40 2 3 3 3 2 2" xfId="46757"/>
    <cellStyle name="Normal 40 2 3 3 3 3" xfId="9444"/>
    <cellStyle name="Normal 40 2 3 3 3 3 2" xfId="35694"/>
    <cellStyle name="Normal 40 2 3 3 4" xfId="13047"/>
    <cellStyle name="Normal 40 2 3 3 4 2" xfId="24111"/>
    <cellStyle name="Normal 40 2 3 3 4 2 2" xfId="50360"/>
    <cellStyle name="Normal 40 2 3 3 4 3" xfId="39297"/>
    <cellStyle name="Normal 40 2 3 3 5" xfId="16783"/>
    <cellStyle name="Normal 40 2 3 3 5 2" xfId="43033"/>
    <cellStyle name="Normal 40 2 3 3 6" xfId="5640"/>
    <cellStyle name="Normal 40 2 3 3 6 2" xfId="31970"/>
    <cellStyle name="Normal 40 2 3 3 7" xfId="27764"/>
    <cellStyle name="Normal 40 2 3 30" xfId="4542"/>
    <cellStyle name="Normal 40 2 3 30 2" xfId="12686"/>
    <cellStyle name="Normal 40 2 3 30 2 2" xfId="23750"/>
    <cellStyle name="Normal 40 2 3 30 2 2 2" xfId="49999"/>
    <cellStyle name="Normal 40 2 3 30 2 3" xfId="38936"/>
    <cellStyle name="Normal 40 2 3 30 3" xfId="16289"/>
    <cellStyle name="Normal 40 2 3 30 3 2" xfId="27353"/>
    <cellStyle name="Normal 40 2 3 30 3 2 2" xfId="53602"/>
    <cellStyle name="Normal 40 2 3 30 3 3" xfId="42539"/>
    <cellStyle name="Normal 40 2 3 30 4" xfId="20025"/>
    <cellStyle name="Normal 40 2 3 30 4 2" xfId="46275"/>
    <cellStyle name="Normal 40 2 3 30 5" xfId="8910"/>
    <cellStyle name="Normal 40 2 3 30 5 2" xfId="35212"/>
    <cellStyle name="Normal 40 2 3 31" xfId="4543"/>
    <cellStyle name="Normal 40 2 3 31 2" xfId="9324"/>
    <cellStyle name="Normal 40 2 3 31 2 2" xfId="20388"/>
    <cellStyle name="Normal 40 2 3 31 2 2 2" xfId="46637"/>
    <cellStyle name="Normal 40 2 3 31 2 3" xfId="35574"/>
    <cellStyle name="Normal 40 2 3 31 3" xfId="12927"/>
    <cellStyle name="Normal 40 2 3 31 3 2" xfId="23991"/>
    <cellStyle name="Normal 40 2 3 31 3 2 2" xfId="50240"/>
    <cellStyle name="Normal 40 2 3 31 3 3" xfId="39177"/>
    <cellStyle name="Normal 40 2 3 31 4" xfId="16663"/>
    <cellStyle name="Normal 40 2 3 31 4 2" xfId="42913"/>
    <cellStyle name="Normal 40 2 3 31 5" xfId="5519"/>
    <cellStyle name="Normal 40 2 3 31 5 2" xfId="31850"/>
    <cellStyle name="Normal 40 2 3 32" xfId="4544"/>
    <cellStyle name="Normal 40 2 3 32 2" xfId="20268"/>
    <cellStyle name="Normal 40 2 3 32 2 2" xfId="46517"/>
    <cellStyle name="Normal 40 2 3 32 3" xfId="9204"/>
    <cellStyle name="Normal 40 2 3 32 3 2" xfId="35454"/>
    <cellStyle name="Normal 40 2 3 33" xfId="4545"/>
    <cellStyle name="Normal 40 2 3 33 2" xfId="23871"/>
    <cellStyle name="Normal 40 2 3 33 2 2" xfId="50120"/>
    <cellStyle name="Normal 40 2 3 33 3" xfId="12807"/>
    <cellStyle name="Normal 40 2 3 33 3 2" xfId="39057"/>
    <cellStyle name="Normal 40 2 3 34" xfId="4546"/>
    <cellStyle name="Normal 40 2 3 34 2" xfId="16543"/>
    <cellStyle name="Normal 40 2 3 34 2 2" xfId="42793"/>
    <cellStyle name="Normal 40 2 3 35" xfId="4547"/>
    <cellStyle name="Normal 40 2 3 36" xfId="4548"/>
    <cellStyle name="Normal 40 2 3 37" xfId="4549"/>
    <cellStyle name="Normal 40 2 3 38" xfId="4550"/>
    <cellStyle name="Normal 40 2 3 39" xfId="4551"/>
    <cellStyle name="Normal 40 2 3 4" xfId="4552"/>
    <cellStyle name="Normal 40 2 3 4 2" xfId="9596"/>
    <cellStyle name="Normal 40 2 3 4 2 2" xfId="20660"/>
    <cellStyle name="Normal 40 2 3 4 2 2 2" xfId="46909"/>
    <cellStyle name="Normal 40 2 3 4 2 3" xfId="35846"/>
    <cellStyle name="Normal 40 2 3 4 3" xfId="13199"/>
    <cellStyle name="Normal 40 2 3 4 3 2" xfId="24263"/>
    <cellStyle name="Normal 40 2 3 4 3 2 2" xfId="50512"/>
    <cellStyle name="Normal 40 2 3 4 3 3" xfId="39449"/>
    <cellStyle name="Normal 40 2 3 4 4" xfId="16935"/>
    <cellStyle name="Normal 40 2 3 4 4 2" xfId="43185"/>
    <cellStyle name="Normal 40 2 3 4 5" xfId="5794"/>
    <cellStyle name="Normal 40 2 3 4 5 2" xfId="32122"/>
    <cellStyle name="Normal 40 2 3 40" xfId="4553"/>
    <cellStyle name="Normal 40 2 3 41" xfId="4554"/>
    <cellStyle name="Normal 40 2 3 42" xfId="4478"/>
    <cellStyle name="Normal 40 2 3 43" xfId="5398"/>
    <cellStyle name="Normal 40 2 3 43 2" xfId="31730"/>
    <cellStyle name="Normal 40 2 3 44" xfId="27761"/>
    <cellStyle name="Normal 40 2 3 5" xfId="4555"/>
    <cellStyle name="Normal 40 2 3 5 2" xfId="9712"/>
    <cellStyle name="Normal 40 2 3 5 2 2" xfId="20776"/>
    <cellStyle name="Normal 40 2 3 5 2 2 2" xfId="47025"/>
    <cellStyle name="Normal 40 2 3 5 2 3" xfId="35962"/>
    <cellStyle name="Normal 40 2 3 5 3" xfId="13315"/>
    <cellStyle name="Normal 40 2 3 5 3 2" xfId="24379"/>
    <cellStyle name="Normal 40 2 3 5 3 2 2" xfId="50628"/>
    <cellStyle name="Normal 40 2 3 5 3 3" xfId="39565"/>
    <cellStyle name="Normal 40 2 3 5 4" xfId="17051"/>
    <cellStyle name="Normal 40 2 3 5 4 2" xfId="43301"/>
    <cellStyle name="Normal 40 2 3 5 5" xfId="5911"/>
    <cellStyle name="Normal 40 2 3 5 5 2" xfId="32238"/>
    <cellStyle name="Normal 40 2 3 6" xfId="4556"/>
    <cellStyle name="Normal 40 2 3 6 2" xfId="9827"/>
    <cellStyle name="Normal 40 2 3 6 2 2" xfId="20891"/>
    <cellStyle name="Normal 40 2 3 6 2 2 2" xfId="47140"/>
    <cellStyle name="Normal 40 2 3 6 2 3" xfId="36077"/>
    <cellStyle name="Normal 40 2 3 6 3" xfId="13430"/>
    <cellStyle name="Normal 40 2 3 6 3 2" xfId="24494"/>
    <cellStyle name="Normal 40 2 3 6 3 2 2" xfId="50743"/>
    <cellStyle name="Normal 40 2 3 6 3 3" xfId="39680"/>
    <cellStyle name="Normal 40 2 3 6 4" xfId="17166"/>
    <cellStyle name="Normal 40 2 3 6 4 2" xfId="43416"/>
    <cellStyle name="Normal 40 2 3 6 5" xfId="6027"/>
    <cellStyle name="Normal 40 2 3 6 5 2" xfId="32353"/>
    <cellStyle name="Normal 40 2 3 7" xfId="4557"/>
    <cellStyle name="Normal 40 2 3 7 2" xfId="9942"/>
    <cellStyle name="Normal 40 2 3 7 2 2" xfId="21006"/>
    <cellStyle name="Normal 40 2 3 7 2 2 2" xfId="47255"/>
    <cellStyle name="Normal 40 2 3 7 2 3" xfId="36192"/>
    <cellStyle name="Normal 40 2 3 7 3" xfId="13545"/>
    <cellStyle name="Normal 40 2 3 7 3 2" xfId="24609"/>
    <cellStyle name="Normal 40 2 3 7 3 2 2" xfId="50858"/>
    <cellStyle name="Normal 40 2 3 7 3 3" xfId="39795"/>
    <cellStyle name="Normal 40 2 3 7 4" xfId="17281"/>
    <cellStyle name="Normal 40 2 3 7 4 2" xfId="43531"/>
    <cellStyle name="Normal 40 2 3 7 5" xfId="6143"/>
    <cellStyle name="Normal 40 2 3 7 5 2" xfId="32468"/>
    <cellStyle name="Normal 40 2 3 8" xfId="4558"/>
    <cellStyle name="Normal 40 2 3 8 2" xfId="10056"/>
    <cellStyle name="Normal 40 2 3 8 2 2" xfId="21120"/>
    <cellStyle name="Normal 40 2 3 8 2 2 2" xfId="47369"/>
    <cellStyle name="Normal 40 2 3 8 2 3" xfId="36306"/>
    <cellStyle name="Normal 40 2 3 8 3" xfId="13659"/>
    <cellStyle name="Normal 40 2 3 8 3 2" xfId="24723"/>
    <cellStyle name="Normal 40 2 3 8 3 2 2" xfId="50972"/>
    <cellStyle name="Normal 40 2 3 8 3 3" xfId="39909"/>
    <cellStyle name="Normal 40 2 3 8 4" xfId="17395"/>
    <cellStyle name="Normal 40 2 3 8 4 2" xfId="43645"/>
    <cellStyle name="Normal 40 2 3 8 5" xfId="6258"/>
    <cellStyle name="Normal 40 2 3 8 5 2" xfId="32582"/>
    <cellStyle name="Normal 40 2 3 9" xfId="4559"/>
    <cellStyle name="Normal 40 2 3 9 2" xfId="10170"/>
    <cellStyle name="Normal 40 2 3 9 2 2" xfId="21234"/>
    <cellStyle name="Normal 40 2 3 9 2 2 2" xfId="47483"/>
    <cellStyle name="Normal 40 2 3 9 2 3" xfId="36420"/>
    <cellStyle name="Normal 40 2 3 9 3" xfId="13773"/>
    <cellStyle name="Normal 40 2 3 9 3 2" xfId="24837"/>
    <cellStyle name="Normal 40 2 3 9 3 2 2" xfId="51086"/>
    <cellStyle name="Normal 40 2 3 9 3 3" xfId="40023"/>
    <cellStyle name="Normal 40 2 3 9 4" xfId="17509"/>
    <cellStyle name="Normal 40 2 3 9 4 2" xfId="43759"/>
    <cellStyle name="Normal 40 2 3 9 5" xfId="6373"/>
    <cellStyle name="Normal 40 2 3 9 5 2" xfId="32696"/>
    <cellStyle name="Normal 40 2 30" xfId="4560"/>
    <cellStyle name="Normal 40 2 30 2" xfId="12065"/>
    <cellStyle name="Normal 40 2 30 2 2" xfId="23129"/>
    <cellStyle name="Normal 40 2 30 2 2 2" xfId="49378"/>
    <cellStyle name="Normal 40 2 30 2 3" xfId="38315"/>
    <cellStyle name="Normal 40 2 30 3" xfId="15668"/>
    <cellStyle name="Normal 40 2 30 3 2" xfId="26732"/>
    <cellStyle name="Normal 40 2 30 3 2 2" xfId="52981"/>
    <cellStyle name="Normal 40 2 30 3 3" xfId="41918"/>
    <cellStyle name="Normal 40 2 30 4" xfId="19404"/>
    <cellStyle name="Normal 40 2 30 4 2" xfId="45654"/>
    <cellStyle name="Normal 40 2 30 5" xfId="8283"/>
    <cellStyle name="Normal 40 2 30 5 2" xfId="34591"/>
    <cellStyle name="Normal 40 2 31" xfId="4561"/>
    <cellStyle name="Normal 40 2 31 2" xfId="12182"/>
    <cellStyle name="Normal 40 2 31 2 2" xfId="23246"/>
    <cellStyle name="Normal 40 2 31 2 2 2" xfId="49495"/>
    <cellStyle name="Normal 40 2 31 2 3" xfId="38432"/>
    <cellStyle name="Normal 40 2 31 3" xfId="15785"/>
    <cellStyle name="Normal 40 2 31 3 2" xfId="26849"/>
    <cellStyle name="Normal 40 2 31 3 2 2" xfId="53098"/>
    <cellStyle name="Normal 40 2 31 3 3" xfId="42035"/>
    <cellStyle name="Normal 40 2 31 4" xfId="19521"/>
    <cellStyle name="Normal 40 2 31 4 2" xfId="45771"/>
    <cellStyle name="Normal 40 2 31 5" xfId="8401"/>
    <cellStyle name="Normal 40 2 31 5 2" xfId="34708"/>
    <cellStyle name="Normal 40 2 32" xfId="4562"/>
    <cellStyle name="Normal 40 2 32 2" xfId="12301"/>
    <cellStyle name="Normal 40 2 32 2 2" xfId="23365"/>
    <cellStyle name="Normal 40 2 32 2 2 2" xfId="49614"/>
    <cellStyle name="Normal 40 2 32 2 3" xfId="38551"/>
    <cellStyle name="Normal 40 2 32 3" xfId="15904"/>
    <cellStyle name="Normal 40 2 32 3 2" xfId="26968"/>
    <cellStyle name="Normal 40 2 32 3 2 2" xfId="53217"/>
    <cellStyle name="Normal 40 2 32 3 3" xfId="42154"/>
    <cellStyle name="Normal 40 2 32 4" xfId="19640"/>
    <cellStyle name="Normal 40 2 32 4 2" xfId="45890"/>
    <cellStyle name="Normal 40 2 32 5" xfId="8521"/>
    <cellStyle name="Normal 40 2 32 5 2" xfId="34827"/>
    <cellStyle name="Normal 40 2 33" xfId="4563"/>
    <cellStyle name="Normal 40 2 33 2" xfId="12432"/>
    <cellStyle name="Normal 40 2 33 2 2" xfId="23496"/>
    <cellStyle name="Normal 40 2 33 2 2 2" xfId="49745"/>
    <cellStyle name="Normal 40 2 33 2 3" xfId="38682"/>
    <cellStyle name="Normal 40 2 33 3" xfId="16035"/>
    <cellStyle name="Normal 40 2 33 3 2" xfId="27099"/>
    <cellStyle name="Normal 40 2 33 3 2 2" xfId="53348"/>
    <cellStyle name="Normal 40 2 33 3 3" xfId="42285"/>
    <cellStyle name="Normal 40 2 33 4" xfId="19771"/>
    <cellStyle name="Normal 40 2 33 4 2" xfId="46021"/>
    <cellStyle name="Normal 40 2 33 5" xfId="8653"/>
    <cellStyle name="Normal 40 2 33 5 2" xfId="34958"/>
    <cellStyle name="Normal 40 2 34" xfId="4564"/>
    <cellStyle name="Normal 40 2 34 2" xfId="12547"/>
    <cellStyle name="Normal 40 2 34 2 2" xfId="23611"/>
    <cellStyle name="Normal 40 2 34 2 2 2" xfId="49860"/>
    <cellStyle name="Normal 40 2 34 2 3" xfId="38797"/>
    <cellStyle name="Normal 40 2 34 3" xfId="16150"/>
    <cellStyle name="Normal 40 2 34 3 2" xfId="27214"/>
    <cellStyle name="Normal 40 2 34 3 2 2" xfId="53463"/>
    <cellStyle name="Normal 40 2 34 3 3" xfId="42400"/>
    <cellStyle name="Normal 40 2 34 4" xfId="19886"/>
    <cellStyle name="Normal 40 2 34 4 2" xfId="46136"/>
    <cellStyle name="Normal 40 2 34 5" xfId="8769"/>
    <cellStyle name="Normal 40 2 34 5 2" xfId="35073"/>
    <cellStyle name="Normal 40 2 35" xfId="4565"/>
    <cellStyle name="Normal 40 2 35 2" xfId="12661"/>
    <cellStyle name="Normal 40 2 35 2 2" xfId="23725"/>
    <cellStyle name="Normal 40 2 35 2 2 2" xfId="49974"/>
    <cellStyle name="Normal 40 2 35 2 3" xfId="38911"/>
    <cellStyle name="Normal 40 2 35 3" xfId="16264"/>
    <cellStyle name="Normal 40 2 35 3 2" xfId="27328"/>
    <cellStyle name="Normal 40 2 35 3 2 2" xfId="53577"/>
    <cellStyle name="Normal 40 2 35 3 3" xfId="42514"/>
    <cellStyle name="Normal 40 2 35 4" xfId="20000"/>
    <cellStyle name="Normal 40 2 35 4 2" xfId="46250"/>
    <cellStyle name="Normal 40 2 35 5" xfId="8884"/>
    <cellStyle name="Normal 40 2 35 5 2" xfId="35187"/>
    <cellStyle name="Normal 40 2 36" xfId="4566"/>
    <cellStyle name="Normal 40 2 36 2" xfId="9299"/>
    <cellStyle name="Normal 40 2 36 2 2" xfId="20363"/>
    <cellStyle name="Normal 40 2 36 2 2 2" xfId="46612"/>
    <cellStyle name="Normal 40 2 36 2 3" xfId="35549"/>
    <cellStyle name="Normal 40 2 36 3" xfId="12902"/>
    <cellStyle name="Normal 40 2 36 3 2" xfId="23966"/>
    <cellStyle name="Normal 40 2 36 3 2 2" xfId="50215"/>
    <cellStyle name="Normal 40 2 36 3 3" xfId="39152"/>
    <cellStyle name="Normal 40 2 36 4" xfId="16638"/>
    <cellStyle name="Normal 40 2 36 4 2" xfId="42888"/>
    <cellStyle name="Normal 40 2 36 5" xfId="5494"/>
    <cellStyle name="Normal 40 2 36 5 2" xfId="31825"/>
    <cellStyle name="Normal 40 2 37" xfId="4567"/>
    <cellStyle name="Normal 40 2 37 2" xfId="20243"/>
    <cellStyle name="Normal 40 2 37 2 2" xfId="46492"/>
    <cellStyle name="Normal 40 2 37 3" xfId="9179"/>
    <cellStyle name="Normal 40 2 37 3 2" xfId="35429"/>
    <cellStyle name="Normal 40 2 38" xfId="4568"/>
    <cellStyle name="Normal 40 2 38 2" xfId="23846"/>
    <cellStyle name="Normal 40 2 38 2 2" xfId="50095"/>
    <cellStyle name="Normal 40 2 38 3" xfId="12782"/>
    <cellStyle name="Normal 40 2 38 3 2" xfId="39032"/>
    <cellStyle name="Normal 40 2 39" xfId="4569"/>
    <cellStyle name="Normal 40 2 39 2" xfId="16507"/>
    <cellStyle name="Normal 40 2 39 2 2" xfId="42757"/>
    <cellStyle name="Normal 40 2 4" xfId="287"/>
    <cellStyle name="Normal 40 2 4 10" xfId="4571"/>
    <cellStyle name="Normal 40 2 4 10 2" xfId="10291"/>
    <cellStyle name="Normal 40 2 4 10 2 2" xfId="21355"/>
    <cellStyle name="Normal 40 2 4 10 2 2 2" xfId="47604"/>
    <cellStyle name="Normal 40 2 4 10 2 3" xfId="36541"/>
    <cellStyle name="Normal 40 2 4 10 3" xfId="13894"/>
    <cellStyle name="Normal 40 2 4 10 3 2" xfId="24958"/>
    <cellStyle name="Normal 40 2 4 10 3 2 2" xfId="51207"/>
    <cellStyle name="Normal 40 2 4 10 3 3" xfId="40144"/>
    <cellStyle name="Normal 40 2 4 10 4" xfId="17630"/>
    <cellStyle name="Normal 40 2 4 10 4 2" xfId="43880"/>
    <cellStyle name="Normal 40 2 4 10 5" xfId="6495"/>
    <cellStyle name="Normal 40 2 4 10 5 2" xfId="32817"/>
    <cellStyle name="Normal 40 2 4 11" xfId="4572"/>
    <cellStyle name="Normal 40 2 4 11 2" xfId="10418"/>
    <cellStyle name="Normal 40 2 4 11 2 2" xfId="21482"/>
    <cellStyle name="Normal 40 2 4 11 2 2 2" xfId="47731"/>
    <cellStyle name="Normal 40 2 4 11 2 3" xfId="36668"/>
    <cellStyle name="Normal 40 2 4 11 3" xfId="14021"/>
    <cellStyle name="Normal 40 2 4 11 3 2" xfId="25085"/>
    <cellStyle name="Normal 40 2 4 11 3 2 2" xfId="51334"/>
    <cellStyle name="Normal 40 2 4 11 3 3" xfId="40271"/>
    <cellStyle name="Normal 40 2 4 11 4" xfId="17757"/>
    <cellStyle name="Normal 40 2 4 11 4 2" xfId="44007"/>
    <cellStyle name="Normal 40 2 4 11 5" xfId="6623"/>
    <cellStyle name="Normal 40 2 4 11 5 2" xfId="32944"/>
    <cellStyle name="Normal 40 2 4 12" xfId="4573"/>
    <cellStyle name="Normal 40 2 4 12 2" xfId="10533"/>
    <cellStyle name="Normal 40 2 4 12 2 2" xfId="21597"/>
    <cellStyle name="Normal 40 2 4 12 2 2 2" xfId="47846"/>
    <cellStyle name="Normal 40 2 4 12 2 3" xfId="36783"/>
    <cellStyle name="Normal 40 2 4 12 3" xfId="14136"/>
    <cellStyle name="Normal 40 2 4 12 3 2" xfId="25200"/>
    <cellStyle name="Normal 40 2 4 12 3 2 2" xfId="51449"/>
    <cellStyle name="Normal 40 2 4 12 3 3" xfId="40386"/>
    <cellStyle name="Normal 40 2 4 12 4" xfId="17872"/>
    <cellStyle name="Normal 40 2 4 12 4 2" xfId="44122"/>
    <cellStyle name="Normal 40 2 4 12 5" xfId="6739"/>
    <cellStyle name="Normal 40 2 4 12 5 2" xfId="33059"/>
    <cellStyle name="Normal 40 2 4 13" xfId="4574"/>
    <cellStyle name="Normal 40 2 4 13 2" xfId="10706"/>
    <cellStyle name="Normal 40 2 4 13 2 2" xfId="21770"/>
    <cellStyle name="Normal 40 2 4 13 2 2 2" xfId="48019"/>
    <cellStyle name="Normal 40 2 4 13 2 3" xfId="36956"/>
    <cellStyle name="Normal 40 2 4 13 3" xfId="14309"/>
    <cellStyle name="Normal 40 2 4 13 3 2" xfId="25373"/>
    <cellStyle name="Normal 40 2 4 13 3 2 2" xfId="51622"/>
    <cellStyle name="Normal 40 2 4 13 3 3" xfId="40559"/>
    <cellStyle name="Normal 40 2 4 13 4" xfId="18045"/>
    <cellStyle name="Normal 40 2 4 13 4 2" xfId="44295"/>
    <cellStyle name="Normal 40 2 4 13 5" xfId="6913"/>
    <cellStyle name="Normal 40 2 4 13 5 2" xfId="33232"/>
    <cellStyle name="Normal 40 2 4 14" xfId="4575"/>
    <cellStyle name="Normal 40 2 4 14 2" xfId="10823"/>
    <cellStyle name="Normal 40 2 4 14 2 2" xfId="21887"/>
    <cellStyle name="Normal 40 2 4 14 2 2 2" xfId="48136"/>
    <cellStyle name="Normal 40 2 4 14 2 3" xfId="37073"/>
    <cellStyle name="Normal 40 2 4 14 3" xfId="14426"/>
    <cellStyle name="Normal 40 2 4 14 3 2" xfId="25490"/>
    <cellStyle name="Normal 40 2 4 14 3 2 2" xfId="51739"/>
    <cellStyle name="Normal 40 2 4 14 3 3" xfId="40676"/>
    <cellStyle name="Normal 40 2 4 14 4" xfId="18162"/>
    <cellStyle name="Normal 40 2 4 14 4 2" xfId="44412"/>
    <cellStyle name="Normal 40 2 4 14 5" xfId="7031"/>
    <cellStyle name="Normal 40 2 4 14 5 2" xfId="33349"/>
    <cellStyle name="Normal 40 2 4 15" xfId="4576"/>
    <cellStyle name="Normal 40 2 4 15 2" xfId="10939"/>
    <cellStyle name="Normal 40 2 4 15 2 2" xfId="22003"/>
    <cellStyle name="Normal 40 2 4 15 2 2 2" xfId="48252"/>
    <cellStyle name="Normal 40 2 4 15 2 3" xfId="37189"/>
    <cellStyle name="Normal 40 2 4 15 3" xfId="14542"/>
    <cellStyle name="Normal 40 2 4 15 3 2" xfId="25606"/>
    <cellStyle name="Normal 40 2 4 15 3 2 2" xfId="51855"/>
    <cellStyle name="Normal 40 2 4 15 3 3" xfId="40792"/>
    <cellStyle name="Normal 40 2 4 15 4" xfId="18278"/>
    <cellStyle name="Normal 40 2 4 15 4 2" xfId="44528"/>
    <cellStyle name="Normal 40 2 4 15 5" xfId="7148"/>
    <cellStyle name="Normal 40 2 4 15 5 2" xfId="33465"/>
    <cellStyle name="Normal 40 2 4 16" xfId="4577"/>
    <cellStyle name="Normal 40 2 4 16 2" xfId="11057"/>
    <cellStyle name="Normal 40 2 4 16 2 2" xfId="22121"/>
    <cellStyle name="Normal 40 2 4 16 2 2 2" xfId="48370"/>
    <cellStyle name="Normal 40 2 4 16 2 3" xfId="37307"/>
    <cellStyle name="Normal 40 2 4 16 3" xfId="14660"/>
    <cellStyle name="Normal 40 2 4 16 3 2" xfId="25724"/>
    <cellStyle name="Normal 40 2 4 16 3 2 2" xfId="51973"/>
    <cellStyle name="Normal 40 2 4 16 3 3" xfId="40910"/>
    <cellStyle name="Normal 40 2 4 16 4" xfId="18396"/>
    <cellStyle name="Normal 40 2 4 16 4 2" xfId="44646"/>
    <cellStyle name="Normal 40 2 4 16 5" xfId="7267"/>
    <cellStyle name="Normal 40 2 4 16 5 2" xfId="33583"/>
    <cellStyle name="Normal 40 2 4 17" xfId="4578"/>
    <cellStyle name="Normal 40 2 4 17 2" xfId="11175"/>
    <cellStyle name="Normal 40 2 4 17 2 2" xfId="22239"/>
    <cellStyle name="Normal 40 2 4 17 2 2 2" xfId="48488"/>
    <cellStyle name="Normal 40 2 4 17 2 3" xfId="37425"/>
    <cellStyle name="Normal 40 2 4 17 3" xfId="14778"/>
    <cellStyle name="Normal 40 2 4 17 3 2" xfId="25842"/>
    <cellStyle name="Normal 40 2 4 17 3 2 2" xfId="52091"/>
    <cellStyle name="Normal 40 2 4 17 3 3" xfId="41028"/>
    <cellStyle name="Normal 40 2 4 17 4" xfId="18514"/>
    <cellStyle name="Normal 40 2 4 17 4 2" xfId="44764"/>
    <cellStyle name="Normal 40 2 4 17 5" xfId="7386"/>
    <cellStyle name="Normal 40 2 4 17 5 2" xfId="33701"/>
    <cellStyle name="Normal 40 2 4 18" xfId="4579"/>
    <cellStyle name="Normal 40 2 4 18 2" xfId="11291"/>
    <cellStyle name="Normal 40 2 4 18 2 2" xfId="22355"/>
    <cellStyle name="Normal 40 2 4 18 2 2 2" xfId="48604"/>
    <cellStyle name="Normal 40 2 4 18 2 3" xfId="37541"/>
    <cellStyle name="Normal 40 2 4 18 3" xfId="14894"/>
    <cellStyle name="Normal 40 2 4 18 3 2" xfId="25958"/>
    <cellStyle name="Normal 40 2 4 18 3 2 2" xfId="52207"/>
    <cellStyle name="Normal 40 2 4 18 3 3" xfId="41144"/>
    <cellStyle name="Normal 40 2 4 18 4" xfId="18630"/>
    <cellStyle name="Normal 40 2 4 18 4 2" xfId="44880"/>
    <cellStyle name="Normal 40 2 4 18 5" xfId="7503"/>
    <cellStyle name="Normal 40 2 4 18 5 2" xfId="33817"/>
    <cellStyle name="Normal 40 2 4 19" xfId="4580"/>
    <cellStyle name="Normal 40 2 4 19 2" xfId="11408"/>
    <cellStyle name="Normal 40 2 4 19 2 2" xfId="22472"/>
    <cellStyle name="Normal 40 2 4 19 2 2 2" xfId="48721"/>
    <cellStyle name="Normal 40 2 4 19 2 3" xfId="37658"/>
    <cellStyle name="Normal 40 2 4 19 3" xfId="15011"/>
    <cellStyle name="Normal 40 2 4 19 3 2" xfId="26075"/>
    <cellStyle name="Normal 40 2 4 19 3 2 2" xfId="52324"/>
    <cellStyle name="Normal 40 2 4 19 3 3" xfId="41261"/>
    <cellStyle name="Normal 40 2 4 19 4" xfId="18747"/>
    <cellStyle name="Normal 40 2 4 19 4 2" xfId="44997"/>
    <cellStyle name="Normal 40 2 4 19 5" xfId="7621"/>
    <cellStyle name="Normal 40 2 4 19 5 2" xfId="33934"/>
    <cellStyle name="Normal 40 2 4 2" xfId="288"/>
    <cellStyle name="Normal 40 2 4 2 10" xfId="4582"/>
    <cellStyle name="Normal 40 2 4 2 10 2" xfId="10489"/>
    <cellStyle name="Normal 40 2 4 2 10 2 2" xfId="21553"/>
    <cellStyle name="Normal 40 2 4 2 10 2 2 2" xfId="47802"/>
    <cellStyle name="Normal 40 2 4 2 10 2 3" xfId="36739"/>
    <cellStyle name="Normal 40 2 4 2 10 3" xfId="14092"/>
    <cellStyle name="Normal 40 2 4 2 10 3 2" xfId="25156"/>
    <cellStyle name="Normal 40 2 4 2 10 3 2 2" xfId="51405"/>
    <cellStyle name="Normal 40 2 4 2 10 3 3" xfId="40342"/>
    <cellStyle name="Normal 40 2 4 2 10 4" xfId="17828"/>
    <cellStyle name="Normal 40 2 4 2 10 4 2" xfId="44078"/>
    <cellStyle name="Normal 40 2 4 2 10 5" xfId="6694"/>
    <cellStyle name="Normal 40 2 4 2 10 5 2" xfId="33015"/>
    <cellStyle name="Normal 40 2 4 2 11" xfId="4583"/>
    <cellStyle name="Normal 40 2 4 2 11 2" xfId="10604"/>
    <cellStyle name="Normal 40 2 4 2 11 2 2" xfId="21668"/>
    <cellStyle name="Normal 40 2 4 2 11 2 2 2" xfId="47917"/>
    <cellStyle name="Normal 40 2 4 2 11 2 3" xfId="36854"/>
    <cellStyle name="Normal 40 2 4 2 11 3" xfId="14207"/>
    <cellStyle name="Normal 40 2 4 2 11 3 2" xfId="25271"/>
    <cellStyle name="Normal 40 2 4 2 11 3 2 2" xfId="51520"/>
    <cellStyle name="Normal 40 2 4 2 11 3 3" xfId="40457"/>
    <cellStyle name="Normal 40 2 4 2 11 4" xfId="17943"/>
    <cellStyle name="Normal 40 2 4 2 11 4 2" xfId="44193"/>
    <cellStyle name="Normal 40 2 4 2 11 5" xfId="6810"/>
    <cellStyle name="Normal 40 2 4 2 11 5 2" xfId="33130"/>
    <cellStyle name="Normal 40 2 4 2 12" xfId="4584"/>
    <cellStyle name="Normal 40 2 4 2 12 2" xfId="10777"/>
    <cellStyle name="Normal 40 2 4 2 12 2 2" xfId="21841"/>
    <cellStyle name="Normal 40 2 4 2 12 2 2 2" xfId="48090"/>
    <cellStyle name="Normal 40 2 4 2 12 2 3" xfId="37027"/>
    <cellStyle name="Normal 40 2 4 2 12 3" xfId="14380"/>
    <cellStyle name="Normal 40 2 4 2 12 3 2" xfId="25444"/>
    <cellStyle name="Normal 40 2 4 2 12 3 2 2" xfId="51693"/>
    <cellStyle name="Normal 40 2 4 2 12 3 3" xfId="40630"/>
    <cellStyle name="Normal 40 2 4 2 12 4" xfId="18116"/>
    <cellStyle name="Normal 40 2 4 2 12 4 2" xfId="44366"/>
    <cellStyle name="Normal 40 2 4 2 12 5" xfId="6984"/>
    <cellStyle name="Normal 40 2 4 2 12 5 2" xfId="33303"/>
    <cellStyle name="Normal 40 2 4 2 13" xfId="4585"/>
    <cellStyle name="Normal 40 2 4 2 13 2" xfId="10894"/>
    <cellStyle name="Normal 40 2 4 2 13 2 2" xfId="21958"/>
    <cellStyle name="Normal 40 2 4 2 13 2 2 2" xfId="48207"/>
    <cellStyle name="Normal 40 2 4 2 13 2 3" xfId="37144"/>
    <cellStyle name="Normal 40 2 4 2 13 3" xfId="14497"/>
    <cellStyle name="Normal 40 2 4 2 13 3 2" xfId="25561"/>
    <cellStyle name="Normal 40 2 4 2 13 3 2 2" xfId="51810"/>
    <cellStyle name="Normal 40 2 4 2 13 3 3" xfId="40747"/>
    <cellStyle name="Normal 40 2 4 2 13 4" xfId="18233"/>
    <cellStyle name="Normal 40 2 4 2 13 4 2" xfId="44483"/>
    <cellStyle name="Normal 40 2 4 2 13 5" xfId="7102"/>
    <cellStyle name="Normal 40 2 4 2 13 5 2" xfId="33420"/>
    <cellStyle name="Normal 40 2 4 2 14" xfId="4586"/>
    <cellStyle name="Normal 40 2 4 2 14 2" xfId="11010"/>
    <cellStyle name="Normal 40 2 4 2 14 2 2" xfId="22074"/>
    <cellStyle name="Normal 40 2 4 2 14 2 2 2" xfId="48323"/>
    <cellStyle name="Normal 40 2 4 2 14 2 3" xfId="37260"/>
    <cellStyle name="Normal 40 2 4 2 14 3" xfId="14613"/>
    <cellStyle name="Normal 40 2 4 2 14 3 2" xfId="25677"/>
    <cellStyle name="Normal 40 2 4 2 14 3 2 2" xfId="51926"/>
    <cellStyle name="Normal 40 2 4 2 14 3 3" xfId="40863"/>
    <cellStyle name="Normal 40 2 4 2 14 4" xfId="18349"/>
    <cellStyle name="Normal 40 2 4 2 14 4 2" xfId="44599"/>
    <cellStyle name="Normal 40 2 4 2 14 5" xfId="7219"/>
    <cellStyle name="Normal 40 2 4 2 14 5 2" xfId="33536"/>
    <cellStyle name="Normal 40 2 4 2 15" xfId="4587"/>
    <cellStyle name="Normal 40 2 4 2 15 2" xfId="11128"/>
    <cellStyle name="Normal 40 2 4 2 15 2 2" xfId="22192"/>
    <cellStyle name="Normal 40 2 4 2 15 2 2 2" xfId="48441"/>
    <cellStyle name="Normal 40 2 4 2 15 2 3" xfId="37378"/>
    <cellStyle name="Normal 40 2 4 2 15 3" xfId="14731"/>
    <cellStyle name="Normal 40 2 4 2 15 3 2" xfId="25795"/>
    <cellStyle name="Normal 40 2 4 2 15 3 2 2" xfId="52044"/>
    <cellStyle name="Normal 40 2 4 2 15 3 3" xfId="40981"/>
    <cellStyle name="Normal 40 2 4 2 15 4" xfId="18467"/>
    <cellStyle name="Normal 40 2 4 2 15 4 2" xfId="44717"/>
    <cellStyle name="Normal 40 2 4 2 15 5" xfId="7338"/>
    <cellStyle name="Normal 40 2 4 2 15 5 2" xfId="33654"/>
    <cellStyle name="Normal 40 2 4 2 16" xfId="4588"/>
    <cellStyle name="Normal 40 2 4 2 16 2" xfId="11246"/>
    <cellStyle name="Normal 40 2 4 2 16 2 2" xfId="22310"/>
    <cellStyle name="Normal 40 2 4 2 16 2 2 2" xfId="48559"/>
    <cellStyle name="Normal 40 2 4 2 16 2 3" xfId="37496"/>
    <cellStyle name="Normal 40 2 4 2 16 3" xfId="14849"/>
    <cellStyle name="Normal 40 2 4 2 16 3 2" xfId="25913"/>
    <cellStyle name="Normal 40 2 4 2 16 3 2 2" xfId="52162"/>
    <cellStyle name="Normal 40 2 4 2 16 3 3" xfId="41099"/>
    <cellStyle name="Normal 40 2 4 2 16 4" xfId="18585"/>
    <cellStyle name="Normal 40 2 4 2 16 4 2" xfId="44835"/>
    <cellStyle name="Normal 40 2 4 2 16 5" xfId="7457"/>
    <cellStyle name="Normal 40 2 4 2 16 5 2" xfId="33772"/>
    <cellStyle name="Normal 40 2 4 2 17" xfId="4589"/>
    <cellStyle name="Normal 40 2 4 2 17 2" xfId="11362"/>
    <cellStyle name="Normal 40 2 4 2 17 2 2" xfId="22426"/>
    <cellStyle name="Normal 40 2 4 2 17 2 2 2" xfId="48675"/>
    <cellStyle name="Normal 40 2 4 2 17 2 3" xfId="37612"/>
    <cellStyle name="Normal 40 2 4 2 17 3" xfId="14965"/>
    <cellStyle name="Normal 40 2 4 2 17 3 2" xfId="26029"/>
    <cellStyle name="Normal 40 2 4 2 17 3 2 2" xfId="52278"/>
    <cellStyle name="Normal 40 2 4 2 17 3 3" xfId="41215"/>
    <cellStyle name="Normal 40 2 4 2 17 4" xfId="18701"/>
    <cellStyle name="Normal 40 2 4 2 17 4 2" xfId="44951"/>
    <cellStyle name="Normal 40 2 4 2 17 5" xfId="7574"/>
    <cellStyle name="Normal 40 2 4 2 17 5 2" xfId="33888"/>
    <cellStyle name="Normal 40 2 4 2 18" xfId="4590"/>
    <cellStyle name="Normal 40 2 4 2 18 2" xfId="11479"/>
    <cellStyle name="Normal 40 2 4 2 18 2 2" xfId="22543"/>
    <cellStyle name="Normal 40 2 4 2 18 2 2 2" xfId="48792"/>
    <cellStyle name="Normal 40 2 4 2 18 2 3" xfId="37729"/>
    <cellStyle name="Normal 40 2 4 2 18 3" xfId="15082"/>
    <cellStyle name="Normal 40 2 4 2 18 3 2" xfId="26146"/>
    <cellStyle name="Normal 40 2 4 2 18 3 2 2" xfId="52395"/>
    <cellStyle name="Normal 40 2 4 2 18 3 3" xfId="41332"/>
    <cellStyle name="Normal 40 2 4 2 18 4" xfId="18818"/>
    <cellStyle name="Normal 40 2 4 2 18 4 2" xfId="45068"/>
    <cellStyle name="Normal 40 2 4 2 18 5" xfId="7692"/>
    <cellStyle name="Normal 40 2 4 2 18 5 2" xfId="34005"/>
    <cellStyle name="Normal 40 2 4 2 19" xfId="4591"/>
    <cellStyle name="Normal 40 2 4 2 19 2" xfId="11598"/>
    <cellStyle name="Normal 40 2 4 2 19 2 2" xfId="22662"/>
    <cellStyle name="Normal 40 2 4 2 19 2 2 2" xfId="48911"/>
    <cellStyle name="Normal 40 2 4 2 19 2 3" xfId="37848"/>
    <cellStyle name="Normal 40 2 4 2 19 3" xfId="15201"/>
    <cellStyle name="Normal 40 2 4 2 19 3 2" xfId="26265"/>
    <cellStyle name="Normal 40 2 4 2 19 3 2 2" xfId="52514"/>
    <cellStyle name="Normal 40 2 4 2 19 3 3" xfId="41451"/>
    <cellStyle name="Normal 40 2 4 2 19 4" xfId="18937"/>
    <cellStyle name="Normal 40 2 4 2 19 4 2" xfId="45187"/>
    <cellStyle name="Normal 40 2 4 2 19 5" xfId="7812"/>
    <cellStyle name="Normal 40 2 4 2 19 5 2" xfId="34124"/>
    <cellStyle name="Normal 40 2 4 2 2" xfId="289"/>
    <cellStyle name="Normal 40 2 4 2 2 2" xfId="4593"/>
    <cellStyle name="Normal 40 2 4 2 2 2 2" xfId="16475"/>
    <cellStyle name="Normal 40 2 4 2 2 2 2 2" xfId="27539"/>
    <cellStyle name="Normal 40 2 4 2 2 2 2 2 2" xfId="53788"/>
    <cellStyle name="Normal 40 2 4 2 2 2 2 3" xfId="42725"/>
    <cellStyle name="Normal 40 2 4 2 2 2 3" xfId="20211"/>
    <cellStyle name="Normal 40 2 4 2 2 2 3 2" xfId="46461"/>
    <cellStyle name="Normal 40 2 4 2 2 2 4" xfId="9139"/>
    <cellStyle name="Normal 40 2 4 2 2 2 4 2" xfId="35398"/>
    <cellStyle name="Normal 40 2 4 2 2 3" xfId="4592"/>
    <cellStyle name="Normal 40 2 4 2 2 3 2" xfId="20575"/>
    <cellStyle name="Normal 40 2 4 2 2 3 2 2" xfId="46824"/>
    <cellStyle name="Normal 40 2 4 2 2 3 3" xfId="9511"/>
    <cellStyle name="Normal 40 2 4 2 2 3 3 2" xfId="35761"/>
    <cellStyle name="Normal 40 2 4 2 2 4" xfId="13114"/>
    <cellStyle name="Normal 40 2 4 2 2 4 2" xfId="24178"/>
    <cellStyle name="Normal 40 2 4 2 2 4 2 2" xfId="50427"/>
    <cellStyle name="Normal 40 2 4 2 2 4 3" xfId="39364"/>
    <cellStyle name="Normal 40 2 4 2 2 5" xfId="16850"/>
    <cellStyle name="Normal 40 2 4 2 2 5 2" xfId="43100"/>
    <cellStyle name="Normal 40 2 4 2 2 6" xfId="5708"/>
    <cellStyle name="Normal 40 2 4 2 2 6 2" xfId="32037"/>
    <cellStyle name="Normal 40 2 4 2 2 7" xfId="27767"/>
    <cellStyle name="Normal 40 2 4 2 20" xfId="4594"/>
    <cellStyle name="Normal 40 2 4 2 20 2" xfId="11712"/>
    <cellStyle name="Normal 40 2 4 2 20 2 2" xfId="22776"/>
    <cellStyle name="Normal 40 2 4 2 20 2 2 2" xfId="49025"/>
    <cellStyle name="Normal 40 2 4 2 20 2 3" xfId="37962"/>
    <cellStyle name="Normal 40 2 4 2 20 3" xfId="15315"/>
    <cellStyle name="Normal 40 2 4 2 20 3 2" xfId="26379"/>
    <cellStyle name="Normal 40 2 4 2 20 3 2 2" xfId="52628"/>
    <cellStyle name="Normal 40 2 4 2 20 3 3" xfId="41565"/>
    <cellStyle name="Normal 40 2 4 2 20 4" xfId="19051"/>
    <cellStyle name="Normal 40 2 4 2 20 4 2" xfId="45301"/>
    <cellStyle name="Normal 40 2 4 2 20 5" xfId="7927"/>
    <cellStyle name="Normal 40 2 4 2 20 5 2" xfId="34238"/>
    <cellStyle name="Normal 40 2 4 2 21" xfId="4595"/>
    <cellStyle name="Normal 40 2 4 2 21 2" xfId="11826"/>
    <cellStyle name="Normal 40 2 4 2 21 2 2" xfId="22890"/>
    <cellStyle name="Normal 40 2 4 2 21 2 2 2" xfId="49139"/>
    <cellStyle name="Normal 40 2 4 2 21 2 3" xfId="38076"/>
    <cellStyle name="Normal 40 2 4 2 21 3" xfId="15429"/>
    <cellStyle name="Normal 40 2 4 2 21 3 2" xfId="26493"/>
    <cellStyle name="Normal 40 2 4 2 21 3 2 2" xfId="52742"/>
    <cellStyle name="Normal 40 2 4 2 21 3 3" xfId="41679"/>
    <cellStyle name="Normal 40 2 4 2 21 4" xfId="19165"/>
    <cellStyle name="Normal 40 2 4 2 21 4 2" xfId="45415"/>
    <cellStyle name="Normal 40 2 4 2 21 5" xfId="8042"/>
    <cellStyle name="Normal 40 2 4 2 21 5 2" xfId="34352"/>
    <cellStyle name="Normal 40 2 4 2 22" xfId="4596"/>
    <cellStyle name="Normal 40 2 4 2 22 2" xfId="11940"/>
    <cellStyle name="Normal 40 2 4 2 22 2 2" xfId="23004"/>
    <cellStyle name="Normal 40 2 4 2 22 2 2 2" xfId="49253"/>
    <cellStyle name="Normal 40 2 4 2 22 2 3" xfId="38190"/>
    <cellStyle name="Normal 40 2 4 2 22 3" xfId="15543"/>
    <cellStyle name="Normal 40 2 4 2 22 3 2" xfId="26607"/>
    <cellStyle name="Normal 40 2 4 2 22 3 2 2" xfId="52856"/>
    <cellStyle name="Normal 40 2 4 2 22 3 3" xfId="41793"/>
    <cellStyle name="Normal 40 2 4 2 22 4" xfId="19279"/>
    <cellStyle name="Normal 40 2 4 2 22 4 2" xfId="45529"/>
    <cellStyle name="Normal 40 2 4 2 22 5" xfId="8157"/>
    <cellStyle name="Normal 40 2 4 2 22 5 2" xfId="34466"/>
    <cellStyle name="Normal 40 2 4 2 23" xfId="4597"/>
    <cellStyle name="Normal 40 2 4 2 23 2" xfId="12054"/>
    <cellStyle name="Normal 40 2 4 2 23 2 2" xfId="23118"/>
    <cellStyle name="Normal 40 2 4 2 23 2 2 2" xfId="49367"/>
    <cellStyle name="Normal 40 2 4 2 23 2 3" xfId="38304"/>
    <cellStyle name="Normal 40 2 4 2 23 3" xfId="15657"/>
    <cellStyle name="Normal 40 2 4 2 23 3 2" xfId="26721"/>
    <cellStyle name="Normal 40 2 4 2 23 3 2 2" xfId="52970"/>
    <cellStyle name="Normal 40 2 4 2 23 3 3" xfId="41907"/>
    <cellStyle name="Normal 40 2 4 2 23 4" xfId="19393"/>
    <cellStyle name="Normal 40 2 4 2 23 4 2" xfId="45643"/>
    <cellStyle name="Normal 40 2 4 2 23 5" xfId="8272"/>
    <cellStyle name="Normal 40 2 4 2 23 5 2" xfId="34580"/>
    <cellStyle name="Normal 40 2 4 2 24" xfId="4598"/>
    <cellStyle name="Normal 40 2 4 2 24 2" xfId="12168"/>
    <cellStyle name="Normal 40 2 4 2 24 2 2" xfId="23232"/>
    <cellStyle name="Normal 40 2 4 2 24 2 2 2" xfId="49481"/>
    <cellStyle name="Normal 40 2 4 2 24 2 3" xfId="38418"/>
    <cellStyle name="Normal 40 2 4 2 24 3" xfId="15771"/>
    <cellStyle name="Normal 40 2 4 2 24 3 2" xfId="26835"/>
    <cellStyle name="Normal 40 2 4 2 24 3 2 2" xfId="53084"/>
    <cellStyle name="Normal 40 2 4 2 24 3 3" xfId="42021"/>
    <cellStyle name="Normal 40 2 4 2 24 4" xfId="19507"/>
    <cellStyle name="Normal 40 2 4 2 24 4 2" xfId="45757"/>
    <cellStyle name="Normal 40 2 4 2 24 5" xfId="8387"/>
    <cellStyle name="Normal 40 2 4 2 24 5 2" xfId="34694"/>
    <cellStyle name="Normal 40 2 4 2 25" xfId="4599"/>
    <cellStyle name="Normal 40 2 4 2 25 2" xfId="12285"/>
    <cellStyle name="Normal 40 2 4 2 25 2 2" xfId="23349"/>
    <cellStyle name="Normal 40 2 4 2 25 2 2 2" xfId="49598"/>
    <cellStyle name="Normal 40 2 4 2 25 2 3" xfId="38535"/>
    <cellStyle name="Normal 40 2 4 2 25 3" xfId="15888"/>
    <cellStyle name="Normal 40 2 4 2 25 3 2" xfId="26952"/>
    <cellStyle name="Normal 40 2 4 2 25 3 2 2" xfId="53201"/>
    <cellStyle name="Normal 40 2 4 2 25 3 3" xfId="42138"/>
    <cellStyle name="Normal 40 2 4 2 25 4" xfId="19624"/>
    <cellStyle name="Normal 40 2 4 2 25 4 2" xfId="45874"/>
    <cellStyle name="Normal 40 2 4 2 25 5" xfId="8505"/>
    <cellStyle name="Normal 40 2 4 2 25 5 2" xfId="34811"/>
    <cellStyle name="Normal 40 2 4 2 26" xfId="4600"/>
    <cellStyle name="Normal 40 2 4 2 26 2" xfId="12404"/>
    <cellStyle name="Normal 40 2 4 2 26 2 2" xfId="23468"/>
    <cellStyle name="Normal 40 2 4 2 26 2 2 2" xfId="49717"/>
    <cellStyle name="Normal 40 2 4 2 26 2 3" xfId="38654"/>
    <cellStyle name="Normal 40 2 4 2 26 3" xfId="16007"/>
    <cellStyle name="Normal 40 2 4 2 26 3 2" xfId="27071"/>
    <cellStyle name="Normal 40 2 4 2 26 3 2 2" xfId="53320"/>
    <cellStyle name="Normal 40 2 4 2 26 3 3" xfId="42257"/>
    <cellStyle name="Normal 40 2 4 2 26 4" xfId="19743"/>
    <cellStyle name="Normal 40 2 4 2 26 4 2" xfId="45993"/>
    <cellStyle name="Normal 40 2 4 2 26 5" xfId="8625"/>
    <cellStyle name="Normal 40 2 4 2 26 5 2" xfId="34930"/>
    <cellStyle name="Normal 40 2 4 2 27" xfId="4601"/>
    <cellStyle name="Normal 40 2 4 2 27 2" xfId="12535"/>
    <cellStyle name="Normal 40 2 4 2 27 2 2" xfId="23599"/>
    <cellStyle name="Normal 40 2 4 2 27 2 2 2" xfId="49848"/>
    <cellStyle name="Normal 40 2 4 2 27 2 3" xfId="38785"/>
    <cellStyle name="Normal 40 2 4 2 27 3" xfId="16138"/>
    <cellStyle name="Normal 40 2 4 2 27 3 2" xfId="27202"/>
    <cellStyle name="Normal 40 2 4 2 27 3 2 2" xfId="53451"/>
    <cellStyle name="Normal 40 2 4 2 27 3 3" xfId="42388"/>
    <cellStyle name="Normal 40 2 4 2 27 4" xfId="19874"/>
    <cellStyle name="Normal 40 2 4 2 27 4 2" xfId="46124"/>
    <cellStyle name="Normal 40 2 4 2 27 5" xfId="8757"/>
    <cellStyle name="Normal 40 2 4 2 27 5 2" xfId="35061"/>
    <cellStyle name="Normal 40 2 4 2 28" xfId="4602"/>
    <cellStyle name="Normal 40 2 4 2 28 2" xfId="12650"/>
    <cellStyle name="Normal 40 2 4 2 28 2 2" xfId="23714"/>
    <cellStyle name="Normal 40 2 4 2 28 2 2 2" xfId="49963"/>
    <cellStyle name="Normal 40 2 4 2 28 2 3" xfId="38900"/>
    <cellStyle name="Normal 40 2 4 2 28 3" xfId="16253"/>
    <cellStyle name="Normal 40 2 4 2 28 3 2" xfId="27317"/>
    <cellStyle name="Normal 40 2 4 2 28 3 2 2" xfId="53566"/>
    <cellStyle name="Normal 40 2 4 2 28 3 3" xfId="42503"/>
    <cellStyle name="Normal 40 2 4 2 28 4" xfId="19989"/>
    <cellStyle name="Normal 40 2 4 2 28 4 2" xfId="46239"/>
    <cellStyle name="Normal 40 2 4 2 28 5" xfId="8873"/>
    <cellStyle name="Normal 40 2 4 2 28 5 2" xfId="35176"/>
    <cellStyle name="Normal 40 2 4 2 29" xfId="4603"/>
    <cellStyle name="Normal 40 2 4 2 29 2" xfId="12764"/>
    <cellStyle name="Normal 40 2 4 2 29 2 2" xfId="23828"/>
    <cellStyle name="Normal 40 2 4 2 29 2 2 2" xfId="50077"/>
    <cellStyle name="Normal 40 2 4 2 29 2 3" xfId="39014"/>
    <cellStyle name="Normal 40 2 4 2 29 3" xfId="16367"/>
    <cellStyle name="Normal 40 2 4 2 29 3 2" xfId="27431"/>
    <cellStyle name="Normal 40 2 4 2 29 3 2 2" xfId="53680"/>
    <cellStyle name="Normal 40 2 4 2 29 3 3" xfId="42617"/>
    <cellStyle name="Normal 40 2 4 2 29 4" xfId="20103"/>
    <cellStyle name="Normal 40 2 4 2 29 4 2" xfId="46353"/>
    <cellStyle name="Normal 40 2 4 2 29 5" xfId="8988"/>
    <cellStyle name="Normal 40 2 4 2 29 5 2" xfId="35290"/>
    <cellStyle name="Normal 40 2 4 2 3" xfId="4604"/>
    <cellStyle name="Normal 40 2 4 2 3 2" xfId="9674"/>
    <cellStyle name="Normal 40 2 4 2 3 2 2" xfId="20738"/>
    <cellStyle name="Normal 40 2 4 2 3 2 2 2" xfId="46987"/>
    <cellStyle name="Normal 40 2 4 2 3 2 3" xfId="35924"/>
    <cellStyle name="Normal 40 2 4 2 3 3" xfId="13277"/>
    <cellStyle name="Normal 40 2 4 2 3 3 2" xfId="24341"/>
    <cellStyle name="Normal 40 2 4 2 3 3 2 2" xfId="50590"/>
    <cellStyle name="Normal 40 2 4 2 3 3 3" xfId="39527"/>
    <cellStyle name="Normal 40 2 4 2 3 4" xfId="17013"/>
    <cellStyle name="Normal 40 2 4 2 3 4 2" xfId="43263"/>
    <cellStyle name="Normal 40 2 4 2 3 5" xfId="5872"/>
    <cellStyle name="Normal 40 2 4 2 3 5 2" xfId="32200"/>
    <cellStyle name="Normal 40 2 4 2 30" xfId="4605"/>
    <cellStyle name="Normal 40 2 4 2 30 2" xfId="9402"/>
    <cellStyle name="Normal 40 2 4 2 30 2 2" xfId="20466"/>
    <cellStyle name="Normal 40 2 4 2 30 2 2 2" xfId="46715"/>
    <cellStyle name="Normal 40 2 4 2 30 2 3" xfId="35652"/>
    <cellStyle name="Normal 40 2 4 2 30 3" xfId="13005"/>
    <cellStyle name="Normal 40 2 4 2 30 3 2" xfId="24069"/>
    <cellStyle name="Normal 40 2 4 2 30 3 2 2" xfId="50318"/>
    <cellStyle name="Normal 40 2 4 2 30 3 3" xfId="39255"/>
    <cellStyle name="Normal 40 2 4 2 30 4" xfId="16741"/>
    <cellStyle name="Normal 40 2 4 2 30 4 2" xfId="42991"/>
    <cellStyle name="Normal 40 2 4 2 30 5" xfId="5597"/>
    <cellStyle name="Normal 40 2 4 2 30 5 2" xfId="31928"/>
    <cellStyle name="Normal 40 2 4 2 31" xfId="4606"/>
    <cellStyle name="Normal 40 2 4 2 31 2" xfId="20346"/>
    <cellStyle name="Normal 40 2 4 2 31 2 2" xfId="46595"/>
    <cellStyle name="Normal 40 2 4 2 31 3" xfId="9282"/>
    <cellStyle name="Normal 40 2 4 2 31 3 2" xfId="35532"/>
    <cellStyle name="Normal 40 2 4 2 32" xfId="4607"/>
    <cellStyle name="Normal 40 2 4 2 32 2" xfId="23949"/>
    <cellStyle name="Normal 40 2 4 2 32 2 2" xfId="50198"/>
    <cellStyle name="Normal 40 2 4 2 32 3" xfId="12885"/>
    <cellStyle name="Normal 40 2 4 2 32 3 2" xfId="39135"/>
    <cellStyle name="Normal 40 2 4 2 33" xfId="4608"/>
    <cellStyle name="Normal 40 2 4 2 33 2" xfId="16621"/>
    <cellStyle name="Normal 40 2 4 2 33 2 2" xfId="42871"/>
    <cellStyle name="Normal 40 2 4 2 34" xfId="4609"/>
    <cellStyle name="Normal 40 2 4 2 35" xfId="4610"/>
    <cellStyle name="Normal 40 2 4 2 36" xfId="4611"/>
    <cellStyle name="Normal 40 2 4 2 37" xfId="4612"/>
    <cellStyle name="Normal 40 2 4 2 38" xfId="4613"/>
    <cellStyle name="Normal 40 2 4 2 39" xfId="4614"/>
    <cellStyle name="Normal 40 2 4 2 4" xfId="4615"/>
    <cellStyle name="Normal 40 2 4 2 4 2" xfId="9790"/>
    <cellStyle name="Normal 40 2 4 2 4 2 2" xfId="20854"/>
    <cellStyle name="Normal 40 2 4 2 4 2 2 2" xfId="47103"/>
    <cellStyle name="Normal 40 2 4 2 4 2 3" xfId="36040"/>
    <cellStyle name="Normal 40 2 4 2 4 3" xfId="13393"/>
    <cellStyle name="Normal 40 2 4 2 4 3 2" xfId="24457"/>
    <cellStyle name="Normal 40 2 4 2 4 3 2 2" xfId="50706"/>
    <cellStyle name="Normal 40 2 4 2 4 3 3" xfId="39643"/>
    <cellStyle name="Normal 40 2 4 2 4 4" xfId="17129"/>
    <cellStyle name="Normal 40 2 4 2 4 4 2" xfId="43379"/>
    <cellStyle name="Normal 40 2 4 2 4 5" xfId="5989"/>
    <cellStyle name="Normal 40 2 4 2 4 5 2" xfId="32316"/>
    <cellStyle name="Normal 40 2 4 2 40" xfId="4616"/>
    <cellStyle name="Normal 40 2 4 2 41" xfId="4581"/>
    <cellStyle name="Normal 40 2 4 2 42" xfId="5476"/>
    <cellStyle name="Normal 40 2 4 2 42 2" xfId="31808"/>
    <cellStyle name="Normal 40 2 4 2 43" xfId="27766"/>
    <cellStyle name="Normal 40 2 4 2 5" xfId="4617"/>
    <cellStyle name="Normal 40 2 4 2 5 2" xfId="9905"/>
    <cellStyle name="Normal 40 2 4 2 5 2 2" xfId="20969"/>
    <cellStyle name="Normal 40 2 4 2 5 2 2 2" xfId="47218"/>
    <cellStyle name="Normal 40 2 4 2 5 2 3" xfId="36155"/>
    <cellStyle name="Normal 40 2 4 2 5 3" xfId="13508"/>
    <cellStyle name="Normal 40 2 4 2 5 3 2" xfId="24572"/>
    <cellStyle name="Normal 40 2 4 2 5 3 2 2" xfId="50821"/>
    <cellStyle name="Normal 40 2 4 2 5 3 3" xfId="39758"/>
    <cellStyle name="Normal 40 2 4 2 5 4" xfId="17244"/>
    <cellStyle name="Normal 40 2 4 2 5 4 2" xfId="43494"/>
    <cellStyle name="Normal 40 2 4 2 5 5" xfId="6105"/>
    <cellStyle name="Normal 40 2 4 2 5 5 2" xfId="32431"/>
    <cellStyle name="Normal 40 2 4 2 6" xfId="4618"/>
    <cellStyle name="Normal 40 2 4 2 6 2" xfId="10020"/>
    <cellStyle name="Normal 40 2 4 2 6 2 2" xfId="21084"/>
    <cellStyle name="Normal 40 2 4 2 6 2 2 2" xfId="47333"/>
    <cellStyle name="Normal 40 2 4 2 6 2 3" xfId="36270"/>
    <cellStyle name="Normal 40 2 4 2 6 3" xfId="13623"/>
    <cellStyle name="Normal 40 2 4 2 6 3 2" xfId="24687"/>
    <cellStyle name="Normal 40 2 4 2 6 3 2 2" xfId="50936"/>
    <cellStyle name="Normal 40 2 4 2 6 3 3" xfId="39873"/>
    <cellStyle name="Normal 40 2 4 2 6 4" xfId="17359"/>
    <cellStyle name="Normal 40 2 4 2 6 4 2" xfId="43609"/>
    <cellStyle name="Normal 40 2 4 2 6 5" xfId="6221"/>
    <cellStyle name="Normal 40 2 4 2 6 5 2" xfId="32546"/>
    <cellStyle name="Normal 40 2 4 2 7" xfId="4619"/>
    <cellStyle name="Normal 40 2 4 2 7 2" xfId="10134"/>
    <cellStyle name="Normal 40 2 4 2 7 2 2" xfId="21198"/>
    <cellStyle name="Normal 40 2 4 2 7 2 2 2" xfId="47447"/>
    <cellStyle name="Normal 40 2 4 2 7 2 3" xfId="36384"/>
    <cellStyle name="Normal 40 2 4 2 7 3" xfId="13737"/>
    <cellStyle name="Normal 40 2 4 2 7 3 2" xfId="24801"/>
    <cellStyle name="Normal 40 2 4 2 7 3 2 2" xfId="51050"/>
    <cellStyle name="Normal 40 2 4 2 7 3 3" xfId="39987"/>
    <cellStyle name="Normal 40 2 4 2 7 4" xfId="17473"/>
    <cellStyle name="Normal 40 2 4 2 7 4 2" xfId="43723"/>
    <cellStyle name="Normal 40 2 4 2 7 5" xfId="6336"/>
    <cellStyle name="Normal 40 2 4 2 7 5 2" xfId="32660"/>
    <cellStyle name="Normal 40 2 4 2 8" xfId="4620"/>
    <cellStyle name="Normal 40 2 4 2 8 2" xfId="10248"/>
    <cellStyle name="Normal 40 2 4 2 8 2 2" xfId="21312"/>
    <cellStyle name="Normal 40 2 4 2 8 2 2 2" xfId="47561"/>
    <cellStyle name="Normal 40 2 4 2 8 2 3" xfId="36498"/>
    <cellStyle name="Normal 40 2 4 2 8 3" xfId="13851"/>
    <cellStyle name="Normal 40 2 4 2 8 3 2" xfId="24915"/>
    <cellStyle name="Normal 40 2 4 2 8 3 2 2" xfId="51164"/>
    <cellStyle name="Normal 40 2 4 2 8 3 3" xfId="40101"/>
    <cellStyle name="Normal 40 2 4 2 8 4" xfId="17587"/>
    <cellStyle name="Normal 40 2 4 2 8 4 2" xfId="43837"/>
    <cellStyle name="Normal 40 2 4 2 8 5" xfId="6451"/>
    <cellStyle name="Normal 40 2 4 2 8 5 2" xfId="32774"/>
    <cellStyle name="Normal 40 2 4 2 9" xfId="4621"/>
    <cellStyle name="Normal 40 2 4 2 9 2" xfId="10362"/>
    <cellStyle name="Normal 40 2 4 2 9 2 2" xfId="21426"/>
    <cellStyle name="Normal 40 2 4 2 9 2 2 2" xfId="47675"/>
    <cellStyle name="Normal 40 2 4 2 9 2 3" xfId="36612"/>
    <cellStyle name="Normal 40 2 4 2 9 3" xfId="13965"/>
    <cellStyle name="Normal 40 2 4 2 9 3 2" xfId="25029"/>
    <cellStyle name="Normal 40 2 4 2 9 3 2 2" xfId="51278"/>
    <cellStyle name="Normal 40 2 4 2 9 3 3" xfId="40215"/>
    <cellStyle name="Normal 40 2 4 2 9 4" xfId="17701"/>
    <cellStyle name="Normal 40 2 4 2 9 4 2" xfId="43951"/>
    <cellStyle name="Normal 40 2 4 2 9 5" xfId="6566"/>
    <cellStyle name="Normal 40 2 4 2 9 5 2" xfId="32888"/>
    <cellStyle name="Normal 40 2 4 20" xfId="4622"/>
    <cellStyle name="Normal 40 2 4 20 2" xfId="11527"/>
    <cellStyle name="Normal 40 2 4 20 2 2" xfId="22591"/>
    <cellStyle name="Normal 40 2 4 20 2 2 2" xfId="48840"/>
    <cellStyle name="Normal 40 2 4 20 2 3" xfId="37777"/>
    <cellStyle name="Normal 40 2 4 20 3" xfId="15130"/>
    <cellStyle name="Normal 40 2 4 20 3 2" xfId="26194"/>
    <cellStyle name="Normal 40 2 4 20 3 2 2" xfId="52443"/>
    <cellStyle name="Normal 40 2 4 20 3 3" xfId="41380"/>
    <cellStyle name="Normal 40 2 4 20 4" xfId="18866"/>
    <cellStyle name="Normal 40 2 4 20 4 2" xfId="45116"/>
    <cellStyle name="Normal 40 2 4 20 5" xfId="7741"/>
    <cellStyle name="Normal 40 2 4 20 5 2" xfId="34053"/>
    <cellStyle name="Normal 40 2 4 21" xfId="4623"/>
    <cellStyle name="Normal 40 2 4 21 2" xfId="11641"/>
    <cellStyle name="Normal 40 2 4 21 2 2" xfId="22705"/>
    <cellStyle name="Normal 40 2 4 21 2 2 2" xfId="48954"/>
    <cellStyle name="Normal 40 2 4 21 2 3" xfId="37891"/>
    <cellStyle name="Normal 40 2 4 21 3" xfId="15244"/>
    <cellStyle name="Normal 40 2 4 21 3 2" xfId="26308"/>
    <cellStyle name="Normal 40 2 4 21 3 2 2" xfId="52557"/>
    <cellStyle name="Normal 40 2 4 21 3 3" xfId="41494"/>
    <cellStyle name="Normal 40 2 4 21 4" xfId="18980"/>
    <cellStyle name="Normal 40 2 4 21 4 2" xfId="45230"/>
    <cellStyle name="Normal 40 2 4 21 5" xfId="7856"/>
    <cellStyle name="Normal 40 2 4 21 5 2" xfId="34167"/>
    <cellStyle name="Normal 40 2 4 22" xfId="4624"/>
    <cellStyle name="Normal 40 2 4 22 2" xfId="11755"/>
    <cellStyle name="Normal 40 2 4 22 2 2" xfId="22819"/>
    <cellStyle name="Normal 40 2 4 22 2 2 2" xfId="49068"/>
    <cellStyle name="Normal 40 2 4 22 2 3" xfId="38005"/>
    <cellStyle name="Normal 40 2 4 22 3" xfId="15358"/>
    <cellStyle name="Normal 40 2 4 22 3 2" xfId="26422"/>
    <cellStyle name="Normal 40 2 4 22 3 2 2" xfId="52671"/>
    <cellStyle name="Normal 40 2 4 22 3 3" xfId="41608"/>
    <cellStyle name="Normal 40 2 4 22 4" xfId="19094"/>
    <cellStyle name="Normal 40 2 4 22 4 2" xfId="45344"/>
    <cellStyle name="Normal 40 2 4 22 5" xfId="7971"/>
    <cellStyle name="Normal 40 2 4 22 5 2" xfId="34281"/>
    <cellStyle name="Normal 40 2 4 23" xfId="4625"/>
    <cellStyle name="Normal 40 2 4 23 2" xfId="11869"/>
    <cellStyle name="Normal 40 2 4 23 2 2" xfId="22933"/>
    <cellStyle name="Normal 40 2 4 23 2 2 2" xfId="49182"/>
    <cellStyle name="Normal 40 2 4 23 2 3" xfId="38119"/>
    <cellStyle name="Normal 40 2 4 23 3" xfId="15472"/>
    <cellStyle name="Normal 40 2 4 23 3 2" xfId="26536"/>
    <cellStyle name="Normal 40 2 4 23 3 2 2" xfId="52785"/>
    <cellStyle name="Normal 40 2 4 23 3 3" xfId="41722"/>
    <cellStyle name="Normal 40 2 4 23 4" xfId="19208"/>
    <cellStyle name="Normal 40 2 4 23 4 2" xfId="45458"/>
    <cellStyle name="Normal 40 2 4 23 5" xfId="8086"/>
    <cellStyle name="Normal 40 2 4 23 5 2" xfId="34395"/>
    <cellStyle name="Normal 40 2 4 24" xfId="4626"/>
    <cellStyle name="Normal 40 2 4 24 2" xfId="11983"/>
    <cellStyle name="Normal 40 2 4 24 2 2" xfId="23047"/>
    <cellStyle name="Normal 40 2 4 24 2 2 2" xfId="49296"/>
    <cellStyle name="Normal 40 2 4 24 2 3" xfId="38233"/>
    <cellStyle name="Normal 40 2 4 24 3" xfId="15586"/>
    <cellStyle name="Normal 40 2 4 24 3 2" xfId="26650"/>
    <cellStyle name="Normal 40 2 4 24 3 2 2" xfId="52899"/>
    <cellStyle name="Normal 40 2 4 24 3 3" xfId="41836"/>
    <cellStyle name="Normal 40 2 4 24 4" xfId="19322"/>
    <cellStyle name="Normal 40 2 4 24 4 2" xfId="45572"/>
    <cellStyle name="Normal 40 2 4 24 5" xfId="8201"/>
    <cellStyle name="Normal 40 2 4 24 5 2" xfId="34509"/>
    <cellStyle name="Normal 40 2 4 25" xfId="4627"/>
    <cellStyle name="Normal 40 2 4 25 2" xfId="12097"/>
    <cellStyle name="Normal 40 2 4 25 2 2" xfId="23161"/>
    <cellStyle name="Normal 40 2 4 25 2 2 2" xfId="49410"/>
    <cellStyle name="Normal 40 2 4 25 2 3" xfId="38347"/>
    <cellStyle name="Normal 40 2 4 25 3" xfId="15700"/>
    <cellStyle name="Normal 40 2 4 25 3 2" xfId="26764"/>
    <cellStyle name="Normal 40 2 4 25 3 2 2" xfId="53013"/>
    <cellStyle name="Normal 40 2 4 25 3 3" xfId="41950"/>
    <cellStyle name="Normal 40 2 4 25 4" xfId="19436"/>
    <cellStyle name="Normal 40 2 4 25 4 2" xfId="45686"/>
    <cellStyle name="Normal 40 2 4 25 5" xfId="8316"/>
    <cellStyle name="Normal 40 2 4 25 5 2" xfId="34623"/>
    <cellStyle name="Normal 40 2 4 26" xfId="4628"/>
    <cellStyle name="Normal 40 2 4 26 2" xfId="12214"/>
    <cellStyle name="Normal 40 2 4 26 2 2" xfId="23278"/>
    <cellStyle name="Normal 40 2 4 26 2 2 2" xfId="49527"/>
    <cellStyle name="Normal 40 2 4 26 2 3" xfId="38464"/>
    <cellStyle name="Normal 40 2 4 26 3" xfId="15817"/>
    <cellStyle name="Normal 40 2 4 26 3 2" xfId="26881"/>
    <cellStyle name="Normal 40 2 4 26 3 2 2" xfId="53130"/>
    <cellStyle name="Normal 40 2 4 26 3 3" xfId="42067"/>
    <cellStyle name="Normal 40 2 4 26 4" xfId="19553"/>
    <cellStyle name="Normal 40 2 4 26 4 2" xfId="45803"/>
    <cellStyle name="Normal 40 2 4 26 5" xfId="8434"/>
    <cellStyle name="Normal 40 2 4 26 5 2" xfId="34740"/>
    <cellStyle name="Normal 40 2 4 27" xfId="4629"/>
    <cellStyle name="Normal 40 2 4 27 2" xfId="12333"/>
    <cellStyle name="Normal 40 2 4 27 2 2" xfId="23397"/>
    <cellStyle name="Normal 40 2 4 27 2 2 2" xfId="49646"/>
    <cellStyle name="Normal 40 2 4 27 2 3" xfId="38583"/>
    <cellStyle name="Normal 40 2 4 27 3" xfId="15936"/>
    <cellStyle name="Normal 40 2 4 27 3 2" xfId="27000"/>
    <cellStyle name="Normal 40 2 4 27 3 2 2" xfId="53249"/>
    <cellStyle name="Normal 40 2 4 27 3 3" xfId="42186"/>
    <cellStyle name="Normal 40 2 4 27 4" xfId="19672"/>
    <cellStyle name="Normal 40 2 4 27 4 2" xfId="45922"/>
    <cellStyle name="Normal 40 2 4 27 5" xfId="8554"/>
    <cellStyle name="Normal 40 2 4 27 5 2" xfId="34859"/>
    <cellStyle name="Normal 40 2 4 28" xfId="4630"/>
    <cellStyle name="Normal 40 2 4 28 2" xfId="12464"/>
    <cellStyle name="Normal 40 2 4 28 2 2" xfId="23528"/>
    <cellStyle name="Normal 40 2 4 28 2 2 2" xfId="49777"/>
    <cellStyle name="Normal 40 2 4 28 2 3" xfId="38714"/>
    <cellStyle name="Normal 40 2 4 28 3" xfId="16067"/>
    <cellStyle name="Normal 40 2 4 28 3 2" xfId="27131"/>
    <cellStyle name="Normal 40 2 4 28 3 2 2" xfId="53380"/>
    <cellStyle name="Normal 40 2 4 28 3 3" xfId="42317"/>
    <cellStyle name="Normal 40 2 4 28 4" xfId="19803"/>
    <cellStyle name="Normal 40 2 4 28 4 2" xfId="46053"/>
    <cellStyle name="Normal 40 2 4 28 5" xfId="8686"/>
    <cellStyle name="Normal 40 2 4 28 5 2" xfId="34990"/>
    <cellStyle name="Normal 40 2 4 29" xfId="4631"/>
    <cellStyle name="Normal 40 2 4 29 2" xfId="12579"/>
    <cellStyle name="Normal 40 2 4 29 2 2" xfId="23643"/>
    <cellStyle name="Normal 40 2 4 29 2 2 2" xfId="49892"/>
    <cellStyle name="Normal 40 2 4 29 2 3" xfId="38829"/>
    <cellStyle name="Normal 40 2 4 29 3" xfId="16182"/>
    <cellStyle name="Normal 40 2 4 29 3 2" xfId="27246"/>
    <cellStyle name="Normal 40 2 4 29 3 2 2" xfId="53495"/>
    <cellStyle name="Normal 40 2 4 29 3 3" xfId="42432"/>
    <cellStyle name="Normal 40 2 4 29 4" xfId="19918"/>
    <cellStyle name="Normal 40 2 4 29 4 2" xfId="46168"/>
    <cellStyle name="Normal 40 2 4 29 5" xfId="8802"/>
    <cellStyle name="Normal 40 2 4 29 5 2" xfId="35105"/>
    <cellStyle name="Normal 40 2 4 3" xfId="290"/>
    <cellStyle name="Normal 40 2 4 3 2" xfId="4633"/>
    <cellStyle name="Normal 40 2 4 3 2 2" xfId="16476"/>
    <cellStyle name="Normal 40 2 4 3 2 2 2" xfId="27540"/>
    <cellStyle name="Normal 40 2 4 3 2 2 2 2" xfId="53789"/>
    <cellStyle name="Normal 40 2 4 3 2 2 3" xfId="42726"/>
    <cellStyle name="Normal 40 2 4 3 2 3" xfId="20212"/>
    <cellStyle name="Normal 40 2 4 3 2 3 2" xfId="46462"/>
    <cellStyle name="Normal 40 2 4 3 2 4" xfId="9140"/>
    <cellStyle name="Normal 40 2 4 3 2 4 2" xfId="35399"/>
    <cellStyle name="Normal 40 2 4 3 3" xfId="4632"/>
    <cellStyle name="Normal 40 2 4 3 3 2" xfId="20515"/>
    <cellStyle name="Normal 40 2 4 3 3 2 2" xfId="46764"/>
    <cellStyle name="Normal 40 2 4 3 3 3" xfId="9451"/>
    <cellStyle name="Normal 40 2 4 3 3 3 2" xfId="35701"/>
    <cellStyle name="Normal 40 2 4 3 4" xfId="13054"/>
    <cellStyle name="Normal 40 2 4 3 4 2" xfId="24118"/>
    <cellStyle name="Normal 40 2 4 3 4 2 2" xfId="50367"/>
    <cellStyle name="Normal 40 2 4 3 4 3" xfId="39304"/>
    <cellStyle name="Normal 40 2 4 3 5" xfId="16790"/>
    <cellStyle name="Normal 40 2 4 3 5 2" xfId="43040"/>
    <cellStyle name="Normal 40 2 4 3 6" xfId="5647"/>
    <cellStyle name="Normal 40 2 4 3 6 2" xfId="31977"/>
    <cellStyle name="Normal 40 2 4 3 7" xfId="27768"/>
    <cellStyle name="Normal 40 2 4 30" xfId="4634"/>
    <cellStyle name="Normal 40 2 4 30 2" xfId="12693"/>
    <cellStyle name="Normal 40 2 4 30 2 2" xfId="23757"/>
    <cellStyle name="Normal 40 2 4 30 2 2 2" xfId="50006"/>
    <cellStyle name="Normal 40 2 4 30 2 3" xfId="38943"/>
    <cellStyle name="Normal 40 2 4 30 3" xfId="16296"/>
    <cellStyle name="Normal 40 2 4 30 3 2" xfId="27360"/>
    <cellStyle name="Normal 40 2 4 30 3 2 2" xfId="53609"/>
    <cellStyle name="Normal 40 2 4 30 3 3" xfId="42546"/>
    <cellStyle name="Normal 40 2 4 30 4" xfId="20032"/>
    <cellStyle name="Normal 40 2 4 30 4 2" xfId="46282"/>
    <cellStyle name="Normal 40 2 4 30 5" xfId="8917"/>
    <cellStyle name="Normal 40 2 4 30 5 2" xfId="35219"/>
    <cellStyle name="Normal 40 2 4 31" xfId="4635"/>
    <cellStyle name="Normal 40 2 4 31 2" xfId="9331"/>
    <cellStyle name="Normal 40 2 4 31 2 2" xfId="20395"/>
    <cellStyle name="Normal 40 2 4 31 2 2 2" xfId="46644"/>
    <cellStyle name="Normal 40 2 4 31 2 3" xfId="35581"/>
    <cellStyle name="Normal 40 2 4 31 3" xfId="12934"/>
    <cellStyle name="Normal 40 2 4 31 3 2" xfId="23998"/>
    <cellStyle name="Normal 40 2 4 31 3 2 2" xfId="50247"/>
    <cellStyle name="Normal 40 2 4 31 3 3" xfId="39184"/>
    <cellStyle name="Normal 40 2 4 31 4" xfId="16670"/>
    <cellStyle name="Normal 40 2 4 31 4 2" xfId="42920"/>
    <cellStyle name="Normal 40 2 4 31 5" xfId="5526"/>
    <cellStyle name="Normal 40 2 4 31 5 2" xfId="31857"/>
    <cellStyle name="Normal 40 2 4 32" xfId="4636"/>
    <cellStyle name="Normal 40 2 4 32 2" xfId="20275"/>
    <cellStyle name="Normal 40 2 4 32 2 2" xfId="46524"/>
    <cellStyle name="Normal 40 2 4 32 3" xfId="9211"/>
    <cellStyle name="Normal 40 2 4 32 3 2" xfId="35461"/>
    <cellStyle name="Normal 40 2 4 33" xfId="4637"/>
    <cellStyle name="Normal 40 2 4 33 2" xfId="23878"/>
    <cellStyle name="Normal 40 2 4 33 2 2" xfId="50127"/>
    <cellStyle name="Normal 40 2 4 33 3" xfId="12814"/>
    <cellStyle name="Normal 40 2 4 33 3 2" xfId="39064"/>
    <cellStyle name="Normal 40 2 4 34" xfId="4638"/>
    <cellStyle name="Normal 40 2 4 34 2" xfId="16550"/>
    <cellStyle name="Normal 40 2 4 34 2 2" xfId="42800"/>
    <cellStyle name="Normal 40 2 4 35" xfId="4639"/>
    <cellStyle name="Normal 40 2 4 36" xfId="4640"/>
    <cellStyle name="Normal 40 2 4 37" xfId="4641"/>
    <cellStyle name="Normal 40 2 4 38" xfId="4642"/>
    <cellStyle name="Normal 40 2 4 39" xfId="4643"/>
    <cellStyle name="Normal 40 2 4 4" xfId="4644"/>
    <cellStyle name="Normal 40 2 4 4 2" xfId="9603"/>
    <cellStyle name="Normal 40 2 4 4 2 2" xfId="20667"/>
    <cellStyle name="Normal 40 2 4 4 2 2 2" xfId="46916"/>
    <cellStyle name="Normal 40 2 4 4 2 3" xfId="35853"/>
    <cellStyle name="Normal 40 2 4 4 3" xfId="13206"/>
    <cellStyle name="Normal 40 2 4 4 3 2" xfId="24270"/>
    <cellStyle name="Normal 40 2 4 4 3 2 2" xfId="50519"/>
    <cellStyle name="Normal 40 2 4 4 3 3" xfId="39456"/>
    <cellStyle name="Normal 40 2 4 4 4" xfId="16942"/>
    <cellStyle name="Normal 40 2 4 4 4 2" xfId="43192"/>
    <cellStyle name="Normal 40 2 4 4 5" xfId="5801"/>
    <cellStyle name="Normal 40 2 4 4 5 2" xfId="32129"/>
    <cellStyle name="Normal 40 2 4 40" xfId="4645"/>
    <cellStyle name="Normal 40 2 4 41" xfId="4646"/>
    <cellStyle name="Normal 40 2 4 42" xfId="4570"/>
    <cellStyle name="Normal 40 2 4 43" xfId="5405"/>
    <cellStyle name="Normal 40 2 4 43 2" xfId="31737"/>
    <cellStyle name="Normal 40 2 4 44" xfId="27765"/>
    <cellStyle name="Normal 40 2 4 5" xfId="4647"/>
    <cellStyle name="Normal 40 2 4 5 2" xfId="9719"/>
    <cellStyle name="Normal 40 2 4 5 2 2" xfId="20783"/>
    <cellStyle name="Normal 40 2 4 5 2 2 2" xfId="47032"/>
    <cellStyle name="Normal 40 2 4 5 2 3" xfId="35969"/>
    <cellStyle name="Normal 40 2 4 5 3" xfId="13322"/>
    <cellStyle name="Normal 40 2 4 5 3 2" xfId="24386"/>
    <cellStyle name="Normal 40 2 4 5 3 2 2" xfId="50635"/>
    <cellStyle name="Normal 40 2 4 5 3 3" xfId="39572"/>
    <cellStyle name="Normal 40 2 4 5 4" xfId="17058"/>
    <cellStyle name="Normal 40 2 4 5 4 2" xfId="43308"/>
    <cellStyle name="Normal 40 2 4 5 5" xfId="5918"/>
    <cellStyle name="Normal 40 2 4 5 5 2" xfId="32245"/>
    <cellStyle name="Normal 40 2 4 6" xfId="4648"/>
    <cellStyle name="Normal 40 2 4 6 2" xfId="9834"/>
    <cellStyle name="Normal 40 2 4 6 2 2" xfId="20898"/>
    <cellStyle name="Normal 40 2 4 6 2 2 2" xfId="47147"/>
    <cellStyle name="Normal 40 2 4 6 2 3" xfId="36084"/>
    <cellStyle name="Normal 40 2 4 6 3" xfId="13437"/>
    <cellStyle name="Normal 40 2 4 6 3 2" xfId="24501"/>
    <cellStyle name="Normal 40 2 4 6 3 2 2" xfId="50750"/>
    <cellStyle name="Normal 40 2 4 6 3 3" xfId="39687"/>
    <cellStyle name="Normal 40 2 4 6 4" xfId="17173"/>
    <cellStyle name="Normal 40 2 4 6 4 2" xfId="43423"/>
    <cellStyle name="Normal 40 2 4 6 5" xfId="6034"/>
    <cellStyle name="Normal 40 2 4 6 5 2" xfId="32360"/>
    <cellStyle name="Normal 40 2 4 7" xfId="4649"/>
    <cellStyle name="Normal 40 2 4 7 2" xfId="9949"/>
    <cellStyle name="Normal 40 2 4 7 2 2" xfId="21013"/>
    <cellStyle name="Normal 40 2 4 7 2 2 2" xfId="47262"/>
    <cellStyle name="Normal 40 2 4 7 2 3" xfId="36199"/>
    <cellStyle name="Normal 40 2 4 7 3" xfId="13552"/>
    <cellStyle name="Normal 40 2 4 7 3 2" xfId="24616"/>
    <cellStyle name="Normal 40 2 4 7 3 2 2" xfId="50865"/>
    <cellStyle name="Normal 40 2 4 7 3 3" xfId="39802"/>
    <cellStyle name="Normal 40 2 4 7 4" xfId="17288"/>
    <cellStyle name="Normal 40 2 4 7 4 2" xfId="43538"/>
    <cellStyle name="Normal 40 2 4 7 5" xfId="6150"/>
    <cellStyle name="Normal 40 2 4 7 5 2" xfId="32475"/>
    <cellStyle name="Normal 40 2 4 8" xfId="4650"/>
    <cellStyle name="Normal 40 2 4 8 2" xfId="10063"/>
    <cellStyle name="Normal 40 2 4 8 2 2" xfId="21127"/>
    <cellStyle name="Normal 40 2 4 8 2 2 2" xfId="47376"/>
    <cellStyle name="Normal 40 2 4 8 2 3" xfId="36313"/>
    <cellStyle name="Normal 40 2 4 8 3" xfId="13666"/>
    <cellStyle name="Normal 40 2 4 8 3 2" xfId="24730"/>
    <cellStyle name="Normal 40 2 4 8 3 2 2" xfId="50979"/>
    <cellStyle name="Normal 40 2 4 8 3 3" xfId="39916"/>
    <cellStyle name="Normal 40 2 4 8 4" xfId="17402"/>
    <cellStyle name="Normal 40 2 4 8 4 2" xfId="43652"/>
    <cellStyle name="Normal 40 2 4 8 5" xfId="6265"/>
    <cellStyle name="Normal 40 2 4 8 5 2" xfId="32589"/>
    <cellStyle name="Normal 40 2 4 9" xfId="4651"/>
    <cellStyle name="Normal 40 2 4 9 2" xfId="10177"/>
    <cellStyle name="Normal 40 2 4 9 2 2" xfId="21241"/>
    <cellStyle name="Normal 40 2 4 9 2 2 2" xfId="47490"/>
    <cellStyle name="Normal 40 2 4 9 2 3" xfId="36427"/>
    <cellStyle name="Normal 40 2 4 9 3" xfId="13780"/>
    <cellStyle name="Normal 40 2 4 9 3 2" xfId="24844"/>
    <cellStyle name="Normal 40 2 4 9 3 2 2" xfId="51093"/>
    <cellStyle name="Normal 40 2 4 9 3 3" xfId="40030"/>
    <cellStyle name="Normal 40 2 4 9 4" xfId="17516"/>
    <cellStyle name="Normal 40 2 4 9 4 2" xfId="43766"/>
    <cellStyle name="Normal 40 2 4 9 5" xfId="6380"/>
    <cellStyle name="Normal 40 2 4 9 5 2" xfId="32703"/>
    <cellStyle name="Normal 40 2 40" xfId="4652"/>
    <cellStyle name="Normal 40 2 40 2" xfId="16518"/>
    <cellStyle name="Normal 40 2 40 2 2" xfId="42768"/>
    <cellStyle name="Normal 40 2 41" xfId="4653"/>
    <cellStyle name="Normal 40 2 42" xfId="4654"/>
    <cellStyle name="Normal 40 2 43" xfId="4655"/>
    <cellStyle name="Normal 40 2 44" xfId="4656"/>
    <cellStyle name="Normal 40 2 45" xfId="4657"/>
    <cellStyle name="Normal 40 2 46" xfId="4658"/>
    <cellStyle name="Normal 40 2 47" xfId="4375"/>
    <cellStyle name="Normal 40 2 48" xfId="5372"/>
    <cellStyle name="Normal 40 2 48 2" xfId="31705"/>
    <cellStyle name="Normal 40 2 49" xfId="27756"/>
    <cellStyle name="Normal 40 2 5" xfId="291"/>
    <cellStyle name="Normal 40 2 5 10" xfId="4660"/>
    <cellStyle name="Normal 40 2 5 10 2" xfId="10299"/>
    <cellStyle name="Normal 40 2 5 10 2 2" xfId="21363"/>
    <cellStyle name="Normal 40 2 5 10 2 2 2" xfId="47612"/>
    <cellStyle name="Normal 40 2 5 10 2 3" xfId="36549"/>
    <cellStyle name="Normal 40 2 5 10 3" xfId="13902"/>
    <cellStyle name="Normal 40 2 5 10 3 2" xfId="24966"/>
    <cellStyle name="Normal 40 2 5 10 3 2 2" xfId="51215"/>
    <cellStyle name="Normal 40 2 5 10 3 3" xfId="40152"/>
    <cellStyle name="Normal 40 2 5 10 4" xfId="17638"/>
    <cellStyle name="Normal 40 2 5 10 4 2" xfId="43888"/>
    <cellStyle name="Normal 40 2 5 10 5" xfId="6503"/>
    <cellStyle name="Normal 40 2 5 10 5 2" xfId="32825"/>
    <cellStyle name="Normal 40 2 5 11" xfId="4661"/>
    <cellStyle name="Normal 40 2 5 11 2" xfId="10426"/>
    <cellStyle name="Normal 40 2 5 11 2 2" xfId="21490"/>
    <cellStyle name="Normal 40 2 5 11 2 2 2" xfId="47739"/>
    <cellStyle name="Normal 40 2 5 11 2 3" xfId="36676"/>
    <cellStyle name="Normal 40 2 5 11 3" xfId="14029"/>
    <cellStyle name="Normal 40 2 5 11 3 2" xfId="25093"/>
    <cellStyle name="Normal 40 2 5 11 3 2 2" xfId="51342"/>
    <cellStyle name="Normal 40 2 5 11 3 3" xfId="40279"/>
    <cellStyle name="Normal 40 2 5 11 4" xfId="17765"/>
    <cellStyle name="Normal 40 2 5 11 4 2" xfId="44015"/>
    <cellStyle name="Normal 40 2 5 11 5" xfId="6631"/>
    <cellStyle name="Normal 40 2 5 11 5 2" xfId="32952"/>
    <cellStyle name="Normal 40 2 5 12" xfId="4662"/>
    <cellStyle name="Normal 40 2 5 12 2" xfId="10541"/>
    <cellStyle name="Normal 40 2 5 12 2 2" xfId="21605"/>
    <cellStyle name="Normal 40 2 5 12 2 2 2" xfId="47854"/>
    <cellStyle name="Normal 40 2 5 12 2 3" xfId="36791"/>
    <cellStyle name="Normal 40 2 5 12 3" xfId="14144"/>
    <cellStyle name="Normal 40 2 5 12 3 2" xfId="25208"/>
    <cellStyle name="Normal 40 2 5 12 3 2 2" xfId="51457"/>
    <cellStyle name="Normal 40 2 5 12 3 3" xfId="40394"/>
    <cellStyle name="Normal 40 2 5 12 4" xfId="17880"/>
    <cellStyle name="Normal 40 2 5 12 4 2" xfId="44130"/>
    <cellStyle name="Normal 40 2 5 12 5" xfId="6747"/>
    <cellStyle name="Normal 40 2 5 12 5 2" xfId="33067"/>
    <cellStyle name="Normal 40 2 5 13" xfId="4663"/>
    <cellStyle name="Normal 40 2 5 13 2" xfId="10714"/>
    <cellStyle name="Normal 40 2 5 13 2 2" xfId="21778"/>
    <cellStyle name="Normal 40 2 5 13 2 2 2" xfId="48027"/>
    <cellStyle name="Normal 40 2 5 13 2 3" xfId="36964"/>
    <cellStyle name="Normal 40 2 5 13 3" xfId="14317"/>
    <cellStyle name="Normal 40 2 5 13 3 2" xfId="25381"/>
    <cellStyle name="Normal 40 2 5 13 3 2 2" xfId="51630"/>
    <cellStyle name="Normal 40 2 5 13 3 3" xfId="40567"/>
    <cellStyle name="Normal 40 2 5 13 4" xfId="18053"/>
    <cellStyle name="Normal 40 2 5 13 4 2" xfId="44303"/>
    <cellStyle name="Normal 40 2 5 13 5" xfId="6921"/>
    <cellStyle name="Normal 40 2 5 13 5 2" xfId="33240"/>
    <cellStyle name="Normal 40 2 5 14" xfId="4664"/>
    <cellStyle name="Normal 40 2 5 14 2" xfId="10831"/>
    <cellStyle name="Normal 40 2 5 14 2 2" xfId="21895"/>
    <cellStyle name="Normal 40 2 5 14 2 2 2" xfId="48144"/>
    <cellStyle name="Normal 40 2 5 14 2 3" xfId="37081"/>
    <cellStyle name="Normal 40 2 5 14 3" xfId="14434"/>
    <cellStyle name="Normal 40 2 5 14 3 2" xfId="25498"/>
    <cellStyle name="Normal 40 2 5 14 3 2 2" xfId="51747"/>
    <cellStyle name="Normal 40 2 5 14 3 3" xfId="40684"/>
    <cellStyle name="Normal 40 2 5 14 4" xfId="18170"/>
    <cellStyle name="Normal 40 2 5 14 4 2" xfId="44420"/>
    <cellStyle name="Normal 40 2 5 14 5" xfId="7039"/>
    <cellStyle name="Normal 40 2 5 14 5 2" xfId="33357"/>
    <cellStyle name="Normal 40 2 5 15" xfId="4665"/>
    <cellStyle name="Normal 40 2 5 15 2" xfId="10947"/>
    <cellStyle name="Normal 40 2 5 15 2 2" xfId="22011"/>
    <cellStyle name="Normal 40 2 5 15 2 2 2" xfId="48260"/>
    <cellStyle name="Normal 40 2 5 15 2 3" xfId="37197"/>
    <cellStyle name="Normal 40 2 5 15 3" xfId="14550"/>
    <cellStyle name="Normal 40 2 5 15 3 2" xfId="25614"/>
    <cellStyle name="Normal 40 2 5 15 3 2 2" xfId="51863"/>
    <cellStyle name="Normal 40 2 5 15 3 3" xfId="40800"/>
    <cellStyle name="Normal 40 2 5 15 4" xfId="18286"/>
    <cellStyle name="Normal 40 2 5 15 4 2" xfId="44536"/>
    <cellStyle name="Normal 40 2 5 15 5" xfId="7156"/>
    <cellStyle name="Normal 40 2 5 15 5 2" xfId="33473"/>
    <cellStyle name="Normal 40 2 5 16" xfId="4666"/>
    <cellStyle name="Normal 40 2 5 16 2" xfId="11065"/>
    <cellStyle name="Normal 40 2 5 16 2 2" xfId="22129"/>
    <cellStyle name="Normal 40 2 5 16 2 2 2" xfId="48378"/>
    <cellStyle name="Normal 40 2 5 16 2 3" xfId="37315"/>
    <cellStyle name="Normal 40 2 5 16 3" xfId="14668"/>
    <cellStyle name="Normal 40 2 5 16 3 2" xfId="25732"/>
    <cellStyle name="Normal 40 2 5 16 3 2 2" xfId="51981"/>
    <cellStyle name="Normal 40 2 5 16 3 3" xfId="40918"/>
    <cellStyle name="Normal 40 2 5 16 4" xfId="18404"/>
    <cellStyle name="Normal 40 2 5 16 4 2" xfId="44654"/>
    <cellStyle name="Normal 40 2 5 16 5" xfId="7275"/>
    <cellStyle name="Normal 40 2 5 16 5 2" xfId="33591"/>
    <cellStyle name="Normal 40 2 5 17" xfId="4667"/>
    <cellStyle name="Normal 40 2 5 17 2" xfId="11183"/>
    <cellStyle name="Normal 40 2 5 17 2 2" xfId="22247"/>
    <cellStyle name="Normal 40 2 5 17 2 2 2" xfId="48496"/>
    <cellStyle name="Normal 40 2 5 17 2 3" xfId="37433"/>
    <cellStyle name="Normal 40 2 5 17 3" xfId="14786"/>
    <cellStyle name="Normal 40 2 5 17 3 2" xfId="25850"/>
    <cellStyle name="Normal 40 2 5 17 3 2 2" xfId="52099"/>
    <cellStyle name="Normal 40 2 5 17 3 3" xfId="41036"/>
    <cellStyle name="Normal 40 2 5 17 4" xfId="18522"/>
    <cellStyle name="Normal 40 2 5 17 4 2" xfId="44772"/>
    <cellStyle name="Normal 40 2 5 17 5" xfId="7394"/>
    <cellStyle name="Normal 40 2 5 17 5 2" xfId="33709"/>
    <cellStyle name="Normal 40 2 5 18" xfId="4668"/>
    <cellStyle name="Normal 40 2 5 18 2" xfId="11299"/>
    <cellStyle name="Normal 40 2 5 18 2 2" xfId="22363"/>
    <cellStyle name="Normal 40 2 5 18 2 2 2" xfId="48612"/>
    <cellStyle name="Normal 40 2 5 18 2 3" xfId="37549"/>
    <cellStyle name="Normal 40 2 5 18 3" xfId="14902"/>
    <cellStyle name="Normal 40 2 5 18 3 2" xfId="25966"/>
    <cellStyle name="Normal 40 2 5 18 3 2 2" xfId="52215"/>
    <cellStyle name="Normal 40 2 5 18 3 3" xfId="41152"/>
    <cellStyle name="Normal 40 2 5 18 4" xfId="18638"/>
    <cellStyle name="Normal 40 2 5 18 4 2" xfId="44888"/>
    <cellStyle name="Normal 40 2 5 18 5" xfId="7511"/>
    <cellStyle name="Normal 40 2 5 18 5 2" xfId="33825"/>
    <cellStyle name="Normal 40 2 5 19" xfId="4669"/>
    <cellStyle name="Normal 40 2 5 19 2" xfId="11416"/>
    <cellStyle name="Normal 40 2 5 19 2 2" xfId="22480"/>
    <cellStyle name="Normal 40 2 5 19 2 2 2" xfId="48729"/>
    <cellStyle name="Normal 40 2 5 19 2 3" xfId="37666"/>
    <cellStyle name="Normal 40 2 5 19 3" xfId="15019"/>
    <cellStyle name="Normal 40 2 5 19 3 2" xfId="26083"/>
    <cellStyle name="Normal 40 2 5 19 3 2 2" xfId="52332"/>
    <cellStyle name="Normal 40 2 5 19 3 3" xfId="41269"/>
    <cellStyle name="Normal 40 2 5 19 4" xfId="18755"/>
    <cellStyle name="Normal 40 2 5 19 4 2" xfId="45005"/>
    <cellStyle name="Normal 40 2 5 19 5" xfId="7629"/>
    <cellStyle name="Normal 40 2 5 19 5 2" xfId="33942"/>
    <cellStyle name="Normal 40 2 5 2" xfId="292"/>
    <cellStyle name="Normal 40 2 5 2 10" xfId="4671"/>
    <cellStyle name="Normal 40 2 5 2 10 2" xfId="10490"/>
    <cellStyle name="Normal 40 2 5 2 10 2 2" xfId="21554"/>
    <cellStyle name="Normal 40 2 5 2 10 2 2 2" xfId="47803"/>
    <cellStyle name="Normal 40 2 5 2 10 2 3" xfId="36740"/>
    <cellStyle name="Normal 40 2 5 2 10 3" xfId="14093"/>
    <cellStyle name="Normal 40 2 5 2 10 3 2" xfId="25157"/>
    <cellStyle name="Normal 40 2 5 2 10 3 2 2" xfId="51406"/>
    <cellStyle name="Normal 40 2 5 2 10 3 3" xfId="40343"/>
    <cellStyle name="Normal 40 2 5 2 10 4" xfId="17829"/>
    <cellStyle name="Normal 40 2 5 2 10 4 2" xfId="44079"/>
    <cellStyle name="Normal 40 2 5 2 10 5" xfId="6695"/>
    <cellStyle name="Normal 40 2 5 2 10 5 2" xfId="33016"/>
    <cellStyle name="Normal 40 2 5 2 11" xfId="4672"/>
    <cellStyle name="Normal 40 2 5 2 11 2" xfId="10605"/>
    <cellStyle name="Normal 40 2 5 2 11 2 2" xfId="21669"/>
    <cellStyle name="Normal 40 2 5 2 11 2 2 2" xfId="47918"/>
    <cellStyle name="Normal 40 2 5 2 11 2 3" xfId="36855"/>
    <cellStyle name="Normal 40 2 5 2 11 3" xfId="14208"/>
    <cellStyle name="Normal 40 2 5 2 11 3 2" xfId="25272"/>
    <cellStyle name="Normal 40 2 5 2 11 3 2 2" xfId="51521"/>
    <cellStyle name="Normal 40 2 5 2 11 3 3" xfId="40458"/>
    <cellStyle name="Normal 40 2 5 2 11 4" xfId="17944"/>
    <cellStyle name="Normal 40 2 5 2 11 4 2" xfId="44194"/>
    <cellStyle name="Normal 40 2 5 2 11 5" xfId="6811"/>
    <cellStyle name="Normal 40 2 5 2 11 5 2" xfId="33131"/>
    <cellStyle name="Normal 40 2 5 2 12" xfId="4673"/>
    <cellStyle name="Normal 40 2 5 2 12 2" xfId="10778"/>
    <cellStyle name="Normal 40 2 5 2 12 2 2" xfId="21842"/>
    <cellStyle name="Normal 40 2 5 2 12 2 2 2" xfId="48091"/>
    <cellStyle name="Normal 40 2 5 2 12 2 3" xfId="37028"/>
    <cellStyle name="Normal 40 2 5 2 12 3" xfId="14381"/>
    <cellStyle name="Normal 40 2 5 2 12 3 2" xfId="25445"/>
    <cellStyle name="Normal 40 2 5 2 12 3 2 2" xfId="51694"/>
    <cellStyle name="Normal 40 2 5 2 12 3 3" xfId="40631"/>
    <cellStyle name="Normal 40 2 5 2 12 4" xfId="18117"/>
    <cellStyle name="Normal 40 2 5 2 12 4 2" xfId="44367"/>
    <cellStyle name="Normal 40 2 5 2 12 5" xfId="6985"/>
    <cellStyle name="Normal 40 2 5 2 12 5 2" xfId="33304"/>
    <cellStyle name="Normal 40 2 5 2 13" xfId="4674"/>
    <cellStyle name="Normal 40 2 5 2 13 2" xfId="10895"/>
    <cellStyle name="Normal 40 2 5 2 13 2 2" xfId="21959"/>
    <cellStyle name="Normal 40 2 5 2 13 2 2 2" xfId="48208"/>
    <cellStyle name="Normal 40 2 5 2 13 2 3" xfId="37145"/>
    <cellStyle name="Normal 40 2 5 2 13 3" xfId="14498"/>
    <cellStyle name="Normal 40 2 5 2 13 3 2" xfId="25562"/>
    <cellStyle name="Normal 40 2 5 2 13 3 2 2" xfId="51811"/>
    <cellStyle name="Normal 40 2 5 2 13 3 3" xfId="40748"/>
    <cellStyle name="Normal 40 2 5 2 13 4" xfId="18234"/>
    <cellStyle name="Normal 40 2 5 2 13 4 2" xfId="44484"/>
    <cellStyle name="Normal 40 2 5 2 13 5" xfId="7103"/>
    <cellStyle name="Normal 40 2 5 2 13 5 2" xfId="33421"/>
    <cellStyle name="Normal 40 2 5 2 14" xfId="4675"/>
    <cellStyle name="Normal 40 2 5 2 14 2" xfId="11011"/>
    <cellStyle name="Normal 40 2 5 2 14 2 2" xfId="22075"/>
    <cellStyle name="Normal 40 2 5 2 14 2 2 2" xfId="48324"/>
    <cellStyle name="Normal 40 2 5 2 14 2 3" xfId="37261"/>
    <cellStyle name="Normal 40 2 5 2 14 3" xfId="14614"/>
    <cellStyle name="Normal 40 2 5 2 14 3 2" xfId="25678"/>
    <cellStyle name="Normal 40 2 5 2 14 3 2 2" xfId="51927"/>
    <cellStyle name="Normal 40 2 5 2 14 3 3" xfId="40864"/>
    <cellStyle name="Normal 40 2 5 2 14 4" xfId="18350"/>
    <cellStyle name="Normal 40 2 5 2 14 4 2" xfId="44600"/>
    <cellStyle name="Normal 40 2 5 2 14 5" xfId="7220"/>
    <cellStyle name="Normal 40 2 5 2 14 5 2" xfId="33537"/>
    <cellStyle name="Normal 40 2 5 2 15" xfId="4676"/>
    <cellStyle name="Normal 40 2 5 2 15 2" xfId="11129"/>
    <cellStyle name="Normal 40 2 5 2 15 2 2" xfId="22193"/>
    <cellStyle name="Normal 40 2 5 2 15 2 2 2" xfId="48442"/>
    <cellStyle name="Normal 40 2 5 2 15 2 3" xfId="37379"/>
    <cellStyle name="Normal 40 2 5 2 15 3" xfId="14732"/>
    <cellStyle name="Normal 40 2 5 2 15 3 2" xfId="25796"/>
    <cellStyle name="Normal 40 2 5 2 15 3 2 2" xfId="52045"/>
    <cellStyle name="Normal 40 2 5 2 15 3 3" xfId="40982"/>
    <cellStyle name="Normal 40 2 5 2 15 4" xfId="18468"/>
    <cellStyle name="Normal 40 2 5 2 15 4 2" xfId="44718"/>
    <cellStyle name="Normal 40 2 5 2 15 5" xfId="7339"/>
    <cellStyle name="Normal 40 2 5 2 15 5 2" xfId="33655"/>
    <cellStyle name="Normal 40 2 5 2 16" xfId="4677"/>
    <cellStyle name="Normal 40 2 5 2 16 2" xfId="11247"/>
    <cellStyle name="Normal 40 2 5 2 16 2 2" xfId="22311"/>
    <cellStyle name="Normal 40 2 5 2 16 2 2 2" xfId="48560"/>
    <cellStyle name="Normal 40 2 5 2 16 2 3" xfId="37497"/>
    <cellStyle name="Normal 40 2 5 2 16 3" xfId="14850"/>
    <cellStyle name="Normal 40 2 5 2 16 3 2" xfId="25914"/>
    <cellStyle name="Normal 40 2 5 2 16 3 2 2" xfId="52163"/>
    <cellStyle name="Normal 40 2 5 2 16 3 3" xfId="41100"/>
    <cellStyle name="Normal 40 2 5 2 16 4" xfId="18586"/>
    <cellStyle name="Normal 40 2 5 2 16 4 2" xfId="44836"/>
    <cellStyle name="Normal 40 2 5 2 16 5" xfId="7458"/>
    <cellStyle name="Normal 40 2 5 2 16 5 2" xfId="33773"/>
    <cellStyle name="Normal 40 2 5 2 17" xfId="4678"/>
    <cellStyle name="Normal 40 2 5 2 17 2" xfId="11363"/>
    <cellStyle name="Normal 40 2 5 2 17 2 2" xfId="22427"/>
    <cellStyle name="Normal 40 2 5 2 17 2 2 2" xfId="48676"/>
    <cellStyle name="Normal 40 2 5 2 17 2 3" xfId="37613"/>
    <cellStyle name="Normal 40 2 5 2 17 3" xfId="14966"/>
    <cellStyle name="Normal 40 2 5 2 17 3 2" xfId="26030"/>
    <cellStyle name="Normal 40 2 5 2 17 3 2 2" xfId="52279"/>
    <cellStyle name="Normal 40 2 5 2 17 3 3" xfId="41216"/>
    <cellStyle name="Normal 40 2 5 2 17 4" xfId="18702"/>
    <cellStyle name="Normal 40 2 5 2 17 4 2" xfId="44952"/>
    <cellStyle name="Normal 40 2 5 2 17 5" xfId="7575"/>
    <cellStyle name="Normal 40 2 5 2 17 5 2" xfId="33889"/>
    <cellStyle name="Normal 40 2 5 2 18" xfId="4679"/>
    <cellStyle name="Normal 40 2 5 2 18 2" xfId="11480"/>
    <cellStyle name="Normal 40 2 5 2 18 2 2" xfId="22544"/>
    <cellStyle name="Normal 40 2 5 2 18 2 2 2" xfId="48793"/>
    <cellStyle name="Normal 40 2 5 2 18 2 3" xfId="37730"/>
    <cellStyle name="Normal 40 2 5 2 18 3" xfId="15083"/>
    <cellStyle name="Normal 40 2 5 2 18 3 2" xfId="26147"/>
    <cellStyle name="Normal 40 2 5 2 18 3 2 2" xfId="52396"/>
    <cellStyle name="Normal 40 2 5 2 18 3 3" xfId="41333"/>
    <cellStyle name="Normal 40 2 5 2 18 4" xfId="18819"/>
    <cellStyle name="Normal 40 2 5 2 18 4 2" xfId="45069"/>
    <cellStyle name="Normal 40 2 5 2 18 5" xfId="7693"/>
    <cellStyle name="Normal 40 2 5 2 18 5 2" xfId="34006"/>
    <cellStyle name="Normal 40 2 5 2 19" xfId="4680"/>
    <cellStyle name="Normal 40 2 5 2 19 2" xfId="11599"/>
    <cellStyle name="Normal 40 2 5 2 19 2 2" xfId="22663"/>
    <cellStyle name="Normal 40 2 5 2 19 2 2 2" xfId="48912"/>
    <cellStyle name="Normal 40 2 5 2 19 2 3" xfId="37849"/>
    <cellStyle name="Normal 40 2 5 2 19 3" xfId="15202"/>
    <cellStyle name="Normal 40 2 5 2 19 3 2" xfId="26266"/>
    <cellStyle name="Normal 40 2 5 2 19 3 2 2" xfId="52515"/>
    <cellStyle name="Normal 40 2 5 2 19 3 3" xfId="41452"/>
    <cellStyle name="Normal 40 2 5 2 19 4" xfId="18938"/>
    <cellStyle name="Normal 40 2 5 2 19 4 2" xfId="45188"/>
    <cellStyle name="Normal 40 2 5 2 19 5" xfId="7813"/>
    <cellStyle name="Normal 40 2 5 2 19 5 2" xfId="34125"/>
    <cellStyle name="Normal 40 2 5 2 2" xfId="293"/>
    <cellStyle name="Normal 40 2 5 2 2 2" xfId="4682"/>
    <cellStyle name="Normal 40 2 5 2 2 2 2" xfId="16477"/>
    <cellStyle name="Normal 40 2 5 2 2 2 2 2" xfId="27541"/>
    <cellStyle name="Normal 40 2 5 2 2 2 2 2 2" xfId="53790"/>
    <cellStyle name="Normal 40 2 5 2 2 2 2 3" xfId="42727"/>
    <cellStyle name="Normal 40 2 5 2 2 2 3" xfId="20213"/>
    <cellStyle name="Normal 40 2 5 2 2 2 3 2" xfId="46463"/>
    <cellStyle name="Normal 40 2 5 2 2 2 4" xfId="9141"/>
    <cellStyle name="Normal 40 2 5 2 2 2 4 2" xfId="35400"/>
    <cellStyle name="Normal 40 2 5 2 2 3" xfId="4681"/>
    <cellStyle name="Normal 40 2 5 2 2 3 2" xfId="20583"/>
    <cellStyle name="Normal 40 2 5 2 2 3 2 2" xfId="46832"/>
    <cellStyle name="Normal 40 2 5 2 2 3 3" xfId="9519"/>
    <cellStyle name="Normal 40 2 5 2 2 3 3 2" xfId="35769"/>
    <cellStyle name="Normal 40 2 5 2 2 4" xfId="13122"/>
    <cellStyle name="Normal 40 2 5 2 2 4 2" xfId="24186"/>
    <cellStyle name="Normal 40 2 5 2 2 4 2 2" xfId="50435"/>
    <cellStyle name="Normal 40 2 5 2 2 4 3" xfId="39372"/>
    <cellStyle name="Normal 40 2 5 2 2 5" xfId="16858"/>
    <cellStyle name="Normal 40 2 5 2 2 5 2" xfId="43108"/>
    <cellStyle name="Normal 40 2 5 2 2 6" xfId="5716"/>
    <cellStyle name="Normal 40 2 5 2 2 6 2" xfId="32045"/>
    <cellStyle name="Normal 40 2 5 2 2 7" xfId="27771"/>
    <cellStyle name="Normal 40 2 5 2 20" xfId="4683"/>
    <cellStyle name="Normal 40 2 5 2 20 2" xfId="11713"/>
    <cellStyle name="Normal 40 2 5 2 20 2 2" xfId="22777"/>
    <cellStyle name="Normal 40 2 5 2 20 2 2 2" xfId="49026"/>
    <cellStyle name="Normal 40 2 5 2 20 2 3" xfId="37963"/>
    <cellStyle name="Normal 40 2 5 2 20 3" xfId="15316"/>
    <cellStyle name="Normal 40 2 5 2 20 3 2" xfId="26380"/>
    <cellStyle name="Normal 40 2 5 2 20 3 2 2" xfId="52629"/>
    <cellStyle name="Normal 40 2 5 2 20 3 3" xfId="41566"/>
    <cellStyle name="Normal 40 2 5 2 20 4" xfId="19052"/>
    <cellStyle name="Normal 40 2 5 2 20 4 2" xfId="45302"/>
    <cellStyle name="Normal 40 2 5 2 20 5" xfId="7928"/>
    <cellStyle name="Normal 40 2 5 2 20 5 2" xfId="34239"/>
    <cellStyle name="Normal 40 2 5 2 21" xfId="4684"/>
    <cellStyle name="Normal 40 2 5 2 21 2" xfId="11827"/>
    <cellStyle name="Normal 40 2 5 2 21 2 2" xfId="22891"/>
    <cellStyle name="Normal 40 2 5 2 21 2 2 2" xfId="49140"/>
    <cellStyle name="Normal 40 2 5 2 21 2 3" xfId="38077"/>
    <cellStyle name="Normal 40 2 5 2 21 3" xfId="15430"/>
    <cellStyle name="Normal 40 2 5 2 21 3 2" xfId="26494"/>
    <cellStyle name="Normal 40 2 5 2 21 3 2 2" xfId="52743"/>
    <cellStyle name="Normal 40 2 5 2 21 3 3" xfId="41680"/>
    <cellStyle name="Normal 40 2 5 2 21 4" xfId="19166"/>
    <cellStyle name="Normal 40 2 5 2 21 4 2" xfId="45416"/>
    <cellStyle name="Normal 40 2 5 2 21 5" xfId="8043"/>
    <cellStyle name="Normal 40 2 5 2 21 5 2" xfId="34353"/>
    <cellStyle name="Normal 40 2 5 2 22" xfId="4685"/>
    <cellStyle name="Normal 40 2 5 2 22 2" xfId="11941"/>
    <cellStyle name="Normal 40 2 5 2 22 2 2" xfId="23005"/>
    <cellStyle name="Normal 40 2 5 2 22 2 2 2" xfId="49254"/>
    <cellStyle name="Normal 40 2 5 2 22 2 3" xfId="38191"/>
    <cellStyle name="Normal 40 2 5 2 22 3" xfId="15544"/>
    <cellStyle name="Normal 40 2 5 2 22 3 2" xfId="26608"/>
    <cellStyle name="Normal 40 2 5 2 22 3 2 2" xfId="52857"/>
    <cellStyle name="Normal 40 2 5 2 22 3 3" xfId="41794"/>
    <cellStyle name="Normal 40 2 5 2 22 4" xfId="19280"/>
    <cellStyle name="Normal 40 2 5 2 22 4 2" xfId="45530"/>
    <cellStyle name="Normal 40 2 5 2 22 5" xfId="8158"/>
    <cellStyle name="Normal 40 2 5 2 22 5 2" xfId="34467"/>
    <cellStyle name="Normal 40 2 5 2 23" xfId="4686"/>
    <cellStyle name="Normal 40 2 5 2 23 2" xfId="12055"/>
    <cellStyle name="Normal 40 2 5 2 23 2 2" xfId="23119"/>
    <cellStyle name="Normal 40 2 5 2 23 2 2 2" xfId="49368"/>
    <cellStyle name="Normal 40 2 5 2 23 2 3" xfId="38305"/>
    <cellStyle name="Normal 40 2 5 2 23 3" xfId="15658"/>
    <cellStyle name="Normal 40 2 5 2 23 3 2" xfId="26722"/>
    <cellStyle name="Normal 40 2 5 2 23 3 2 2" xfId="52971"/>
    <cellStyle name="Normal 40 2 5 2 23 3 3" xfId="41908"/>
    <cellStyle name="Normal 40 2 5 2 23 4" xfId="19394"/>
    <cellStyle name="Normal 40 2 5 2 23 4 2" xfId="45644"/>
    <cellStyle name="Normal 40 2 5 2 23 5" xfId="8273"/>
    <cellStyle name="Normal 40 2 5 2 23 5 2" xfId="34581"/>
    <cellStyle name="Normal 40 2 5 2 24" xfId="4687"/>
    <cellStyle name="Normal 40 2 5 2 24 2" xfId="12169"/>
    <cellStyle name="Normal 40 2 5 2 24 2 2" xfId="23233"/>
    <cellStyle name="Normal 40 2 5 2 24 2 2 2" xfId="49482"/>
    <cellStyle name="Normal 40 2 5 2 24 2 3" xfId="38419"/>
    <cellStyle name="Normal 40 2 5 2 24 3" xfId="15772"/>
    <cellStyle name="Normal 40 2 5 2 24 3 2" xfId="26836"/>
    <cellStyle name="Normal 40 2 5 2 24 3 2 2" xfId="53085"/>
    <cellStyle name="Normal 40 2 5 2 24 3 3" xfId="42022"/>
    <cellStyle name="Normal 40 2 5 2 24 4" xfId="19508"/>
    <cellStyle name="Normal 40 2 5 2 24 4 2" xfId="45758"/>
    <cellStyle name="Normal 40 2 5 2 24 5" xfId="8388"/>
    <cellStyle name="Normal 40 2 5 2 24 5 2" xfId="34695"/>
    <cellStyle name="Normal 40 2 5 2 25" xfId="4688"/>
    <cellStyle name="Normal 40 2 5 2 25 2" xfId="12286"/>
    <cellStyle name="Normal 40 2 5 2 25 2 2" xfId="23350"/>
    <cellStyle name="Normal 40 2 5 2 25 2 2 2" xfId="49599"/>
    <cellStyle name="Normal 40 2 5 2 25 2 3" xfId="38536"/>
    <cellStyle name="Normal 40 2 5 2 25 3" xfId="15889"/>
    <cellStyle name="Normal 40 2 5 2 25 3 2" xfId="26953"/>
    <cellStyle name="Normal 40 2 5 2 25 3 2 2" xfId="53202"/>
    <cellStyle name="Normal 40 2 5 2 25 3 3" xfId="42139"/>
    <cellStyle name="Normal 40 2 5 2 25 4" xfId="19625"/>
    <cellStyle name="Normal 40 2 5 2 25 4 2" xfId="45875"/>
    <cellStyle name="Normal 40 2 5 2 25 5" xfId="8506"/>
    <cellStyle name="Normal 40 2 5 2 25 5 2" xfId="34812"/>
    <cellStyle name="Normal 40 2 5 2 26" xfId="4689"/>
    <cellStyle name="Normal 40 2 5 2 26 2" xfId="12405"/>
    <cellStyle name="Normal 40 2 5 2 26 2 2" xfId="23469"/>
    <cellStyle name="Normal 40 2 5 2 26 2 2 2" xfId="49718"/>
    <cellStyle name="Normal 40 2 5 2 26 2 3" xfId="38655"/>
    <cellStyle name="Normal 40 2 5 2 26 3" xfId="16008"/>
    <cellStyle name="Normal 40 2 5 2 26 3 2" xfId="27072"/>
    <cellStyle name="Normal 40 2 5 2 26 3 2 2" xfId="53321"/>
    <cellStyle name="Normal 40 2 5 2 26 3 3" xfId="42258"/>
    <cellStyle name="Normal 40 2 5 2 26 4" xfId="19744"/>
    <cellStyle name="Normal 40 2 5 2 26 4 2" xfId="45994"/>
    <cellStyle name="Normal 40 2 5 2 26 5" xfId="8626"/>
    <cellStyle name="Normal 40 2 5 2 26 5 2" xfId="34931"/>
    <cellStyle name="Normal 40 2 5 2 27" xfId="4690"/>
    <cellStyle name="Normal 40 2 5 2 27 2" xfId="12536"/>
    <cellStyle name="Normal 40 2 5 2 27 2 2" xfId="23600"/>
    <cellStyle name="Normal 40 2 5 2 27 2 2 2" xfId="49849"/>
    <cellStyle name="Normal 40 2 5 2 27 2 3" xfId="38786"/>
    <cellStyle name="Normal 40 2 5 2 27 3" xfId="16139"/>
    <cellStyle name="Normal 40 2 5 2 27 3 2" xfId="27203"/>
    <cellStyle name="Normal 40 2 5 2 27 3 2 2" xfId="53452"/>
    <cellStyle name="Normal 40 2 5 2 27 3 3" xfId="42389"/>
    <cellStyle name="Normal 40 2 5 2 27 4" xfId="19875"/>
    <cellStyle name="Normal 40 2 5 2 27 4 2" xfId="46125"/>
    <cellStyle name="Normal 40 2 5 2 27 5" xfId="8758"/>
    <cellStyle name="Normal 40 2 5 2 27 5 2" xfId="35062"/>
    <cellStyle name="Normal 40 2 5 2 28" xfId="4691"/>
    <cellStyle name="Normal 40 2 5 2 28 2" xfId="12651"/>
    <cellStyle name="Normal 40 2 5 2 28 2 2" xfId="23715"/>
    <cellStyle name="Normal 40 2 5 2 28 2 2 2" xfId="49964"/>
    <cellStyle name="Normal 40 2 5 2 28 2 3" xfId="38901"/>
    <cellStyle name="Normal 40 2 5 2 28 3" xfId="16254"/>
    <cellStyle name="Normal 40 2 5 2 28 3 2" xfId="27318"/>
    <cellStyle name="Normal 40 2 5 2 28 3 2 2" xfId="53567"/>
    <cellStyle name="Normal 40 2 5 2 28 3 3" xfId="42504"/>
    <cellStyle name="Normal 40 2 5 2 28 4" xfId="19990"/>
    <cellStyle name="Normal 40 2 5 2 28 4 2" xfId="46240"/>
    <cellStyle name="Normal 40 2 5 2 28 5" xfId="8874"/>
    <cellStyle name="Normal 40 2 5 2 28 5 2" xfId="35177"/>
    <cellStyle name="Normal 40 2 5 2 29" xfId="4692"/>
    <cellStyle name="Normal 40 2 5 2 29 2" xfId="12765"/>
    <cellStyle name="Normal 40 2 5 2 29 2 2" xfId="23829"/>
    <cellStyle name="Normal 40 2 5 2 29 2 2 2" xfId="50078"/>
    <cellStyle name="Normal 40 2 5 2 29 2 3" xfId="39015"/>
    <cellStyle name="Normal 40 2 5 2 29 3" xfId="16368"/>
    <cellStyle name="Normal 40 2 5 2 29 3 2" xfId="27432"/>
    <cellStyle name="Normal 40 2 5 2 29 3 2 2" xfId="53681"/>
    <cellStyle name="Normal 40 2 5 2 29 3 3" xfId="42618"/>
    <cellStyle name="Normal 40 2 5 2 29 4" xfId="20104"/>
    <cellStyle name="Normal 40 2 5 2 29 4 2" xfId="46354"/>
    <cellStyle name="Normal 40 2 5 2 29 5" xfId="8989"/>
    <cellStyle name="Normal 40 2 5 2 29 5 2" xfId="35291"/>
    <cellStyle name="Normal 40 2 5 2 3" xfId="4693"/>
    <cellStyle name="Normal 40 2 5 2 3 2" xfId="9675"/>
    <cellStyle name="Normal 40 2 5 2 3 2 2" xfId="20739"/>
    <cellStyle name="Normal 40 2 5 2 3 2 2 2" xfId="46988"/>
    <cellStyle name="Normal 40 2 5 2 3 2 3" xfId="35925"/>
    <cellStyle name="Normal 40 2 5 2 3 3" xfId="13278"/>
    <cellStyle name="Normal 40 2 5 2 3 3 2" xfId="24342"/>
    <cellStyle name="Normal 40 2 5 2 3 3 2 2" xfId="50591"/>
    <cellStyle name="Normal 40 2 5 2 3 3 3" xfId="39528"/>
    <cellStyle name="Normal 40 2 5 2 3 4" xfId="17014"/>
    <cellStyle name="Normal 40 2 5 2 3 4 2" xfId="43264"/>
    <cellStyle name="Normal 40 2 5 2 3 5" xfId="5873"/>
    <cellStyle name="Normal 40 2 5 2 3 5 2" xfId="32201"/>
    <cellStyle name="Normal 40 2 5 2 30" xfId="4694"/>
    <cellStyle name="Normal 40 2 5 2 30 2" xfId="9403"/>
    <cellStyle name="Normal 40 2 5 2 30 2 2" xfId="20467"/>
    <cellStyle name="Normal 40 2 5 2 30 2 2 2" xfId="46716"/>
    <cellStyle name="Normal 40 2 5 2 30 2 3" xfId="35653"/>
    <cellStyle name="Normal 40 2 5 2 30 3" xfId="13006"/>
    <cellStyle name="Normal 40 2 5 2 30 3 2" xfId="24070"/>
    <cellStyle name="Normal 40 2 5 2 30 3 2 2" xfId="50319"/>
    <cellStyle name="Normal 40 2 5 2 30 3 3" xfId="39256"/>
    <cellStyle name="Normal 40 2 5 2 30 4" xfId="16742"/>
    <cellStyle name="Normal 40 2 5 2 30 4 2" xfId="42992"/>
    <cellStyle name="Normal 40 2 5 2 30 5" xfId="5598"/>
    <cellStyle name="Normal 40 2 5 2 30 5 2" xfId="31929"/>
    <cellStyle name="Normal 40 2 5 2 31" xfId="4695"/>
    <cellStyle name="Normal 40 2 5 2 31 2" xfId="20347"/>
    <cellStyle name="Normal 40 2 5 2 31 2 2" xfId="46596"/>
    <cellStyle name="Normal 40 2 5 2 31 3" xfId="9283"/>
    <cellStyle name="Normal 40 2 5 2 31 3 2" xfId="35533"/>
    <cellStyle name="Normal 40 2 5 2 32" xfId="4696"/>
    <cellStyle name="Normal 40 2 5 2 32 2" xfId="23950"/>
    <cellStyle name="Normal 40 2 5 2 32 2 2" xfId="50199"/>
    <cellStyle name="Normal 40 2 5 2 32 3" xfId="12886"/>
    <cellStyle name="Normal 40 2 5 2 32 3 2" xfId="39136"/>
    <cellStyle name="Normal 40 2 5 2 33" xfId="4697"/>
    <cellStyle name="Normal 40 2 5 2 33 2" xfId="16622"/>
    <cellStyle name="Normal 40 2 5 2 33 2 2" xfId="42872"/>
    <cellStyle name="Normal 40 2 5 2 34" xfId="4698"/>
    <cellStyle name="Normal 40 2 5 2 35" xfId="4699"/>
    <cellStyle name="Normal 40 2 5 2 36" xfId="4700"/>
    <cellStyle name="Normal 40 2 5 2 37" xfId="4701"/>
    <cellStyle name="Normal 40 2 5 2 38" xfId="4702"/>
    <cellStyle name="Normal 40 2 5 2 39" xfId="4703"/>
    <cellStyle name="Normal 40 2 5 2 4" xfId="4704"/>
    <cellStyle name="Normal 40 2 5 2 4 2" xfId="9791"/>
    <cellStyle name="Normal 40 2 5 2 4 2 2" xfId="20855"/>
    <cellStyle name="Normal 40 2 5 2 4 2 2 2" xfId="47104"/>
    <cellStyle name="Normal 40 2 5 2 4 2 3" xfId="36041"/>
    <cellStyle name="Normal 40 2 5 2 4 3" xfId="13394"/>
    <cellStyle name="Normal 40 2 5 2 4 3 2" xfId="24458"/>
    <cellStyle name="Normal 40 2 5 2 4 3 2 2" xfId="50707"/>
    <cellStyle name="Normal 40 2 5 2 4 3 3" xfId="39644"/>
    <cellStyle name="Normal 40 2 5 2 4 4" xfId="17130"/>
    <cellStyle name="Normal 40 2 5 2 4 4 2" xfId="43380"/>
    <cellStyle name="Normal 40 2 5 2 4 5" xfId="5990"/>
    <cellStyle name="Normal 40 2 5 2 4 5 2" xfId="32317"/>
    <cellStyle name="Normal 40 2 5 2 40" xfId="4705"/>
    <cellStyle name="Normal 40 2 5 2 41" xfId="4670"/>
    <cellStyle name="Normal 40 2 5 2 42" xfId="5477"/>
    <cellStyle name="Normal 40 2 5 2 42 2" xfId="31809"/>
    <cellStyle name="Normal 40 2 5 2 43" xfId="27770"/>
    <cellStyle name="Normal 40 2 5 2 5" xfId="4706"/>
    <cellStyle name="Normal 40 2 5 2 5 2" xfId="9906"/>
    <cellStyle name="Normal 40 2 5 2 5 2 2" xfId="20970"/>
    <cellStyle name="Normal 40 2 5 2 5 2 2 2" xfId="47219"/>
    <cellStyle name="Normal 40 2 5 2 5 2 3" xfId="36156"/>
    <cellStyle name="Normal 40 2 5 2 5 3" xfId="13509"/>
    <cellStyle name="Normal 40 2 5 2 5 3 2" xfId="24573"/>
    <cellStyle name="Normal 40 2 5 2 5 3 2 2" xfId="50822"/>
    <cellStyle name="Normal 40 2 5 2 5 3 3" xfId="39759"/>
    <cellStyle name="Normal 40 2 5 2 5 4" xfId="17245"/>
    <cellStyle name="Normal 40 2 5 2 5 4 2" xfId="43495"/>
    <cellStyle name="Normal 40 2 5 2 5 5" xfId="6106"/>
    <cellStyle name="Normal 40 2 5 2 5 5 2" xfId="32432"/>
    <cellStyle name="Normal 40 2 5 2 6" xfId="4707"/>
    <cellStyle name="Normal 40 2 5 2 6 2" xfId="10021"/>
    <cellStyle name="Normal 40 2 5 2 6 2 2" xfId="21085"/>
    <cellStyle name="Normal 40 2 5 2 6 2 2 2" xfId="47334"/>
    <cellStyle name="Normal 40 2 5 2 6 2 3" xfId="36271"/>
    <cellStyle name="Normal 40 2 5 2 6 3" xfId="13624"/>
    <cellStyle name="Normal 40 2 5 2 6 3 2" xfId="24688"/>
    <cellStyle name="Normal 40 2 5 2 6 3 2 2" xfId="50937"/>
    <cellStyle name="Normal 40 2 5 2 6 3 3" xfId="39874"/>
    <cellStyle name="Normal 40 2 5 2 6 4" xfId="17360"/>
    <cellStyle name="Normal 40 2 5 2 6 4 2" xfId="43610"/>
    <cellStyle name="Normal 40 2 5 2 6 5" xfId="6222"/>
    <cellStyle name="Normal 40 2 5 2 6 5 2" xfId="32547"/>
    <cellStyle name="Normal 40 2 5 2 7" xfId="4708"/>
    <cellStyle name="Normal 40 2 5 2 7 2" xfId="10135"/>
    <cellStyle name="Normal 40 2 5 2 7 2 2" xfId="21199"/>
    <cellStyle name="Normal 40 2 5 2 7 2 2 2" xfId="47448"/>
    <cellStyle name="Normal 40 2 5 2 7 2 3" xfId="36385"/>
    <cellStyle name="Normal 40 2 5 2 7 3" xfId="13738"/>
    <cellStyle name="Normal 40 2 5 2 7 3 2" xfId="24802"/>
    <cellStyle name="Normal 40 2 5 2 7 3 2 2" xfId="51051"/>
    <cellStyle name="Normal 40 2 5 2 7 3 3" xfId="39988"/>
    <cellStyle name="Normal 40 2 5 2 7 4" xfId="17474"/>
    <cellStyle name="Normal 40 2 5 2 7 4 2" xfId="43724"/>
    <cellStyle name="Normal 40 2 5 2 7 5" xfId="6337"/>
    <cellStyle name="Normal 40 2 5 2 7 5 2" xfId="32661"/>
    <cellStyle name="Normal 40 2 5 2 8" xfId="4709"/>
    <cellStyle name="Normal 40 2 5 2 8 2" xfId="10249"/>
    <cellStyle name="Normal 40 2 5 2 8 2 2" xfId="21313"/>
    <cellStyle name="Normal 40 2 5 2 8 2 2 2" xfId="47562"/>
    <cellStyle name="Normal 40 2 5 2 8 2 3" xfId="36499"/>
    <cellStyle name="Normal 40 2 5 2 8 3" xfId="13852"/>
    <cellStyle name="Normal 40 2 5 2 8 3 2" xfId="24916"/>
    <cellStyle name="Normal 40 2 5 2 8 3 2 2" xfId="51165"/>
    <cellStyle name="Normal 40 2 5 2 8 3 3" xfId="40102"/>
    <cellStyle name="Normal 40 2 5 2 8 4" xfId="17588"/>
    <cellStyle name="Normal 40 2 5 2 8 4 2" xfId="43838"/>
    <cellStyle name="Normal 40 2 5 2 8 5" xfId="6452"/>
    <cellStyle name="Normal 40 2 5 2 8 5 2" xfId="32775"/>
    <cellStyle name="Normal 40 2 5 2 9" xfId="4710"/>
    <cellStyle name="Normal 40 2 5 2 9 2" xfId="10363"/>
    <cellStyle name="Normal 40 2 5 2 9 2 2" xfId="21427"/>
    <cellStyle name="Normal 40 2 5 2 9 2 2 2" xfId="47676"/>
    <cellStyle name="Normal 40 2 5 2 9 2 3" xfId="36613"/>
    <cellStyle name="Normal 40 2 5 2 9 3" xfId="13966"/>
    <cellStyle name="Normal 40 2 5 2 9 3 2" xfId="25030"/>
    <cellStyle name="Normal 40 2 5 2 9 3 2 2" xfId="51279"/>
    <cellStyle name="Normal 40 2 5 2 9 3 3" xfId="40216"/>
    <cellStyle name="Normal 40 2 5 2 9 4" xfId="17702"/>
    <cellStyle name="Normal 40 2 5 2 9 4 2" xfId="43952"/>
    <cellStyle name="Normal 40 2 5 2 9 5" xfId="6567"/>
    <cellStyle name="Normal 40 2 5 2 9 5 2" xfId="32889"/>
    <cellStyle name="Normal 40 2 5 20" xfId="4711"/>
    <cellStyle name="Normal 40 2 5 20 2" xfId="11535"/>
    <cellStyle name="Normal 40 2 5 20 2 2" xfId="22599"/>
    <cellStyle name="Normal 40 2 5 20 2 2 2" xfId="48848"/>
    <cellStyle name="Normal 40 2 5 20 2 3" xfId="37785"/>
    <cellStyle name="Normal 40 2 5 20 3" xfId="15138"/>
    <cellStyle name="Normal 40 2 5 20 3 2" xfId="26202"/>
    <cellStyle name="Normal 40 2 5 20 3 2 2" xfId="52451"/>
    <cellStyle name="Normal 40 2 5 20 3 3" xfId="41388"/>
    <cellStyle name="Normal 40 2 5 20 4" xfId="18874"/>
    <cellStyle name="Normal 40 2 5 20 4 2" xfId="45124"/>
    <cellStyle name="Normal 40 2 5 20 5" xfId="7749"/>
    <cellStyle name="Normal 40 2 5 20 5 2" xfId="34061"/>
    <cellStyle name="Normal 40 2 5 21" xfId="4712"/>
    <cellStyle name="Normal 40 2 5 21 2" xfId="11649"/>
    <cellStyle name="Normal 40 2 5 21 2 2" xfId="22713"/>
    <cellStyle name="Normal 40 2 5 21 2 2 2" xfId="48962"/>
    <cellStyle name="Normal 40 2 5 21 2 3" xfId="37899"/>
    <cellStyle name="Normal 40 2 5 21 3" xfId="15252"/>
    <cellStyle name="Normal 40 2 5 21 3 2" xfId="26316"/>
    <cellStyle name="Normal 40 2 5 21 3 2 2" xfId="52565"/>
    <cellStyle name="Normal 40 2 5 21 3 3" xfId="41502"/>
    <cellStyle name="Normal 40 2 5 21 4" xfId="18988"/>
    <cellStyle name="Normal 40 2 5 21 4 2" xfId="45238"/>
    <cellStyle name="Normal 40 2 5 21 5" xfId="7864"/>
    <cellStyle name="Normal 40 2 5 21 5 2" xfId="34175"/>
    <cellStyle name="Normal 40 2 5 22" xfId="4713"/>
    <cellStyle name="Normal 40 2 5 22 2" xfId="11763"/>
    <cellStyle name="Normal 40 2 5 22 2 2" xfId="22827"/>
    <cellStyle name="Normal 40 2 5 22 2 2 2" xfId="49076"/>
    <cellStyle name="Normal 40 2 5 22 2 3" xfId="38013"/>
    <cellStyle name="Normal 40 2 5 22 3" xfId="15366"/>
    <cellStyle name="Normal 40 2 5 22 3 2" xfId="26430"/>
    <cellStyle name="Normal 40 2 5 22 3 2 2" xfId="52679"/>
    <cellStyle name="Normal 40 2 5 22 3 3" xfId="41616"/>
    <cellStyle name="Normal 40 2 5 22 4" xfId="19102"/>
    <cellStyle name="Normal 40 2 5 22 4 2" xfId="45352"/>
    <cellStyle name="Normal 40 2 5 22 5" xfId="7979"/>
    <cellStyle name="Normal 40 2 5 22 5 2" xfId="34289"/>
    <cellStyle name="Normal 40 2 5 23" xfId="4714"/>
    <cellStyle name="Normal 40 2 5 23 2" xfId="11877"/>
    <cellStyle name="Normal 40 2 5 23 2 2" xfId="22941"/>
    <cellStyle name="Normal 40 2 5 23 2 2 2" xfId="49190"/>
    <cellStyle name="Normal 40 2 5 23 2 3" xfId="38127"/>
    <cellStyle name="Normal 40 2 5 23 3" xfId="15480"/>
    <cellStyle name="Normal 40 2 5 23 3 2" xfId="26544"/>
    <cellStyle name="Normal 40 2 5 23 3 2 2" xfId="52793"/>
    <cellStyle name="Normal 40 2 5 23 3 3" xfId="41730"/>
    <cellStyle name="Normal 40 2 5 23 4" xfId="19216"/>
    <cellStyle name="Normal 40 2 5 23 4 2" xfId="45466"/>
    <cellStyle name="Normal 40 2 5 23 5" xfId="8094"/>
    <cellStyle name="Normal 40 2 5 23 5 2" xfId="34403"/>
    <cellStyle name="Normal 40 2 5 24" xfId="4715"/>
    <cellStyle name="Normal 40 2 5 24 2" xfId="11991"/>
    <cellStyle name="Normal 40 2 5 24 2 2" xfId="23055"/>
    <cellStyle name="Normal 40 2 5 24 2 2 2" xfId="49304"/>
    <cellStyle name="Normal 40 2 5 24 2 3" xfId="38241"/>
    <cellStyle name="Normal 40 2 5 24 3" xfId="15594"/>
    <cellStyle name="Normal 40 2 5 24 3 2" xfId="26658"/>
    <cellStyle name="Normal 40 2 5 24 3 2 2" xfId="52907"/>
    <cellStyle name="Normal 40 2 5 24 3 3" xfId="41844"/>
    <cellStyle name="Normal 40 2 5 24 4" xfId="19330"/>
    <cellStyle name="Normal 40 2 5 24 4 2" xfId="45580"/>
    <cellStyle name="Normal 40 2 5 24 5" xfId="8209"/>
    <cellStyle name="Normal 40 2 5 24 5 2" xfId="34517"/>
    <cellStyle name="Normal 40 2 5 25" xfId="4716"/>
    <cellStyle name="Normal 40 2 5 25 2" xfId="12105"/>
    <cellStyle name="Normal 40 2 5 25 2 2" xfId="23169"/>
    <cellStyle name="Normal 40 2 5 25 2 2 2" xfId="49418"/>
    <cellStyle name="Normal 40 2 5 25 2 3" xfId="38355"/>
    <cellStyle name="Normal 40 2 5 25 3" xfId="15708"/>
    <cellStyle name="Normal 40 2 5 25 3 2" xfId="26772"/>
    <cellStyle name="Normal 40 2 5 25 3 2 2" xfId="53021"/>
    <cellStyle name="Normal 40 2 5 25 3 3" xfId="41958"/>
    <cellStyle name="Normal 40 2 5 25 4" xfId="19444"/>
    <cellStyle name="Normal 40 2 5 25 4 2" xfId="45694"/>
    <cellStyle name="Normal 40 2 5 25 5" xfId="8324"/>
    <cellStyle name="Normal 40 2 5 25 5 2" xfId="34631"/>
    <cellStyle name="Normal 40 2 5 26" xfId="4717"/>
    <cellStyle name="Normal 40 2 5 26 2" xfId="12222"/>
    <cellStyle name="Normal 40 2 5 26 2 2" xfId="23286"/>
    <cellStyle name="Normal 40 2 5 26 2 2 2" xfId="49535"/>
    <cellStyle name="Normal 40 2 5 26 2 3" xfId="38472"/>
    <cellStyle name="Normal 40 2 5 26 3" xfId="15825"/>
    <cellStyle name="Normal 40 2 5 26 3 2" xfId="26889"/>
    <cellStyle name="Normal 40 2 5 26 3 2 2" xfId="53138"/>
    <cellStyle name="Normal 40 2 5 26 3 3" xfId="42075"/>
    <cellStyle name="Normal 40 2 5 26 4" xfId="19561"/>
    <cellStyle name="Normal 40 2 5 26 4 2" xfId="45811"/>
    <cellStyle name="Normal 40 2 5 26 5" xfId="8442"/>
    <cellStyle name="Normal 40 2 5 26 5 2" xfId="34748"/>
    <cellStyle name="Normal 40 2 5 27" xfId="4718"/>
    <cellStyle name="Normal 40 2 5 27 2" xfId="12341"/>
    <cellStyle name="Normal 40 2 5 27 2 2" xfId="23405"/>
    <cellStyle name="Normal 40 2 5 27 2 2 2" xfId="49654"/>
    <cellStyle name="Normal 40 2 5 27 2 3" xfId="38591"/>
    <cellStyle name="Normal 40 2 5 27 3" xfId="15944"/>
    <cellStyle name="Normal 40 2 5 27 3 2" xfId="27008"/>
    <cellStyle name="Normal 40 2 5 27 3 2 2" xfId="53257"/>
    <cellStyle name="Normal 40 2 5 27 3 3" xfId="42194"/>
    <cellStyle name="Normal 40 2 5 27 4" xfId="19680"/>
    <cellStyle name="Normal 40 2 5 27 4 2" xfId="45930"/>
    <cellStyle name="Normal 40 2 5 27 5" xfId="8562"/>
    <cellStyle name="Normal 40 2 5 27 5 2" xfId="34867"/>
    <cellStyle name="Normal 40 2 5 28" xfId="4719"/>
    <cellStyle name="Normal 40 2 5 28 2" xfId="12472"/>
    <cellStyle name="Normal 40 2 5 28 2 2" xfId="23536"/>
    <cellStyle name="Normal 40 2 5 28 2 2 2" xfId="49785"/>
    <cellStyle name="Normal 40 2 5 28 2 3" xfId="38722"/>
    <cellStyle name="Normal 40 2 5 28 3" xfId="16075"/>
    <cellStyle name="Normal 40 2 5 28 3 2" xfId="27139"/>
    <cellStyle name="Normal 40 2 5 28 3 2 2" xfId="53388"/>
    <cellStyle name="Normal 40 2 5 28 3 3" xfId="42325"/>
    <cellStyle name="Normal 40 2 5 28 4" xfId="19811"/>
    <cellStyle name="Normal 40 2 5 28 4 2" xfId="46061"/>
    <cellStyle name="Normal 40 2 5 28 5" xfId="8694"/>
    <cellStyle name="Normal 40 2 5 28 5 2" xfId="34998"/>
    <cellStyle name="Normal 40 2 5 29" xfId="4720"/>
    <cellStyle name="Normal 40 2 5 29 2" xfId="12587"/>
    <cellStyle name="Normal 40 2 5 29 2 2" xfId="23651"/>
    <cellStyle name="Normal 40 2 5 29 2 2 2" xfId="49900"/>
    <cellStyle name="Normal 40 2 5 29 2 3" xfId="38837"/>
    <cellStyle name="Normal 40 2 5 29 3" xfId="16190"/>
    <cellStyle name="Normal 40 2 5 29 3 2" xfId="27254"/>
    <cellStyle name="Normal 40 2 5 29 3 2 2" xfId="53503"/>
    <cellStyle name="Normal 40 2 5 29 3 3" xfId="42440"/>
    <cellStyle name="Normal 40 2 5 29 4" xfId="19926"/>
    <cellStyle name="Normal 40 2 5 29 4 2" xfId="46176"/>
    <cellStyle name="Normal 40 2 5 29 5" xfId="8810"/>
    <cellStyle name="Normal 40 2 5 29 5 2" xfId="35113"/>
    <cellStyle name="Normal 40 2 5 3" xfId="294"/>
    <cellStyle name="Normal 40 2 5 3 2" xfId="4722"/>
    <cellStyle name="Normal 40 2 5 3 2 2" xfId="16478"/>
    <cellStyle name="Normal 40 2 5 3 2 2 2" xfId="27542"/>
    <cellStyle name="Normal 40 2 5 3 2 2 2 2" xfId="53791"/>
    <cellStyle name="Normal 40 2 5 3 2 2 3" xfId="42728"/>
    <cellStyle name="Normal 40 2 5 3 2 3" xfId="20214"/>
    <cellStyle name="Normal 40 2 5 3 2 3 2" xfId="46464"/>
    <cellStyle name="Normal 40 2 5 3 2 4" xfId="9142"/>
    <cellStyle name="Normal 40 2 5 3 2 4 2" xfId="35401"/>
    <cellStyle name="Normal 40 2 5 3 3" xfId="4721"/>
    <cellStyle name="Normal 40 2 5 3 3 2" xfId="20523"/>
    <cellStyle name="Normal 40 2 5 3 3 2 2" xfId="46772"/>
    <cellStyle name="Normal 40 2 5 3 3 3" xfId="9459"/>
    <cellStyle name="Normal 40 2 5 3 3 3 2" xfId="35709"/>
    <cellStyle name="Normal 40 2 5 3 4" xfId="13062"/>
    <cellStyle name="Normal 40 2 5 3 4 2" xfId="24126"/>
    <cellStyle name="Normal 40 2 5 3 4 2 2" xfId="50375"/>
    <cellStyle name="Normal 40 2 5 3 4 3" xfId="39312"/>
    <cellStyle name="Normal 40 2 5 3 5" xfId="16798"/>
    <cellStyle name="Normal 40 2 5 3 5 2" xfId="43048"/>
    <cellStyle name="Normal 40 2 5 3 6" xfId="5655"/>
    <cellStyle name="Normal 40 2 5 3 6 2" xfId="31985"/>
    <cellStyle name="Normal 40 2 5 3 7" xfId="27772"/>
    <cellStyle name="Normal 40 2 5 30" xfId="4723"/>
    <cellStyle name="Normal 40 2 5 30 2" xfId="12701"/>
    <cellStyle name="Normal 40 2 5 30 2 2" xfId="23765"/>
    <cellStyle name="Normal 40 2 5 30 2 2 2" xfId="50014"/>
    <cellStyle name="Normal 40 2 5 30 2 3" xfId="38951"/>
    <cellStyle name="Normal 40 2 5 30 3" xfId="16304"/>
    <cellStyle name="Normal 40 2 5 30 3 2" xfId="27368"/>
    <cellStyle name="Normal 40 2 5 30 3 2 2" xfId="53617"/>
    <cellStyle name="Normal 40 2 5 30 3 3" xfId="42554"/>
    <cellStyle name="Normal 40 2 5 30 4" xfId="20040"/>
    <cellStyle name="Normal 40 2 5 30 4 2" xfId="46290"/>
    <cellStyle name="Normal 40 2 5 30 5" xfId="8925"/>
    <cellStyle name="Normal 40 2 5 30 5 2" xfId="35227"/>
    <cellStyle name="Normal 40 2 5 31" xfId="4724"/>
    <cellStyle name="Normal 40 2 5 31 2" xfId="9339"/>
    <cellStyle name="Normal 40 2 5 31 2 2" xfId="20403"/>
    <cellStyle name="Normal 40 2 5 31 2 2 2" xfId="46652"/>
    <cellStyle name="Normal 40 2 5 31 2 3" xfId="35589"/>
    <cellStyle name="Normal 40 2 5 31 3" xfId="12942"/>
    <cellStyle name="Normal 40 2 5 31 3 2" xfId="24006"/>
    <cellStyle name="Normal 40 2 5 31 3 2 2" xfId="50255"/>
    <cellStyle name="Normal 40 2 5 31 3 3" xfId="39192"/>
    <cellStyle name="Normal 40 2 5 31 4" xfId="16678"/>
    <cellStyle name="Normal 40 2 5 31 4 2" xfId="42928"/>
    <cellStyle name="Normal 40 2 5 31 5" xfId="5534"/>
    <cellStyle name="Normal 40 2 5 31 5 2" xfId="31865"/>
    <cellStyle name="Normal 40 2 5 32" xfId="4725"/>
    <cellStyle name="Normal 40 2 5 32 2" xfId="20283"/>
    <cellStyle name="Normal 40 2 5 32 2 2" xfId="46532"/>
    <cellStyle name="Normal 40 2 5 32 3" xfId="9219"/>
    <cellStyle name="Normal 40 2 5 32 3 2" xfId="35469"/>
    <cellStyle name="Normal 40 2 5 33" xfId="4726"/>
    <cellStyle name="Normal 40 2 5 33 2" xfId="23886"/>
    <cellStyle name="Normal 40 2 5 33 2 2" xfId="50135"/>
    <cellStyle name="Normal 40 2 5 33 3" xfId="12822"/>
    <cellStyle name="Normal 40 2 5 33 3 2" xfId="39072"/>
    <cellStyle name="Normal 40 2 5 34" xfId="4727"/>
    <cellStyle name="Normal 40 2 5 34 2" xfId="16558"/>
    <cellStyle name="Normal 40 2 5 34 2 2" xfId="42808"/>
    <cellStyle name="Normal 40 2 5 35" xfId="4728"/>
    <cellStyle name="Normal 40 2 5 36" xfId="4729"/>
    <cellStyle name="Normal 40 2 5 37" xfId="4730"/>
    <cellStyle name="Normal 40 2 5 38" xfId="4731"/>
    <cellStyle name="Normal 40 2 5 39" xfId="4732"/>
    <cellStyle name="Normal 40 2 5 4" xfId="4733"/>
    <cellStyle name="Normal 40 2 5 4 2" xfId="9611"/>
    <cellStyle name="Normal 40 2 5 4 2 2" xfId="20675"/>
    <cellStyle name="Normal 40 2 5 4 2 2 2" xfId="46924"/>
    <cellStyle name="Normal 40 2 5 4 2 3" xfId="35861"/>
    <cellStyle name="Normal 40 2 5 4 3" xfId="13214"/>
    <cellStyle name="Normal 40 2 5 4 3 2" xfId="24278"/>
    <cellStyle name="Normal 40 2 5 4 3 2 2" xfId="50527"/>
    <cellStyle name="Normal 40 2 5 4 3 3" xfId="39464"/>
    <cellStyle name="Normal 40 2 5 4 4" xfId="16950"/>
    <cellStyle name="Normal 40 2 5 4 4 2" xfId="43200"/>
    <cellStyle name="Normal 40 2 5 4 5" xfId="5809"/>
    <cellStyle name="Normal 40 2 5 4 5 2" xfId="32137"/>
    <cellStyle name="Normal 40 2 5 40" xfId="4734"/>
    <cellStyle name="Normal 40 2 5 41" xfId="4735"/>
    <cellStyle name="Normal 40 2 5 42" xfId="4659"/>
    <cellStyle name="Normal 40 2 5 43" xfId="5413"/>
    <cellStyle name="Normal 40 2 5 43 2" xfId="31745"/>
    <cellStyle name="Normal 40 2 5 44" xfId="27769"/>
    <cellStyle name="Normal 40 2 5 5" xfId="4736"/>
    <cellStyle name="Normal 40 2 5 5 2" xfId="9727"/>
    <cellStyle name="Normal 40 2 5 5 2 2" xfId="20791"/>
    <cellStyle name="Normal 40 2 5 5 2 2 2" xfId="47040"/>
    <cellStyle name="Normal 40 2 5 5 2 3" xfId="35977"/>
    <cellStyle name="Normal 40 2 5 5 3" xfId="13330"/>
    <cellStyle name="Normal 40 2 5 5 3 2" xfId="24394"/>
    <cellStyle name="Normal 40 2 5 5 3 2 2" xfId="50643"/>
    <cellStyle name="Normal 40 2 5 5 3 3" xfId="39580"/>
    <cellStyle name="Normal 40 2 5 5 4" xfId="17066"/>
    <cellStyle name="Normal 40 2 5 5 4 2" xfId="43316"/>
    <cellStyle name="Normal 40 2 5 5 5" xfId="5926"/>
    <cellStyle name="Normal 40 2 5 5 5 2" xfId="32253"/>
    <cellStyle name="Normal 40 2 5 6" xfId="4737"/>
    <cellStyle name="Normal 40 2 5 6 2" xfId="9842"/>
    <cellStyle name="Normal 40 2 5 6 2 2" xfId="20906"/>
    <cellStyle name="Normal 40 2 5 6 2 2 2" xfId="47155"/>
    <cellStyle name="Normal 40 2 5 6 2 3" xfId="36092"/>
    <cellStyle name="Normal 40 2 5 6 3" xfId="13445"/>
    <cellStyle name="Normal 40 2 5 6 3 2" xfId="24509"/>
    <cellStyle name="Normal 40 2 5 6 3 2 2" xfId="50758"/>
    <cellStyle name="Normal 40 2 5 6 3 3" xfId="39695"/>
    <cellStyle name="Normal 40 2 5 6 4" xfId="17181"/>
    <cellStyle name="Normal 40 2 5 6 4 2" xfId="43431"/>
    <cellStyle name="Normal 40 2 5 6 5" xfId="6042"/>
    <cellStyle name="Normal 40 2 5 6 5 2" xfId="32368"/>
    <cellStyle name="Normal 40 2 5 7" xfId="4738"/>
    <cellStyle name="Normal 40 2 5 7 2" xfId="9957"/>
    <cellStyle name="Normal 40 2 5 7 2 2" xfId="21021"/>
    <cellStyle name="Normal 40 2 5 7 2 2 2" xfId="47270"/>
    <cellStyle name="Normal 40 2 5 7 2 3" xfId="36207"/>
    <cellStyle name="Normal 40 2 5 7 3" xfId="13560"/>
    <cellStyle name="Normal 40 2 5 7 3 2" xfId="24624"/>
    <cellStyle name="Normal 40 2 5 7 3 2 2" xfId="50873"/>
    <cellStyle name="Normal 40 2 5 7 3 3" xfId="39810"/>
    <cellStyle name="Normal 40 2 5 7 4" xfId="17296"/>
    <cellStyle name="Normal 40 2 5 7 4 2" xfId="43546"/>
    <cellStyle name="Normal 40 2 5 7 5" xfId="6158"/>
    <cellStyle name="Normal 40 2 5 7 5 2" xfId="32483"/>
    <cellStyle name="Normal 40 2 5 8" xfId="4739"/>
    <cellStyle name="Normal 40 2 5 8 2" xfId="10071"/>
    <cellStyle name="Normal 40 2 5 8 2 2" xfId="21135"/>
    <cellStyle name="Normal 40 2 5 8 2 2 2" xfId="47384"/>
    <cellStyle name="Normal 40 2 5 8 2 3" xfId="36321"/>
    <cellStyle name="Normal 40 2 5 8 3" xfId="13674"/>
    <cellStyle name="Normal 40 2 5 8 3 2" xfId="24738"/>
    <cellStyle name="Normal 40 2 5 8 3 2 2" xfId="50987"/>
    <cellStyle name="Normal 40 2 5 8 3 3" xfId="39924"/>
    <cellStyle name="Normal 40 2 5 8 4" xfId="17410"/>
    <cellStyle name="Normal 40 2 5 8 4 2" xfId="43660"/>
    <cellStyle name="Normal 40 2 5 8 5" xfId="6273"/>
    <cellStyle name="Normal 40 2 5 8 5 2" xfId="32597"/>
    <cellStyle name="Normal 40 2 5 9" xfId="4740"/>
    <cellStyle name="Normal 40 2 5 9 2" xfId="10185"/>
    <cellStyle name="Normal 40 2 5 9 2 2" xfId="21249"/>
    <cellStyle name="Normal 40 2 5 9 2 2 2" xfId="47498"/>
    <cellStyle name="Normal 40 2 5 9 2 3" xfId="36435"/>
    <cellStyle name="Normal 40 2 5 9 3" xfId="13788"/>
    <cellStyle name="Normal 40 2 5 9 3 2" xfId="24852"/>
    <cellStyle name="Normal 40 2 5 9 3 2 2" xfId="51101"/>
    <cellStyle name="Normal 40 2 5 9 3 3" xfId="40038"/>
    <cellStyle name="Normal 40 2 5 9 4" xfId="17524"/>
    <cellStyle name="Normal 40 2 5 9 4 2" xfId="43774"/>
    <cellStyle name="Normal 40 2 5 9 5" xfId="6388"/>
    <cellStyle name="Normal 40 2 5 9 5 2" xfId="32711"/>
    <cellStyle name="Normal 40 2 6" xfId="295"/>
    <cellStyle name="Normal 40 2 6 10" xfId="4742"/>
    <cellStyle name="Normal 40 2 6 10 2" xfId="10309"/>
    <cellStyle name="Normal 40 2 6 10 2 2" xfId="21373"/>
    <cellStyle name="Normal 40 2 6 10 2 2 2" xfId="47622"/>
    <cellStyle name="Normal 40 2 6 10 2 3" xfId="36559"/>
    <cellStyle name="Normal 40 2 6 10 3" xfId="13912"/>
    <cellStyle name="Normal 40 2 6 10 3 2" xfId="24976"/>
    <cellStyle name="Normal 40 2 6 10 3 2 2" xfId="51225"/>
    <cellStyle name="Normal 40 2 6 10 3 3" xfId="40162"/>
    <cellStyle name="Normal 40 2 6 10 4" xfId="17648"/>
    <cellStyle name="Normal 40 2 6 10 4 2" xfId="43898"/>
    <cellStyle name="Normal 40 2 6 10 5" xfId="6513"/>
    <cellStyle name="Normal 40 2 6 10 5 2" xfId="32835"/>
    <cellStyle name="Normal 40 2 6 11" xfId="4743"/>
    <cellStyle name="Normal 40 2 6 11 2" xfId="10436"/>
    <cellStyle name="Normal 40 2 6 11 2 2" xfId="21500"/>
    <cellStyle name="Normal 40 2 6 11 2 2 2" xfId="47749"/>
    <cellStyle name="Normal 40 2 6 11 2 3" xfId="36686"/>
    <cellStyle name="Normal 40 2 6 11 3" xfId="14039"/>
    <cellStyle name="Normal 40 2 6 11 3 2" xfId="25103"/>
    <cellStyle name="Normal 40 2 6 11 3 2 2" xfId="51352"/>
    <cellStyle name="Normal 40 2 6 11 3 3" xfId="40289"/>
    <cellStyle name="Normal 40 2 6 11 4" xfId="17775"/>
    <cellStyle name="Normal 40 2 6 11 4 2" xfId="44025"/>
    <cellStyle name="Normal 40 2 6 11 5" xfId="6641"/>
    <cellStyle name="Normal 40 2 6 11 5 2" xfId="32962"/>
    <cellStyle name="Normal 40 2 6 12" xfId="4744"/>
    <cellStyle name="Normal 40 2 6 12 2" xfId="10551"/>
    <cellStyle name="Normal 40 2 6 12 2 2" xfId="21615"/>
    <cellStyle name="Normal 40 2 6 12 2 2 2" xfId="47864"/>
    <cellStyle name="Normal 40 2 6 12 2 3" xfId="36801"/>
    <cellStyle name="Normal 40 2 6 12 3" xfId="14154"/>
    <cellStyle name="Normal 40 2 6 12 3 2" xfId="25218"/>
    <cellStyle name="Normal 40 2 6 12 3 2 2" xfId="51467"/>
    <cellStyle name="Normal 40 2 6 12 3 3" xfId="40404"/>
    <cellStyle name="Normal 40 2 6 12 4" xfId="17890"/>
    <cellStyle name="Normal 40 2 6 12 4 2" xfId="44140"/>
    <cellStyle name="Normal 40 2 6 12 5" xfId="6757"/>
    <cellStyle name="Normal 40 2 6 12 5 2" xfId="33077"/>
    <cellStyle name="Normal 40 2 6 13" xfId="4745"/>
    <cellStyle name="Normal 40 2 6 13 2" xfId="10724"/>
    <cellStyle name="Normal 40 2 6 13 2 2" xfId="21788"/>
    <cellStyle name="Normal 40 2 6 13 2 2 2" xfId="48037"/>
    <cellStyle name="Normal 40 2 6 13 2 3" xfId="36974"/>
    <cellStyle name="Normal 40 2 6 13 3" xfId="14327"/>
    <cellStyle name="Normal 40 2 6 13 3 2" xfId="25391"/>
    <cellStyle name="Normal 40 2 6 13 3 2 2" xfId="51640"/>
    <cellStyle name="Normal 40 2 6 13 3 3" xfId="40577"/>
    <cellStyle name="Normal 40 2 6 13 4" xfId="18063"/>
    <cellStyle name="Normal 40 2 6 13 4 2" xfId="44313"/>
    <cellStyle name="Normal 40 2 6 13 5" xfId="6931"/>
    <cellStyle name="Normal 40 2 6 13 5 2" xfId="33250"/>
    <cellStyle name="Normal 40 2 6 14" xfId="4746"/>
    <cellStyle name="Normal 40 2 6 14 2" xfId="10841"/>
    <cellStyle name="Normal 40 2 6 14 2 2" xfId="21905"/>
    <cellStyle name="Normal 40 2 6 14 2 2 2" xfId="48154"/>
    <cellStyle name="Normal 40 2 6 14 2 3" xfId="37091"/>
    <cellStyle name="Normal 40 2 6 14 3" xfId="14444"/>
    <cellStyle name="Normal 40 2 6 14 3 2" xfId="25508"/>
    <cellStyle name="Normal 40 2 6 14 3 2 2" xfId="51757"/>
    <cellStyle name="Normal 40 2 6 14 3 3" xfId="40694"/>
    <cellStyle name="Normal 40 2 6 14 4" xfId="18180"/>
    <cellStyle name="Normal 40 2 6 14 4 2" xfId="44430"/>
    <cellStyle name="Normal 40 2 6 14 5" xfId="7049"/>
    <cellStyle name="Normal 40 2 6 14 5 2" xfId="33367"/>
    <cellStyle name="Normal 40 2 6 15" xfId="4747"/>
    <cellStyle name="Normal 40 2 6 15 2" xfId="10957"/>
    <cellStyle name="Normal 40 2 6 15 2 2" xfId="22021"/>
    <cellStyle name="Normal 40 2 6 15 2 2 2" xfId="48270"/>
    <cellStyle name="Normal 40 2 6 15 2 3" xfId="37207"/>
    <cellStyle name="Normal 40 2 6 15 3" xfId="14560"/>
    <cellStyle name="Normal 40 2 6 15 3 2" xfId="25624"/>
    <cellStyle name="Normal 40 2 6 15 3 2 2" xfId="51873"/>
    <cellStyle name="Normal 40 2 6 15 3 3" xfId="40810"/>
    <cellStyle name="Normal 40 2 6 15 4" xfId="18296"/>
    <cellStyle name="Normal 40 2 6 15 4 2" xfId="44546"/>
    <cellStyle name="Normal 40 2 6 15 5" xfId="7166"/>
    <cellStyle name="Normal 40 2 6 15 5 2" xfId="33483"/>
    <cellStyle name="Normal 40 2 6 16" xfId="4748"/>
    <cellStyle name="Normal 40 2 6 16 2" xfId="11075"/>
    <cellStyle name="Normal 40 2 6 16 2 2" xfId="22139"/>
    <cellStyle name="Normal 40 2 6 16 2 2 2" xfId="48388"/>
    <cellStyle name="Normal 40 2 6 16 2 3" xfId="37325"/>
    <cellStyle name="Normal 40 2 6 16 3" xfId="14678"/>
    <cellStyle name="Normal 40 2 6 16 3 2" xfId="25742"/>
    <cellStyle name="Normal 40 2 6 16 3 2 2" xfId="51991"/>
    <cellStyle name="Normal 40 2 6 16 3 3" xfId="40928"/>
    <cellStyle name="Normal 40 2 6 16 4" xfId="18414"/>
    <cellStyle name="Normal 40 2 6 16 4 2" xfId="44664"/>
    <cellStyle name="Normal 40 2 6 16 5" xfId="7285"/>
    <cellStyle name="Normal 40 2 6 16 5 2" xfId="33601"/>
    <cellStyle name="Normal 40 2 6 17" xfId="4749"/>
    <cellStyle name="Normal 40 2 6 17 2" xfId="11193"/>
    <cellStyle name="Normal 40 2 6 17 2 2" xfId="22257"/>
    <cellStyle name="Normal 40 2 6 17 2 2 2" xfId="48506"/>
    <cellStyle name="Normal 40 2 6 17 2 3" xfId="37443"/>
    <cellStyle name="Normal 40 2 6 17 3" xfId="14796"/>
    <cellStyle name="Normal 40 2 6 17 3 2" xfId="25860"/>
    <cellStyle name="Normal 40 2 6 17 3 2 2" xfId="52109"/>
    <cellStyle name="Normal 40 2 6 17 3 3" xfId="41046"/>
    <cellStyle name="Normal 40 2 6 17 4" xfId="18532"/>
    <cellStyle name="Normal 40 2 6 17 4 2" xfId="44782"/>
    <cellStyle name="Normal 40 2 6 17 5" xfId="7404"/>
    <cellStyle name="Normal 40 2 6 17 5 2" xfId="33719"/>
    <cellStyle name="Normal 40 2 6 18" xfId="4750"/>
    <cellStyle name="Normal 40 2 6 18 2" xfId="11309"/>
    <cellStyle name="Normal 40 2 6 18 2 2" xfId="22373"/>
    <cellStyle name="Normal 40 2 6 18 2 2 2" xfId="48622"/>
    <cellStyle name="Normal 40 2 6 18 2 3" xfId="37559"/>
    <cellStyle name="Normal 40 2 6 18 3" xfId="14912"/>
    <cellStyle name="Normal 40 2 6 18 3 2" xfId="25976"/>
    <cellStyle name="Normal 40 2 6 18 3 2 2" xfId="52225"/>
    <cellStyle name="Normal 40 2 6 18 3 3" xfId="41162"/>
    <cellStyle name="Normal 40 2 6 18 4" xfId="18648"/>
    <cellStyle name="Normal 40 2 6 18 4 2" xfId="44898"/>
    <cellStyle name="Normal 40 2 6 18 5" xfId="7521"/>
    <cellStyle name="Normal 40 2 6 18 5 2" xfId="33835"/>
    <cellStyle name="Normal 40 2 6 19" xfId="4751"/>
    <cellStyle name="Normal 40 2 6 19 2" xfId="11426"/>
    <cellStyle name="Normal 40 2 6 19 2 2" xfId="22490"/>
    <cellStyle name="Normal 40 2 6 19 2 2 2" xfId="48739"/>
    <cellStyle name="Normal 40 2 6 19 2 3" xfId="37676"/>
    <cellStyle name="Normal 40 2 6 19 3" xfId="15029"/>
    <cellStyle name="Normal 40 2 6 19 3 2" xfId="26093"/>
    <cellStyle name="Normal 40 2 6 19 3 2 2" xfId="52342"/>
    <cellStyle name="Normal 40 2 6 19 3 3" xfId="41279"/>
    <cellStyle name="Normal 40 2 6 19 4" xfId="18765"/>
    <cellStyle name="Normal 40 2 6 19 4 2" xfId="45015"/>
    <cellStyle name="Normal 40 2 6 19 5" xfId="7639"/>
    <cellStyle name="Normal 40 2 6 19 5 2" xfId="33952"/>
    <cellStyle name="Normal 40 2 6 2" xfId="296"/>
    <cellStyle name="Normal 40 2 6 2 10" xfId="4753"/>
    <cellStyle name="Normal 40 2 6 2 10 2" xfId="10491"/>
    <cellStyle name="Normal 40 2 6 2 10 2 2" xfId="21555"/>
    <cellStyle name="Normal 40 2 6 2 10 2 2 2" xfId="47804"/>
    <cellStyle name="Normal 40 2 6 2 10 2 3" xfId="36741"/>
    <cellStyle name="Normal 40 2 6 2 10 3" xfId="14094"/>
    <cellStyle name="Normal 40 2 6 2 10 3 2" xfId="25158"/>
    <cellStyle name="Normal 40 2 6 2 10 3 2 2" xfId="51407"/>
    <cellStyle name="Normal 40 2 6 2 10 3 3" xfId="40344"/>
    <cellStyle name="Normal 40 2 6 2 10 4" xfId="17830"/>
    <cellStyle name="Normal 40 2 6 2 10 4 2" xfId="44080"/>
    <cellStyle name="Normal 40 2 6 2 10 5" xfId="6696"/>
    <cellStyle name="Normal 40 2 6 2 10 5 2" xfId="33017"/>
    <cellStyle name="Normal 40 2 6 2 11" xfId="4754"/>
    <cellStyle name="Normal 40 2 6 2 11 2" xfId="10606"/>
    <cellStyle name="Normal 40 2 6 2 11 2 2" xfId="21670"/>
    <cellStyle name="Normal 40 2 6 2 11 2 2 2" xfId="47919"/>
    <cellStyle name="Normal 40 2 6 2 11 2 3" xfId="36856"/>
    <cellStyle name="Normal 40 2 6 2 11 3" xfId="14209"/>
    <cellStyle name="Normal 40 2 6 2 11 3 2" xfId="25273"/>
    <cellStyle name="Normal 40 2 6 2 11 3 2 2" xfId="51522"/>
    <cellStyle name="Normal 40 2 6 2 11 3 3" xfId="40459"/>
    <cellStyle name="Normal 40 2 6 2 11 4" xfId="17945"/>
    <cellStyle name="Normal 40 2 6 2 11 4 2" xfId="44195"/>
    <cellStyle name="Normal 40 2 6 2 11 5" xfId="6812"/>
    <cellStyle name="Normal 40 2 6 2 11 5 2" xfId="33132"/>
    <cellStyle name="Normal 40 2 6 2 12" xfId="4755"/>
    <cellStyle name="Normal 40 2 6 2 12 2" xfId="10779"/>
    <cellStyle name="Normal 40 2 6 2 12 2 2" xfId="21843"/>
    <cellStyle name="Normal 40 2 6 2 12 2 2 2" xfId="48092"/>
    <cellStyle name="Normal 40 2 6 2 12 2 3" xfId="37029"/>
    <cellStyle name="Normal 40 2 6 2 12 3" xfId="14382"/>
    <cellStyle name="Normal 40 2 6 2 12 3 2" xfId="25446"/>
    <cellStyle name="Normal 40 2 6 2 12 3 2 2" xfId="51695"/>
    <cellStyle name="Normal 40 2 6 2 12 3 3" xfId="40632"/>
    <cellStyle name="Normal 40 2 6 2 12 4" xfId="18118"/>
    <cellStyle name="Normal 40 2 6 2 12 4 2" xfId="44368"/>
    <cellStyle name="Normal 40 2 6 2 12 5" xfId="6986"/>
    <cellStyle name="Normal 40 2 6 2 12 5 2" xfId="33305"/>
    <cellStyle name="Normal 40 2 6 2 13" xfId="4756"/>
    <cellStyle name="Normal 40 2 6 2 13 2" xfId="10896"/>
    <cellStyle name="Normal 40 2 6 2 13 2 2" xfId="21960"/>
    <cellStyle name="Normal 40 2 6 2 13 2 2 2" xfId="48209"/>
    <cellStyle name="Normal 40 2 6 2 13 2 3" xfId="37146"/>
    <cellStyle name="Normal 40 2 6 2 13 3" xfId="14499"/>
    <cellStyle name="Normal 40 2 6 2 13 3 2" xfId="25563"/>
    <cellStyle name="Normal 40 2 6 2 13 3 2 2" xfId="51812"/>
    <cellStyle name="Normal 40 2 6 2 13 3 3" xfId="40749"/>
    <cellStyle name="Normal 40 2 6 2 13 4" xfId="18235"/>
    <cellStyle name="Normal 40 2 6 2 13 4 2" xfId="44485"/>
    <cellStyle name="Normal 40 2 6 2 13 5" xfId="7104"/>
    <cellStyle name="Normal 40 2 6 2 13 5 2" xfId="33422"/>
    <cellStyle name="Normal 40 2 6 2 14" xfId="4757"/>
    <cellStyle name="Normal 40 2 6 2 14 2" xfId="11012"/>
    <cellStyle name="Normal 40 2 6 2 14 2 2" xfId="22076"/>
    <cellStyle name="Normal 40 2 6 2 14 2 2 2" xfId="48325"/>
    <cellStyle name="Normal 40 2 6 2 14 2 3" xfId="37262"/>
    <cellStyle name="Normal 40 2 6 2 14 3" xfId="14615"/>
    <cellStyle name="Normal 40 2 6 2 14 3 2" xfId="25679"/>
    <cellStyle name="Normal 40 2 6 2 14 3 2 2" xfId="51928"/>
    <cellStyle name="Normal 40 2 6 2 14 3 3" xfId="40865"/>
    <cellStyle name="Normal 40 2 6 2 14 4" xfId="18351"/>
    <cellStyle name="Normal 40 2 6 2 14 4 2" xfId="44601"/>
    <cellStyle name="Normal 40 2 6 2 14 5" xfId="7221"/>
    <cellStyle name="Normal 40 2 6 2 14 5 2" xfId="33538"/>
    <cellStyle name="Normal 40 2 6 2 15" xfId="4758"/>
    <cellStyle name="Normal 40 2 6 2 15 2" xfId="11130"/>
    <cellStyle name="Normal 40 2 6 2 15 2 2" xfId="22194"/>
    <cellStyle name="Normal 40 2 6 2 15 2 2 2" xfId="48443"/>
    <cellStyle name="Normal 40 2 6 2 15 2 3" xfId="37380"/>
    <cellStyle name="Normal 40 2 6 2 15 3" xfId="14733"/>
    <cellStyle name="Normal 40 2 6 2 15 3 2" xfId="25797"/>
    <cellStyle name="Normal 40 2 6 2 15 3 2 2" xfId="52046"/>
    <cellStyle name="Normal 40 2 6 2 15 3 3" xfId="40983"/>
    <cellStyle name="Normal 40 2 6 2 15 4" xfId="18469"/>
    <cellStyle name="Normal 40 2 6 2 15 4 2" xfId="44719"/>
    <cellStyle name="Normal 40 2 6 2 15 5" xfId="7340"/>
    <cellStyle name="Normal 40 2 6 2 15 5 2" xfId="33656"/>
    <cellStyle name="Normal 40 2 6 2 16" xfId="4759"/>
    <cellStyle name="Normal 40 2 6 2 16 2" xfId="11248"/>
    <cellStyle name="Normal 40 2 6 2 16 2 2" xfId="22312"/>
    <cellStyle name="Normal 40 2 6 2 16 2 2 2" xfId="48561"/>
    <cellStyle name="Normal 40 2 6 2 16 2 3" xfId="37498"/>
    <cellStyle name="Normal 40 2 6 2 16 3" xfId="14851"/>
    <cellStyle name="Normal 40 2 6 2 16 3 2" xfId="25915"/>
    <cellStyle name="Normal 40 2 6 2 16 3 2 2" xfId="52164"/>
    <cellStyle name="Normal 40 2 6 2 16 3 3" xfId="41101"/>
    <cellStyle name="Normal 40 2 6 2 16 4" xfId="18587"/>
    <cellStyle name="Normal 40 2 6 2 16 4 2" xfId="44837"/>
    <cellStyle name="Normal 40 2 6 2 16 5" xfId="7459"/>
    <cellStyle name="Normal 40 2 6 2 16 5 2" xfId="33774"/>
    <cellStyle name="Normal 40 2 6 2 17" xfId="4760"/>
    <cellStyle name="Normal 40 2 6 2 17 2" xfId="11364"/>
    <cellStyle name="Normal 40 2 6 2 17 2 2" xfId="22428"/>
    <cellStyle name="Normal 40 2 6 2 17 2 2 2" xfId="48677"/>
    <cellStyle name="Normal 40 2 6 2 17 2 3" xfId="37614"/>
    <cellStyle name="Normal 40 2 6 2 17 3" xfId="14967"/>
    <cellStyle name="Normal 40 2 6 2 17 3 2" xfId="26031"/>
    <cellStyle name="Normal 40 2 6 2 17 3 2 2" xfId="52280"/>
    <cellStyle name="Normal 40 2 6 2 17 3 3" xfId="41217"/>
    <cellStyle name="Normal 40 2 6 2 17 4" xfId="18703"/>
    <cellStyle name="Normal 40 2 6 2 17 4 2" xfId="44953"/>
    <cellStyle name="Normal 40 2 6 2 17 5" xfId="7576"/>
    <cellStyle name="Normal 40 2 6 2 17 5 2" xfId="33890"/>
    <cellStyle name="Normal 40 2 6 2 18" xfId="4761"/>
    <cellStyle name="Normal 40 2 6 2 18 2" xfId="11481"/>
    <cellStyle name="Normal 40 2 6 2 18 2 2" xfId="22545"/>
    <cellStyle name="Normal 40 2 6 2 18 2 2 2" xfId="48794"/>
    <cellStyle name="Normal 40 2 6 2 18 2 3" xfId="37731"/>
    <cellStyle name="Normal 40 2 6 2 18 3" xfId="15084"/>
    <cellStyle name="Normal 40 2 6 2 18 3 2" xfId="26148"/>
    <cellStyle name="Normal 40 2 6 2 18 3 2 2" xfId="52397"/>
    <cellStyle name="Normal 40 2 6 2 18 3 3" xfId="41334"/>
    <cellStyle name="Normal 40 2 6 2 18 4" xfId="18820"/>
    <cellStyle name="Normal 40 2 6 2 18 4 2" xfId="45070"/>
    <cellStyle name="Normal 40 2 6 2 18 5" xfId="7694"/>
    <cellStyle name="Normal 40 2 6 2 18 5 2" xfId="34007"/>
    <cellStyle name="Normal 40 2 6 2 19" xfId="4762"/>
    <cellStyle name="Normal 40 2 6 2 19 2" xfId="11600"/>
    <cellStyle name="Normal 40 2 6 2 19 2 2" xfId="22664"/>
    <cellStyle name="Normal 40 2 6 2 19 2 2 2" xfId="48913"/>
    <cellStyle name="Normal 40 2 6 2 19 2 3" xfId="37850"/>
    <cellStyle name="Normal 40 2 6 2 19 3" xfId="15203"/>
    <cellStyle name="Normal 40 2 6 2 19 3 2" xfId="26267"/>
    <cellStyle name="Normal 40 2 6 2 19 3 2 2" xfId="52516"/>
    <cellStyle name="Normal 40 2 6 2 19 3 3" xfId="41453"/>
    <cellStyle name="Normal 40 2 6 2 19 4" xfId="18939"/>
    <cellStyle name="Normal 40 2 6 2 19 4 2" xfId="45189"/>
    <cellStyle name="Normal 40 2 6 2 19 5" xfId="7814"/>
    <cellStyle name="Normal 40 2 6 2 19 5 2" xfId="34126"/>
    <cellStyle name="Normal 40 2 6 2 2" xfId="297"/>
    <cellStyle name="Normal 40 2 6 2 2 2" xfId="4764"/>
    <cellStyle name="Normal 40 2 6 2 2 2 2" xfId="16479"/>
    <cellStyle name="Normal 40 2 6 2 2 2 2 2" xfId="27543"/>
    <cellStyle name="Normal 40 2 6 2 2 2 2 2 2" xfId="53792"/>
    <cellStyle name="Normal 40 2 6 2 2 2 2 3" xfId="42729"/>
    <cellStyle name="Normal 40 2 6 2 2 2 3" xfId="20215"/>
    <cellStyle name="Normal 40 2 6 2 2 2 3 2" xfId="46465"/>
    <cellStyle name="Normal 40 2 6 2 2 2 4" xfId="9143"/>
    <cellStyle name="Normal 40 2 6 2 2 2 4 2" xfId="35402"/>
    <cellStyle name="Normal 40 2 6 2 2 3" xfId="4763"/>
    <cellStyle name="Normal 40 2 6 2 2 3 2" xfId="20593"/>
    <cellStyle name="Normal 40 2 6 2 2 3 2 2" xfId="46842"/>
    <cellStyle name="Normal 40 2 6 2 2 3 3" xfId="9529"/>
    <cellStyle name="Normal 40 2 6 2 2 3 3 2" xfId="35779"/>
    <cellStyle name="Normal 40 2 6 2 2 4" xfId="13132"/>
    <cellStyle name="Normal 40 2 6 2 2 4 2" xfId="24196"/>
    <cellStyle name="Normal 40 2 6 2 2 4 2 2" xfId="50445"/>
    <cellStyle name="Normal 40 2 6 2 2 4 3" xfId="39382"/>
    <cellStyle name="Normal 40 2 6 2 2 5" xfId="16868"/>
    <cellStyle name="Normal 40 2 6 2 2 5 2" xfId="43118"/>
    <cellStyle name="Normal 40 2 6 2 2 6" xfId="5726"/>
    <cellStyle name="Normal 40 2 6 2 2 6 2" xfId="32055"/>
    <cellStyle name="Normal 40 2 6 2 2 7" xfId="27775"/>
    <cellStyle name="Normal 40 2 6 2 20" xfId="4765"/>
    <cellStyle name="Normal 40 2 6 2 20 2" xfId="11714"/>
    <cellStyle name="Normal 40 2 6 2 20 2 2" xfId="22778"/>
    <cellStyle name="Normal 40 2 6 2 20 2 2 2" xfId="49027"/>
    <cellStyle name="Normal 40 2 6 2 20 2 3" xfId="37964"/>
    <cellStyle name="Normal 40 2 6 2 20 3" xfId="15317"/>
    <cellStyle name="Normal 40 2 6 2 20 3 2" xfId="26381"/>
    <cellStyle name="Normal 40 2 6 2 20 3 2 2" xfId="52630"/>
    <cellStyle name="Normal 40 2 6 2 20 3 3" xfId="41567"/>
    <cellStyle name="Normal 40 2 6 2 20 4" xfId="19053"/>
    <cellStyle name="Normal 40 2 6 2 20 4 2" xfId="45303"/>
    <cellStyle name="Normal 40 2 6 2 20 5" xfId="7929"/>
    <cellStyle name="Normal 40 2 6 2 20 5 2" xfId="34240"/>
    <cellStyle name="Normal 40 2 6 2 21" xfId="4766"/>
    <cellStyle name="Normal 40 2 6 2 21 2" xfId="11828"/>
    <cellStyle name="Normal 40 2 6 2 21 2 2" xfId="22892"/>
    <cellStyle name="Normal 40 2 6 2 21 2 2 2" xfId="49141"/>
    <cellStyle name="Normal 40 2 6 2 21 2 3" xfId="38078"/>
    <cellStyle name="Normal 40 2 6 2 21 3" xfId="15431"/>
    <cellStyle name="Normal 40 2 6 2 21 3 2" xfId="26495"/>
    <cellStyle name="Normal 40 2 6 2 21 3 2 2" xfId="52744"/>
    <cellStyle name="Normal 40 2 6 2 21 3 3" xfId="41681"/>
    <cellStyle name="Normal 40 2 6 2 21 4" xfId="19167"/>
    <cellStyle name="Normal 40 2 6 2 21 4 2" xfId="45417"/>
    <cellStyle name="Normal 40 2 6 2 21 5" xfId="8044"/>
    <cellStyle name="Normal 40 2 6 2 21 5 2" xfId="34354"/>
    <cellStyle name="Normal 40 2 6 2 22" xfId="4767"/>
    <cellStyle name="Normal 40 2 6 2 22 2" xfId="11942"/>
    <cellStyle name="Normal 40 2 6 2 22 2 2" xfId="23006"/>
    <cellStyle name="Normal 40 2 6 2 22 2 2 2" xfId="49255"/>
    <cellStyle name="Normal 40 2 6 2 22 2 3" xfId="38192"/>
    <cellStyle name="Normal 40 2 6 2 22 3" xfId="15545"/>
    <cellStyle name="Normal 40 2 6 2 22 3 2" xfId="26609"/>
    <cellStyle name="Normal 40 2 6 2 22 3 2 2" xfId="52858"/>
    <cellStyle name="Normal 40 2 6 2 22 3 3" xfId="41795"/>
    <cellStyle name="Normal 40 2 6 2 22 4" xfId="19281"/>
    <cellStyle name="Normal 40 2 6 2 22 4 2" xfId="45531"/>
    <cellStyle name="Normal 40 2 6 2 22 5" xfId="8159"/>
    <cellStyle name="Normal 40 2 6 2 22 5 2" xfId="34468"/>
    <cellStyle name="Normal 40 2 6 2 23" xfId="4768"/>
    <cellStyle name="Normal 40 2 6 2 23 2" xfId="12056"/>
    <cellStyle name="Normal 40 2 6 2 23 2 2" xfId="23120"/>
    <cellStyle name="Normal 40 2 6 2 23 2 2 2" xfId="49369"/>
    <cellStyle name="Normal 40 2 6 2 23 2 3" xfId="38306"/>
    <cellStyle name="Normal 40 2 6 2 23 3" xfId="15659"/>
    <cellStyle name="Normal 40 2 6 2 23 3 2" xfId="26723"/>
    <cellStyle name="Normal 40 2 6 2 23 3 2 2" xfId="52972"/>
    <cellStyle name="Normal 40 2 6 2 23 3 3" xfId="41909"/>
    <cellStyle name="Normal 40 2 6 2 23 4" xfId="19395"/>
    <cellStyle name="Normal 40 2 6 2 23 4 2" xfId="45645"/>
    <cellStyle name="Normal 40 2 6 2 23 5" xfId="8274"/>
    <cellStyle name="Normal 40 2 6 2 23 5 2" xfId="34582"/>
    <cellStyle name="Normal 40 2 6 2 24" xfId="4769"/>
    <cellStyle name="Normal 40 2 6 2 24 2" xfId="12170"/>
    <cellStyle name="Normal 40 2 6 2 24 2 2" xfId="23234"/>
    <cellStyle name="Normal 40 2 6 2 24 2 2 2" xfId="49483"/>
    <cellStyle name="Normal 40 2 6 2 24 2 3" xfId="38420"/>
    <cellStyle name="Normal 40 2 6 2 24 3" xfId="15773"/>
    <cellStyle name="Normal 40 2 6 2 24 3 2" xfId="26837"/>
    <cellStyle name="Normal 40 2 6 2 24 3 2 2" xfId="53086"/>
    <cellStyle name="Normal 40 2 6 2 24 3 3" xfId="42023"/>
    <cellStyle name="Normal 40 2 6 2 24 4" xfId="19509"/>
    <cellStyle name="Normal 40 2 6 2 24 4 2" xfId="45759"/>
    <cellStyle name="Normal 40 2 6 2 24 5" xfId="8389"/>
    <cellStyle name="Normal 40 2 6 2 24 5 2" xfId="34696"/>
    <cellStyle name="Normal 40 2 6 2 25" xfId="4770"/>
    <cellStyle name="Normal 40 2 6 2 25 2" xfId="12287"/>
    <cellStyle name="Normal 40 2 6 2 25 2 2" xfId="23351"/>
    <cellStyle name="Normal 40 2 6 2 25 2 2 2" xfId="49600"/>
    <cellStyle name="Normal 40 2 6 2 25 2 3" xfId="38537"/>
    <cellStyle name="Normal 40 2 6 2 25 3" xfId="15890"/>
    <cellStyle name="Normal 40 2 6 2 25 3 2" xfId="26954"/>
    <cellStyle name="Normal 40 2 6 2 25 3 2 2" xfId="53203"/>
    <cellStyle name="Normal 40 2 6 2 25 3 3" xfId="42140"/>
    <cellStyle name="Normal 40 2 6 2 25 4" xfId="19626"/>
    <cellStyle name="Normal 40 2 6 2 25 4 2" xfId="45876"/>
    <cellStyle name="Normal 40 2 6 2 25 5" xfId="8507"/>
    <cellStyle name="Normal 40 2 6 2 25 5 2" xfId="34813"/>
    <cellStyle name="Normal 40 2 6 2 26" xfId="4771"/>
    <cellStyle name="Normal 40 2 6 2 26 2" xfId="12406"/>
    <cellStyle name="Normal 40 2 6 2 26 2 2" xfId="23470"/>
    <cellStyle name="Normal 40 2 6 2 26 2 2 2" xfId="49719"/>
    <cellStyle name="Normal 40 2 6 2 26 2 3" xfId="38656"/>
    <cellStyle name="Normal 40 2 6 2 26 3" xfId="16009"/>
    <cellStyle name="Normal 40 2 6 2 26 3 2" xfId="27073"/>
    <cellStyle name="Normal 40 2 6 2 26 3 2 2" xfId="53322"/>
    <cellStyle name="Normal 40 2 6 2 26 3 3" xfId="42259"/>
    <cellStyle name="Normal 40 2 6 2 26 4" xfId="19745"/>
    <cellStyle name="Normal 40 2 6 2 26 4 2" xfId="45995"/>
    <cellStyle name="Normal 40 2 6 2 26 5" xfId="8627"/>
    <cellStyle name="Normal 40 2 6 2 26 5 2" xfId="34932"/>
    <cellStyle name="Normal 40 2 6 2 27" xfId="4772"/>
    <cellStyle name="Normal 40 2 6 2 27 2" xfId="12537"/>
    <cellStyle name="Normal 40 2 6 2 27 2 2" xfId="23601"/>
    <cellStyle name="Normal 40 2 6 2 27 2 2 2" xfId="49850"/>
    <cellStyle name="Normal 40 2 6 2 27 2 3" xfId="38787"/>
    <cellStyle name="Normal 40 2 6 2 27 3" xfId="16140"/>
    <cellStyle name="Normal 40 2 6 2 27 3 2" xfId="27204"/>
    <cellStyle name="Normal 40 2 6 2 27 3 2 2" xfId="53453"/>
    <cellStyle name="Normal 40 2 6 2 27 3 3" xfId="42390"/>
    <cellStyle name="Normal 40 2 6 2 27 4" xfId="19876"/>
    <cellStyle name="Normal 40 2 6 2 27 4 2" xfId="46126"/>
    <cellStyle name="Normal 40 2 6 2 27 5" xfId="8759"/>
    <cellStyle name="Normal 40 2 6 2 27 5 2" xfId="35063"/>
    <cellStyle name="Normal 40 2 6 2 28" xfId="4773"/>
    <cellStyle name="Normal 40 2 6 2 28 2" xfId="12652"/>
    <cellStyle name="Normal 40 2 6 2 28 2 2" xfId="23716"/>
    <cellStyle name="Normal 40 2 6 2 28 2 2 2" xfId="49965"/>
    <cellStyle name="Normal 40 2 6 2 28 2 3" xfId="38902"/>
    <cellStyle name="Normal 40 2 6 2 28 3" xfId="16255"/>
    <cellStyle name="Normal 40 2 6 2 28 3 2" xfId="27319"/>
    <cellStyle name="Normal 40 2 6 2 28 3 2 2" xfId="53568"/>
    <cellStyle name="Normal 40 2 6 2 28 3 3" xfId="42505"/>
    <cellStyle name="Normal 40 2 6 2 28 4" xfId="19991"/>
    <cellStyle name="Normal 40 2 6 2 28 4 2" xfId="46241"/>
    <cellStyle name="Normal 40 2 6 2 28 5" xfId="8875"/>
    <cellStyle name="Normal 40 2 6 2 28 5 2" xfId="35178"/>
    <cellStyle name="Normal 40 2 6 2 29" xfId="4774"/>
    <cellStyle name="Normal 40 2 6 2 29 2" xfId="12766"/>
    <cellStyle name="Normal 40 2 6 2 29 2 2" xfId="23830"/>
    <cellStyle name="Normal 40 2 6 2 29 2 2 2" xfId="50079"/>
    <cellStyle name="Normal 40 2 6 2 29 2 3" xfId="39016"/>
    <cellStyle name="Normal 40 2 6 2 29 3" xfId="16369"/>
    <cellStyle name="Normal 40 2 6 2 29 3 2" xfId="27433"/>
    <cellStyle name="Normal 40 2 6 2 29 3 2 2" xfId="53682"/>
    <cellStyle name="Normal 40 2 6 2 29 3 3" xfId="42619"/>
    <cellStyle name="Normal 40 2 6 2 29 4" xfId="20105"/>
    <cellStyle name="Normal 40 2 6 2 29 4 2" xfId="46355"/>
    <cellStyle name="Normal 40 2 6 2 29 5" xfId="8990"/>
    <cellStyle name="Normal 40 2 6 2 29 5 2" xfId="35292"/>
    <cellStyle name="Normal 40 2 6 2 3" xfId="4775"/>
    <cellStyle name="Normal 40 2 6 2 3 2" xfId="9676"/>
    <cellStyle name="Normal 40 2 6 2 3 2 2" xfId="20740"/>
    <cellStyle name="Normal 40 2 6 2 3 2 2 2" xfId="46989"/>
    <cellStyle name="Normal 40 2 6 2 3 2 3" xfId="35926"/>
    <cellStyle name="Normal 40 2 6 2 3 3" xfId="13279"/>
    <cellStyle name="Normal 40 2 6 2 3 3 2" xfId="24343"/>
    <cellStyle name="Normal 40 2 6 2 3 3 2 2" xfId="50592"/>
    <cellStyle name="Normal 40 2 6 2 3 3 3" xfId="39529"/>
    <cellStyle name="Normal 40 2 6 2 3 4" xfId="17015"/>
    <cellStyle name="Normal 40 2 6 2 3 4 2" xfId="43265"/>
    <cellStyle name="Normal 40 2 6 2 3 5" xfId="5874"/>
    <cellStyle name="Normal 40 2 6 2 3 5 2" xfId="32202"/>
    <cellStyle name="Normal 40 2 6 2 30" xfId="4776"/>
    <cellStyle name="Normal 40 2 6 2 30 2" xfId="9404"/>
    <cellStyle name="Normal 40 2 6 2 30 2 2" xfId="20468"/>
    <cellStyle name="Normal 40 2 6 2 30 2 2 2" xfId="46717"/>
    <cellStyle name="Normal 40 2 6 2 30 2 3" xfId="35654"/>
    <cellStyle name="Normal 40 2 6 2 30 3" xfId="13007"/>
    <cellStyle name="Normal 40 2 6 2 30 3 2" xfId="24071"/>
    <cellStyle name="Normal 40 2 6 2 30 3 2 2" xfId="50320"/>
    <cellStyle name="Normal 40 2 6 2 30 3 3" xfId="39257"/>
    <cellStyle name="Normal 40 2 6 2 30 4" xfId="16743"/>
    <cellStyle name="Normal 40 2 6 2 30 4 2" xfId="42993"/>
    <cellStyle name="Normal 40 2 6 2 30 5" xfId="5599"/>
    <cellStyle name="Normal 40 2 6 2 30 5 2" xfId="31930"/>
    <cellStyle name="Normal 40 2 6 2 31" xfId="4777"/>
    <cellStyle name="Normal 40 2 6 2 31 2" xfId="20348"/>
    <cellStyle name="Normal 40 2 6 2 31 2 2" xfId="46597"/>
    <cellStyle name="Normal 40 2 6 2 31 3" xfId="9284"/>
    <cellStyle name="Normal 40 2 6 2 31 3 2" xfId="35534"/>
    <cellStyle name="Normal 40 2 6 2 32" xfId="4778"/>
    <cellStyle name="Normal 40 2 6 2 32 2" xfId="23951"/>
    <cellStyle name="Normal 40 2 6 2 32 2 2" xfId="50200"/>
    <cellStyle name="Normal 40 2 6 2 32 3" xfId="12887"/>
    <cellStyle name="Normal 40 2 6 2 32 3 2" xfId="39137"/>
    <cellStyle name="Normal 40 2 6 2 33" xfId="4779"/>
    <cellStyle name="Normal 40 2 6 2 33 2" xfId="16623"/>
    <cellStyle name="Normal 40 2 6 2 33 2 2" xfId="42873"/>
    <cellStyle name="Normal 40 2 6 2 34" xfId="4780"/>
    <cellStyle name="Normal 40 2 6 2 35" xfId="4781"/>
    <cellStyle name="Normal 40 2 6 2 36" xfId="4782"/>
    <cellStyle name="Normal 40 2 6 2 37" xfId="4783"/>
    <cellStyle name="Normal 40 2 6 2 38" xfId="4784"/>
    <cellStyle name="Normal 40 2 6 2 39" xfId="4785"/>
    <cellStyle name="Normal 40 2 6 2 4" xfId="4786"/>
    <cellStyle name="Normal 40 2 6 2 4 2" xfId="9792"/>
    <cellStyle name="Normal 40 2 6 2 4 2 2" xfId="20856"/>
    <cellStyle name="Normal 40 2 6 2 4 2 2 2" xfId="47105"/>
    <cellStyle name="Normal 40 2 6 2 4 2 3" xfId="36042"/>
    <cellStyle name="Normal 40 2 6 2 4 3" xfId="13395"/>
    <cellStyle name="Normal 40 2 6 2 4 3 2" xfId="24459"/>
    <cellStyle name="Normal 40 2 6 2 4 3 2 2" xfId="50708"/>
    <cellStyle name="Normal 40 2 6 2 4 3 3" xfId="39645"/>
    <cellStyle name="Normal 40 2 6 2 4 4" xfId="17131"/>
    <cellStyle name="Normal 40 2 6 2 4 4 2" xfId="43381"/>
    <cellStyle name="Normal 40 2 6 2 4 5" xfId="5991"/>
    <cellStyle name="Normal 40 2 6 2 4 5 2" xfId="32318"/>
    <cellStyle name="Normal 40 2 6 2 40" xfId="4787"/>
    <cellStyle name="Normal 40 2 6 2 41" xfId="4752"/>
    <cellStyle name="Normal 40 2 6 2 42" xfId="5478"/>
    <cellStyle name="Normal 40 2 6 2 42 2" xfId="31810"/>
    <cellStyle name="Normal 40 2 6 2 43" xfId="27774"/>
    <cellStyle name="Normal 40 2 6 2 5" xfId="4788"/>
    <cellStyle name="Normal 40 2 6 2 5 2" xfId="9907"/>
    <cellStyle name="Normal 40 2 6 2 5 2 2" xfId="20971"/>
    <cellStyle name="Normal 40 2 6 2 5 2 2 2" xfId="47220"/>
    <cellStyle name="Normal 40 2 6 2 5 2 3" xfId="36157"/>
    <cellStyle name="Normal 40 2 6 2 5 3" xfId="13510"/>
    <cellStyle name="Normal 40 2 6 2 5 3 2" xfId="24574"/>
    <cellStyle name="Normal 40 2 6 2 5 3 2 2" xfId="50823"/>
    <cellStyle name="Normal 40 2 6 2 5 3 3" xfId="39760"/>
    <cellStyle name="Normal 40 2 6 2 5 4" xfId="17246"/>
    <cellStyle name="Normal 40 2 6 2 5 4 2" xfId="43496"/>
    <cellStyle name="Normal 40 2 6 2 5 5" xfId="6107"/>
    <cellStyle name="Normal 40 2 6 2 5 5 2" xfId="32433"/>
    <cellStyle name="Normal 40 2 6 2 6" xfId="4789"/>
    <cellStyle name="Normal 40 2 6 2 6 2" xfId="10022"/>
    <cellStyle name="Normal 40 2 6 2 6 2 2" xfId="21086"/>
    <cellStyle name="Normal 40 2 6 2 6 2 2 2" xfId="47335"/>
    <cellStyle name="Normal 40 2 6 2 6 2 3" xfId="36272"/>
    <cellStyle name="Normal 40 2 6 2 6 3" xfId="13625"/>
    <cellStyle name="Normal 40 2 6 2 6 3 2" xfId="24689"/>
    <cellStyle name="Normal 40 2 6 2 6 3 2 2" xfId="50938"/>
    <cellStyle name="Normal 40 2 6 2 6 3 3" xfId="39875"/>
    <cellStyle name="Normal 40 2 6 2 6 4" xfId="17361"/>
    <cellStyle name="Normal 40 2 6 2 6 4 2" xfId="43611"/>
    <cellStyle name="Normal 40 2 6 2 6 5" xfId="6223"/>
    <cellStyle name="Normal 40 2 6 2 6 5 2" xfId="32548"/>
    <cellStyle name="Normal 40 2 6 2 7" xfId="4790"/>
    <cellStyle name="Normal 40 2 6 2 7 2" xfId="10136"/>
    <cellStyle name="Normal 40 2 6 2 7 2 2" xfId="21200"/>
    <cellStyle name="Normal 40 2 6 2 7 2 2 2" xfId="47449"/>
    <cellStyle name="Normal 40 2 6 2 7 2 3" xfId="36386"/>
    <cellStyle name="Normal 40 2 6 2 7 3" xfId="13739"/>
    <cellStyle name="Normal 40 2 6 2 7 3 2" xfId="24803"/>
    <cellStyle name="Normal 40 2 6 2 7 3 2 2" xfId="51052"/>
    <cellStyle name="Normal 40 2 6 2 7 3 3" xfId="39989"/>
    <cellStyle name="Normal 40 2 6 2 7 4" xfId="17475"/>
    <cellStyle name="Normal 40 2 6 2 7 4 2" xfId="43725"/>
    <cellStyle name="Normal 40 2 6 2 7 5" xfId="6338"/>
    <cellStyle name="Normal 40 2 6 2 7 5 2" xfId="32662"/>
    <cellStyle name="Normal 40 2 6 2 8" xfId="4791"/>
    <cellStyle name="Normal 40 2 6 2 8 2" xfId="10250"/>
    <cellStyle name="Normal 40 2 6 2 8 2 2" xfId="21314"/>
    <cellStyle name="Normal 40 2 6 2 8 2 2 2" xfId="47563"/>
    <cellStyle name="Normal 40 2 6 2 8 2 3" xfId="36500"/>
    <cellStyle name="Normal 40 2 6 2 8 3" xfId="13853"/>
    <cellStyle name="Normal 40 2 6 2 8 3 2" xfId="24917"/>
    <cellStyle name="Normal 40 2 6 2 8 3 2 2" xfId="51166"/>
    <cellStyle name="Normal 40 2 6 2 8 3 3" xfId="40103"/>
    <cellStyle name="Normal 40 2 6 2 8 4" xfId="17589"/>
    <cellStyle name="Normal 40 2 6 2 8 4 2" xfId="43839"/>
    <cellStyle name="Normal 40 2 6 2 8 5" xfId="6453"/>
    <cellStyle name="Normal 40 2 6 2 8 5 2" xfId="32776"/>
    <cellStyle name="Normal 40 2 6 2 9" xfId="4792"/>
    <cellStyle name="Normal 40 2 6 2 9 2" xfId="10364"/>
    <cellStyle name="Normal 40 2 6 2 9 2 2" xfId="21428"/>
    <cellStyle name="Normal 40 2 6 2 9 2 2 2" xfId="47677"/>
    <cellStyle name="Normal 40 2 6 2 9 2 3" xfId="36614"/>
    <cellStyle name="Normal 40 2 6 2 9 3" xfId="13967"/>
    <cellStyle name="Normal 40 2 6 2 9 3 2" xfId="25031"/>
    <cellStyle name="Normal 40 2 6 2 9 3 2 2" xfId="51280"/>
    <cellStyle name="Normal 40 2 6 2 9 3 3" xfId="40217"/>
    <cellStyle name="Normal 40 2 6 2 9 4" xfId="17703"/>
    <cellStyle name="Normal 40 2 6 2 9 4 2" xfId="43953"/>
    <cellStyle name="Normal 40 2 6 2 9 5" xfId="6568"/>
    <cellStyle name="Normal 40 2 6 2 9 5 2" xfId="32890"/>
    <cellStyle name="Normal 40 2 6 20" xfId="4793"/>
    <cellStyle name="Normal 40 2 6 20 2" xfId="11545"/>
    <cellStyle name="Normal 40 2 6 20 2 2" xfId="22609"/>
    <cellStyle name="Normal 40 2 6 20 2 2 2" xfId="48858"/>
    <cellStyle name="Normal 40 2 6 20 2 3" xfId="37795"/>
    <cellStyle name="Normal 40 2 6 20 3" xfId="15148"/>
    <cellStyle name="Normal 40 2 6 20 3 2" xfId="26212"/>
    <cellStyle name="Normal 40 2 6 20 3 2 2" xfId="52461"/>
    <cellStyle name="Normal 40 2 6 20 3 3" xfId="41398"/>
    <cellStyle name="Normal 40 2 6 20 4" xfId="18884"/>
    <cellStyle name="Normal 40 2 6 20 4 2" xfId="45134"/>
    <cellStyle name="Normal 40 2 6 20 5" xfId="7759"/>
    <cellStyle name="Normal 40 2 6 20 5 2" xfId="34071"/>
    <cellStyle name="Normal 40 2 6 21" xfId="4794"/>
    <cellStyle name="Normal 40 2 6 21 2" xfId="11659"/>
    <cellStyle name="Normal 40 2 6 21 2 2" xfId="22723"/>
    <cellStyle name="Normal 40 2 6 21 2 2 2" xfId="48972"/>
    <cellStyle name="Normal 40 2 6 21 2 3" xfId="37909"/>
    <cellStyle name="Normal 40 2 6 21 3" xfId="15262"/>
    <cellStyle name="Normal 40 2 6 21 3 2" xfId="26326"/>
    <cellStyle name="Normal 40 2 6 21 3 2 2" xfId="52575"/>
    <cellStyle name="Normal 40 2 6 21 3 3" xfId="41512"/>
    <cellStyle name="Normal 40 2 6 21 4" xfId="18998"/>
    <cellStyle name="Normal 40 2 6 21 4 2" xfId="45248"/>
    <cellStyle name="Normal 40 2 6 21 5" xfId="7874"/>
    <cellStyle name="Normal 40 2 6 21 5 2" xfId="34185"/>
    <cellStyle name="Normal 40 2 6 22" xfId="4795"/>
    <cellStyle name="Normal 40 2 6 22 2" xfId="11773"/>
    <cellStyle name="Normal 40 2 6 22 2 2" xfId="22837"/>
    <cellStyle name="Normal 40 2 6 22 2 2 2" xfId="49086"/>
    <cellStyle name="Normal 40 2 6 22 2 3" xfId="38023"/>
    <cellStyle name="Normal 40 2 6 22 3" xfId="15376"/>
    <cellStyle name="Normal 40 2 6 22 3 2" xfId="26440"/>
    <cellStyle name="Normal 40 2 6 22 3 2 2" xfId="52689"/>
    <cellStyle name="Normal 40 2 6 22 3 3" xfId="41626"/>
    <cellStyle name="Normal 40 2 6 22 4" xfId="19112"/>
    <cellStyle name="Normal 40 2 6 22 4 2" xfId="45362"/>
    <cellStyle name="Normal 40 2 6 22 5" xfId="7989"/>
    <cellStyle name="Normal 40 2 6 22 5 2" xfId="34299"/>
    <cellStyle name="Normal 40 2 6 23" xfId="4796"/>
    <cellStyle name="Normal 40 2 6 23 2" xfId="11887"/>
    <cellStyle name="Normal 40 2 6 23 2 2" xfId="22951"/>
    <cellStyle name="Normal 40 2 6 23 2 2 2" xfId="49200"/>
    <cellStyle name="Normal 40 2 6 23 2 3" xfId="38137"/>
    <cellStyle name="Normal 40 2 6 23 3" xfId="15490"/>
    <cellStyle name="Normal 40 2 6 23 3 2" xfId="26554"/>
    <cellStyle name="Normal 40 2 6 23 3 2 2" xfId="52803"/>
    <cellStyle name="Normal 40 2 6 23 3 3" xfId="41740"/>
    <cellStyle name="Normal 40 2 6 23 4" xfId="19226"/>
    <cellStyle name="Normal 40 2 6 23 4 2" xfId="45476"/>
    <cellStyle name="Normal 40 2 6 23 5" xfId="8104"/>
    <cellStyle name="Normal 40 2 6 23 5 2" xfId="34413"/>
    <cellStyle name="Normal 40 2 6 24" xfId="4797"/>
    <cellStyle name="Normal 40 2 6 24 2" xfId="12001"/>
    <cellStyle name="Normal 40 2 6 24 2 2" xfId="23065"/>
    <cellStyle name="Normal 40 2 6 24 2 2 2" xfId="49314"/>
    <cellStyle name="Normal 40 2 6 24 2 3" xfId="38251"/>
    <cellStyle name="Normal 40 2 6 24 3" xfId="15604"/>
    <cellStyle name="Normal 40 2 6 24 3 2" xfId="26668"/>
    <cellStyle name="Normal 40 2 6 24 3 2 2" xfId="52917"/>
    <cellStyle name="Normal 40 2 6 24 3 3" xfId="41854"/>
    <cellStyle name="Normal 40 2 6 24 4" xfId="19340"/>
    <cellStyle name="Normal 40 2 6 24 4 2" xfId="45590"/>
    <cellStyle name="Normal 40 2 6 24 5" xfId="8219"/>
    <cellStyle name="Normal 40 2 6 24 5 2" xfId="34527"/>
    <cellStyle name="Normal 40 2 6 25" xfId="4798"/>
    <cellStyle name="Normal 40 2 6 25 2" xfId="12115"/>
    <cellStyle name="Normal 40 2 6 25 2 2" xfId="23179"/>
    <cellStyle name="Normal 40 2 6 25 2 2 2" xfId="49428"/>
    <cellStyle name="Normal 40 2 6 25 2 3" xfId="38365"/>
    <cellStyle name="Normal 40 2 6 25 3" xfId="15718"/>
    <cellStyle name="Normal 40 2 6 25 3 2" xfId="26782"/>
    <cellStyle name="Normal 40 2 6 25 3 2 2" xfId="53031"/>
    <cellStyle name="Normal 40 2 6 25 3 3" xfId="41968"/>
    <cellStyle name="Normal 40 2 6 25 4" xfId="19454"/>
    <cellStyle name="Normal 40 2 6 25 4 2" xfId="45704"/>
    <cellStyle name="Normal 40 2 6 25 5" xfId="8334"/>
    <cellStyle name="Normal 40 2 6 25 5 2" xfId="34641"/>
    <cellStyle name="Normal 40 2 6 26" xfId="4799"/>
    <cellStyle name="Normal 40 2 6 26 2" xfId="12232"/>
    <cellStyle name="Normal 40 2 6 26 2 2" xfId="23296"/>
    <cellStyle name="Normal 40 2 6 26 2 2 2" xfId="49545"/>
    <cellStyle name="Normal 40 2 6 26 2 3" xfId="38482"/>
    <cellStyle name="Normal 40 2 6 26 3" xfId="15835"/>
    <cellStyle name="Normal 40 2 6 26 3 2" xfId="26899"/>
    <cellStyle name="Normal 40 2 6 26 3 2 2" xfId="53148"/>
    <cellStyle name="Normal 40 2 6 26 3 3" xfId="42085"/>
    <cellStyle name="Normal 40 2 6 26 4" xfId="19571"/>
    <cellStyle name="Normal 40 2 6 26 4 2" xfId="45821"/>
    <cellStyle name="Normal 40 2 6 26 5" xfId="8452"/>
    <cellStyle name="Normal 40 2 6 26 5 2" xfId="34758"/>
    <cellStyle name="Normal 40 2 6 27" xfId="4800"/>
    <cellStyle name="Normal 40 2 6 27 2" xfId="12351"/>
    <cellStyle name="Normal 40 2 6 27 2 2" xfId="23415"/>
    <cellStyle name="Normal 40 2 6 27 2 2 2" xfId="49664"/>
    <cellStyle name="Normal 40 2 6 27 2 3" xfId="38601"/>
    <cellStyle name="Normal 40 2 6 27 3" xfId="15954"/>
    <cellStyle name="Normal 40 2 6 27 3 2" xfId="27018"/>
    <cellStyle name="Normal 40 2 6 27 3 2 2" xfId="53267"/>
    <cellStyle name="Normal 40 2 6 27 3 3" xfId="42204"/>
    <cellStyle name="Normal 40 2 6 27 4" xfId="19690"/>
    <cellStyle name="Normal 40 2 6 27 4 2" xfId="45940"/>
    <cellStyle name="Normal 40 2 6 27 5" xfId="8572"/>
    <cellStyle name="Normal 40 2 6 27 5 2" xfId="34877"/>
    <cellStyle name="Normal 40 2 6 28" xfId="4801"/>
    <cellStyle name="Normal 40 2 6 28 2" xfId="12482"/>
    <cellStyle name="Normal 40 2 6 28 2 2" xfId="23546"/>
    <cellStyle name="Normal 40 2 6 28 2 2 2" xfId="49795"/>
    <cellStyle name="Normal 40 2 6 28 2 3" xfId="38732"/>
    <cellStyle name="Normal 40 2 6 28 3" xfId="16085"/>
    <cellStyle name="Normal 40 2 6 28 3 2" xfId="27149"/>
    <cellStyle name="Normal 40 2 6 28 3 2 2" xfId="53398"/>
    <cellStyle name="Normal 40 2 6 28 3 3" xfId="42335"/>
    <cellStyle name="Normal 40 2 6 28 4" xfId="19821"/>
    <cellStyle name="Normal 40 2 6 28 4 2" xfId="46071"/>
    <cellStyle name="Normal 40 2 6 28 5" xfId="8704"/>
    <cellStyle name="Normal 40 2 6 28 5 2" xfId="35008"/>
    <cellStyle name="Normal 40 2 6 29" xfId="4802"/>
    <cellStyle name="Normal 40 2 6 29 2" xfId="12597"/>
    <cellStyle name="Normal 40 2 6 29 2 2" xfId="23661"/>
    <cellStyle name="Normal 40 2 6 29 2 2 2" xfId="49910"/>
    <cellStyle name="Normal 40 2 6 29 2 3" xfId="38847"/>
    <cellStyle name="Normal 40 2 6 29 3" xfId="16200"/>
    <cellStyle name="Normal 40 2 6 29 3 2" xfId="27264"/>
    <cellStyle name="Normal 40 2 6 29 3 2 2" xfId="53513"/>
    <cellStyle name="Normal 40 2 6 29 3 3" xfId="42450"/>
    <cellStyle name="Normal 40 2 6 29 4" xfId="19936"/>
    <cellStyle name="Normal 40 2 6 29 4 2" xfId="46186"/>
    <cellStyle name="Normal 40 2 6 29 5" xfId="8820"/>
    <cellStyle name="Normal 40 2 6 29 5 2" xfId="35123"/>
    <cellStyle name="Normal 40 2 6 3" xfId="298"/>
    <cellStyle name="Normal 40 2 6 3 2" xfId="4804"/>
    <cellStyle name="Normal 40 2 6 3 2 2" xfId="16480"/>
    <cellStyle name="Normal 40 2 6 3 2 2 2" xfId="27544"/>
    <cellStyle name="Normal 40 2 6 3 2 2 2 2" xfId="53793"/>
    <cellStyle name="Normal 40 2 6 3 2 2 3" xfId="42730"/>
    <cellStyle name="Normal 40 2 6 3 2 3" xfId="20216"/>
    <cellStyle name="Normal 40 2 6 3 2 3 2" xfId="46466"/>
    <cellStyle name="Normal 40 2 6 3 2 4" xfId="9144"/>
    <cellStyle name="Normal 40 2 6 3 2 4 2" xfId="35403"/>
    <cellStyle name="Normal 40 2 6 3 3" xfId="4803"/>
    <cellStyle name="Normal 40 2 6 3 3 2" xfId="20533"/>
    <cellStyle name="Normal 40 2 6 3 3 2 2" xfId="46782"/>
    <cellStyle name="Normal 40 2 6 3 3 3" xfId="9469"/>
    <cellStyle name="Normal 40 2 6 3 3 3 2" xfId="35719"/>
    <cellStyle name="Normal 40 2 6 3 4" xfId="13072"/>
    <cellStyle name="Normal 40 2 6 3 4 2" xfId="24136"/>
    <cellStyle name="Normal 40 2 6 3 4 2 2" xfId="50385"/>
    <cellStyle name="Normal 40 2 6 3 4 3" xfId="39322"/>
    <cellStyle name="Normal 40 2 6 3 5" xfId="16808"/>
    <cellStyle name="Normal 40 2 6 3 5 2" xfId="43058"/>
    <cellStyle name="Normal 40 2 6 3 6" xfId="5665"/>
    <cellStyle name="Normal 40 2 6 3 6 2" xfId="31995"/>
    <cellStyle name="Normal 40 2 6 3 7" xfId="27776"/>
    <cellStyle name="Normal 40 2 6 30" xfId="4805"/>
    <cellStyle name="Normal 40 2 6 30 2" xfId="12711"/>
    <cellStyle name="Normal 40 2 6 30 2 2" xfId="23775"/>
    <cellStyle name="Normal 40 2 6 30 2 2 2" xfId="50024"/>
    <cellStyle name="Normal 40 2 6 30 2 3" xfId="38961"/>
    <cellStyle name="Normal 40 2 6 30 3" xfId="16314"/>
    <cellStyle name="Normal 40 2 6 30 3 2" xfId="27378"/>
    <cellStyle name="Normal 40 2 6 30 3 2 2" xfId="53627"/>
    <cellStyle name="Normal 40 2 6 30 3 3" xfId="42564"/>
    <cellStyle name="Normal 40 2 6 30 4" xfId="20050"/>
    <cellStyle name="Normal 40 2 6 30 4 2" xfId="46300"/>
    <cellStyle name="Normal 40 2 6 30 5" xfId="8935"/>
    <cellStyle name="Normal 40 2 6 30 5 2" xfId="35237"/>
    <cellStyle name="Normal 40 2 6 31" xfId="4806"/>
    <cellStyle name="Normal 40 2 6 31 2" xfId="9349"/>
    <cellStyle name="Normal 40 2 6 31 2 2" xfId="20413"/>
    <cellStyle name="Normal 40 2 6 31 2 2 2" xfId="46662"/>
    <cellStyle name="Normal 40 2 6 31 2 3" xfId="35599"/>
    <cellStyle name="Normal 40 2 6 31 3" xfId="12952"/>
    <cellStyle name="Normal 40 2 6 31 3 2" xfId="24016"/>
    <cellStyle name="Normal 40 2 6 31 3 2 2" xfId="50265"/>
    <cellStyle name="Normal 40 2 6 31 3 3" xfId="39202"/>
    <cellStyle name="Normal 40 2 6 31 4" xfId="16688"/>
    <cellStyle name="Normal 40 2 6 31 4 2" xfId="42938"/>
    <cellStyle name="Normal 40 2 6 31 5" xfId="5544"/>
    <cellStyle name="Normal 40 2 6 31 5 2" xfId="31875"/>
    <cellStyle name="Normal 40 2 6 32" xfId="4807"/>
    <cellStyle name="Normal 40 2 6 32 2" xfId="20293"/>
    <cellStyle name="Normal 40 2 6 32 2 2" xfId="46542"/>
    <cellStyle name="Normal 40 2 6 32 3" xfId="9229"/>
    <cellStyle name="Normal 40 2 6 32 3 2" xfId="35479"/>
    <cellStyle name="Normal 40 2 6 33" xfId="4808"/>
    <cellStyle name="Normal 40 2 6 33 2" xfId="23896"/>
    <cellStyle name="Normal 40 2 6 33 2 2" xfId="50145"/>
    <cellStyle name="Normal 40 2 6 33 3" xfId="12832"/>
    <cellStyle name="Normal 40 2 6 33 3 2" xfId="39082"/>
    <cellStyle name="Normal 40 2 6 34" xfId="4809"/>
    <cellStyle name="Normal 40 2 6 34 2" xfId="16568"/>
    <cellStyle name="Normal 40 2 6 34 2 2" xfId="42818"/>
    <cellStyle name="Normal 40 2 6 35" xfId="4810"/>
    <cellStyle name="Normal 40 2 6 36" xfId="4811"/>
    <cellStyle name="Normal 40 2 6 37" xfId="4812"/>
    <cellStyle name="Normal 40 2 6 38" xfId="4813"/>
    <cellStyle name="Normal 40 2 6 39" xfId="4814"/>
    <cellStyle name="Normal 40 2 6 4" xfId="4815"/>
    <cellStyle name="Normal 40 2 6 4 2" xfId="9621"/>
    <cellStyle name="Normal 40 2 6 4 2 2" xfId="20685"/>
    <cellStyle name="Normal 40 2 6 4 2 2 2" xfId="46934"/>
    <cellStyle name="Normal 40 2 6 4 2 3" xfId="35871"/>
    <cellStyle name="Normal 40 2 6 4 3" xfId="13224"/>
    <cellStyle name="Normal 40 2 6 4 3 2" xfId="24288"/>
    <cellStyle name="Normal 40 2 6 4 3 2 2" xfId="50537"/>
    <cellStyle name="Normal 40 2 6 4 3 3" xfId="39474"/>
    <cellStyle name="Normal 40 2 6 4 4" xfId="16960"/>
    <cellStyle name="Normal 40 2 6 4 4 2" xfId="43210"/>
    <cellStyle name="Normal 40 2 6 4 5" xfId="5819"/>
    <cellStyle name="Normal 40 2 6 4 5 2" xfId="32147"/>
    <cellStyle name="Normal 40 2 6 40" xfId="4816"/>
    <cellStyle name="Normal 40 2 6 41" xfId="4817"/>
    <cellStyle name="Normal 40 2 6 42" xfId="4741"/>
    <cellStyle name="Normal 40 2 6 43" xfId="5423"/>
    <cellStyle name="Normal 40 2 6 43 2" xfId="31755"/>
    <cellStyle name="Normal 40 2 6 44" xfId="27773"/>
    <cellStyle name="Normal 40 2 6 5" xfId="4818"/>
    <cellStyle name="Normal 40 2 6 5 2" xfId="9737"/>
    <cellStyle name="Normal 40 2 6 5 2 2" xfId="20801"/>
    <cellStyle name="Normal 40 2 6 5 2 2 2" xfId="47050"/>
    <cellStyle name="Normal 40 2 6 5 2 3" xfId="35987"/>
    <cellStyle name="Normal 40 2 6 5 3" xfId="13340"/>
    <cellStyle name="Normal 40 2 6 5 3 2" xfId="24404"/>
    <cellStyle name="Normal 40 2 6 5 3 2 2" xfId="50653"/>
    <cellStyle name="Normal 40 2 6 5 3 3" xfId="39590"/>
    <cellStyle name="Normal 40 2 6 5 4" xfId="17076"/>
    <cellStyle name="Normal 40 2 6 5 4 2" xfId="43326"/>
    <cellStyle name="Normal 40 2 6 5 5" xfId="5936"/>
    <cellStyle name="Normal 40 2 6 5 5 2" xfId="32263"/>
    <cellStyle name="Normal 40 2 6 6" xfId="4819"/>
    <cellStyle name="Normal 40 2 6 6 2" xfId="9852"/>
    <cellStyle name="Normal 40 2 6 6 2 2" xfId="20916"/>
    <cellStyle name="Normal 40 2 6 6 2 2 2" xfId="47165"/>
    <cellStyle name="Normal 40 2 6 6 2 3" xfId="36102"/>
    <cellStyle name="Normal 40 2 6 6 3" xfId="13455"/>
    <cellStyle name="Normal 40 2 6 6 3 2" xfId="24519"/>
    <cellStyle name="Normal 40 2 6 6 3 2 2" xfId="50768"/>
    <cellStyle name="Normal 40 2 6 6 3 3" xfId="39705"/>
    <cellStyle name="Normal 40 2 6 6 4" xfId="17191"/>
    <cellStyle name="Normal 40 2 6 6 4 2" xfId="43441"/>
    <cellStyle name="Normal 40 2 6 6 5" xfId="6052"/>
    <cellStyle name="Normal 40 2 6 6 5 2" xfId="32378"/>
    <cellStyle name="Normal 40 2 6 7" xfId="4820"/>
    <cellStyle name="Normal 40 2 6 7 2" xfId="9967"/>
    <cellStyle name="Normal 40 2 6 7 2 2" xfId="21031"/>
    <cellStyle name="Normal 40 2 6 7 2 2 2" xfId="47280"/>
    <cellStyle name="Normal 40 2 6 7 2 3" xfId="36217"/>
    <cellStyle name="Normal 40 2 6 7 3" xfId="13570"/>
    <cellStyle name="Normal 40 2 6 7 3 2" xfId="24634"/>
    <cellStyle name="Normal 40 2 6 7 3 2 2" xfId="50883"/>
    <cellStyle name="Normal 40 2 6 7 3 3" xfId="39820"/>
    <cellStyle name="Normal 40 2 6 7 4" xfId="17306"/>
    <cellStyle name="Normal 40 2 6 7 4 2" xfId="43556"/>
    <cellStyle name="Normal 40 2 6 7 5" xfId="6168"/>
    <cellStyle name="Normal 40 2 6 7 5 2" xfId="32493"/>
    <cellStyle name="Normal 40 2 6 8" xfId="4821"/>
    <cellStyle name="Normal 40 2 6 8 2" xfId="10081"/>
    <cellStyle name="Normal 40 2 6 8 2 2" xfId="21145"/>
    <cellStyle name="Normal 40 2 6 8 2 2 2" xfId="47394"/>
    <cellStyle name="Normal 40 2 6 8 2 3" xfId="36331"/>
    <cellStyle name="Normal 40 2 6 8 3" xfId="13684"/>
    <cellStyle name="Normal 40 2 6 8 3 2" xfId="24748"/>
    <cellStyle name="Normal 40 2 6 8 3 2 2" xfId="50997"/>
    <cellStyle name="Normal 40 2 6 8 3 3" xfId="39934"/>
    <cellStyle name="Normal 40 2 6 8 4" xfId="17420"/>
    <cellStyle name="Normal 40 2 6 8 4 2" xfId="43670"/>
    <cellStyle name="Normal 40 2 6 8 5" xfId="6283"/>
    <cellStyle name="Normal 40 2 6 8 5 2" xfId="32607"/>
    <cellStyle name="Normal 40 2 6 9" xfId="4822"/>
    <cellStyle name="Normal 40 2 6 9 2" xfId="10195"/>
    <cellStyle name="Normal 40 2 6 9 2 2" xfId="21259"/>
    <cellStyle name="Normal 40 2 6 9 2 2 2" xfId="47508"/>
    <cellStyle name="Normal 40 2 6 9 2 3" xfId="36445"/>
    <cellStyle name="Normal 40 2 6 9 3" xfId="13798"/>
    <cellStyle name="Normal 40 2 6 9 3 2" xfId="24862"/>
    <cellStyle name="Normal 40 2 6 9 3 2 2" xfId="51111"/>
    <cellStyle name="Normal 40 2 6 9 3 3" xfId="40048"/>
    <cellStyle name="Normal 40 2 6 9 4" xfId="17534"/>
    <cellStyle name="Normal 40 2 6 9 4 2" xfId="43784"/>
    <cellStyle name="Normal 40 2 6 9 5" xfId="6398"/>
    <cellStyle name="Normal 40 2 6 9 5 2" xfId="32721"/>
    <cellStyle name="Normal 40 2 7" xfId="299"/>
    <cellStyle name="Normal 40 2 7 10" xfId="4824"/>
    <cellStyle name="Normal 40 2 7 10 2" xfId="10486"/>
    <cellStyle name="Normal 40 2 7 10 2 2" xfId="21550"/>
    <cellStyle name="Normal 40 2 7 10 2 2 2" xfId="47799"/>
    <cellStyle name="Normal 40 2 7 10 2 3" xfId="36736"/>
    <cellStyle name="Normal 40 2 7 10 3" xfId="14089"/>
    <cellStyle name="Normal 40 2 7 10 3 2" xfId="25153"/>
    <cellStyle name="Normal 40 2 7 10 3 2 2" xfId="51402"/>
    <cellStyle name="Normal 40 2 7 10 3 3" xfId="40339"/>
    <cellStyle name="Normal 40 2 7 10 4" xfId="17825"/>
    <cellStyle name="Normal 40 2 7 10 4 2" xfId="44075"/>
    <cellStyle name="Normal 40 2 7 10 5" xfId="6691"/>
    <cellStyle name="Normal 40 2 7 10 5 2" xfId="33012"/>
    <cellStyle name="Normal 40 2 7 11" xfId="4825"/>
    <cellStyle name="Normal 40 2 7 11 2" xfId="10601"/>
    <cellStyle name="Normal 40 2 7 11 2 2" xfId="21665"/>
    <cellStyle name="Normal 40 2 7 11 2 2 2" xfId="47914"/>
    <cellStyle name="Normal 40 2 7 11 2 3" xfId="36851"/>
    <cellStyle name="Normal 40 2 7 11 3" xfId="14204"/>
    <cellStyle name="Normal 40 2 7 11 3 2" xfId="25268"/>
    <cellStyle name="Normal 40 2 7 11 3 2 2" xfId="51517"/>
    <cellStyle name="Normal 40 2 7 11 3 3" xfId="40454"/>
    <cellStyle name="Normal 40 2 7 11 4" xfId="17940"/>
    <cellStyle name="Normal 40 2 7 11 4 2" xfId="44190"/>
    <cellStyle name="Normal 40 2 7 11 5" xfId="6807"/>
    <cellStyle name="Normal 40 2 7 11 5 2" xfId="33127"/>
    <cellStyle name="Normal 40 2 7 12" xfId="4826"/>
    <cellStyle name="Normal 40 2 7 12 2" xfId="10774"/>
    <cellStyle name="Normal 40 2 7 12 2 2" xfId="21838"/>
    <cellStyle name="Normal 40 2 7 12 2 2 2" xfId="48087"/>
    <cellStyle name="Normal 40 2 7 12 2 3" xfId="37024"/>
    <cellStyle name="Normal 40 2 7 12 3" xfId="14377"/>
    <cellStyle name="Normal 40 2 7 12 3 2" xfId="25441"/>
    <cellStyle name="Normal 40 2 7 12 3 2 2" xfId="51690"/>
    <cellStyle name="Normal 40 2 7 12 3 3" xfId="40627"/>
    <cellStyle name="Normal 40 2 7 12 4" xfId="18113"/>
    <cellStyle name="Normal 40 2 7 12 4 2" xfId="44363"/>
    <cellStyle name="Normal 40 2 7 12 5" xfId="6981"/>
    <cellStyle name="Normal 40 2 7 12 5 2" xfId="33300"/>
    <cellStyle name="Normal 40 2 7 13" xfId="4827"/>
    <cellStyle name="Normal 40 2 7 13 2" xfId="10891"/>
    <cellStyle name="Normal 40 2 7 13 2 2" xfId="21955"/>
    <cellStyle name="Normal 40 2 7 13 2 2 2" xfId="48204"/>
    <cellStyle name="Normal 40 2 7 13 2 3" xfId="37141"/>
    <cellStyle name="Normal 40 2 7 13 3" xfId="14494"/>
    <cellStyle name="Normal 40 2 7 13 3 2" xfId="25558"/>
    <cellStyle name="Normal 40 2 7 13 3 2 2" xfId="51807"/>
    <cellStyle name="Normal 40 2 7 13 3 3" xfId="40744"/>
    <cellStyle name="Normal 40 2 7 13 4" xfId="18230"/>
    <cellStyle name="Normal 40 2 7 13 4 2" xfId="44480"/>
    <cellStyle name="Normal 40 2 7 13 5" xfId="7099"/>
    <cellStyle name="Normal 40 2 7 13 5 2" xfId="33417"/>
    <cellStyle name="Normal 40 2 7 14" xfId="4828"/>
    <cellStyle name="Normal 40 2 7 14 2" xfId="11007"/>
    <cellStyle name="Normal 40 2 7 14 2 2" xfId="22071"/>
    <cellStyle name="Normal 40 2 7 14 2 2 2" xfId="48320"/>
    <cellStyle name="Normal 40 2 7 14 2 3" xfId="37257"/>
    <cellStyle name="Normal 40 2 7 14 3" xfId="14610"/>
    <cellStyle name="Normal 40 2 7 14 3 2" xfId="25674"/>
    <cellStyle name="Normal 40 2 7 14 3 2 2" xfId="51923"/>
    <cellStyle name="Normal 40 2 7 14 3 3" xfId="40860"/>
    <cellStyle name="Normal 40 2 7 14 4" xfId="18346"/>
    <cellStyle name="Normal 40 2 7 14 4 2" xfId="44596"/>
    <cellStyle name="Normal 40 2 7 14 5" xfId="7216"/>
    <cellStyle name="Normal 40 2 7 14 5 2" xfId="33533"/>
    <cellStyle name="Normal 40 2 7 15" xfId="4829"/>
    <cellStyle name="Normal 40 2 7 15 2" xfId="11125"/>
    <cellStyle name="Normal 40 2 7 15 2 2" xfId="22189"/>
    <cellStyle name="Normal 40 2 7 15 2 2 2" xfId="48438"/>
    <cellStyle name="Normal 40 2 7 15 2 3" xfId="37375"/>
    <cellStyle name="Normal 40 2 7 15 3" xfId="14728"/>
    <cellStyle name="Normal 40 2 7 15 3 2" xfId="25792"/>
    <cellStyle name="Normal 40 2 7 15 3 2 2" xfId="52041"/>
    <cellStyle name="Normal 40 2 7 15 3 3" xfId="40978"/>
    <cellStyle name="Normal 40 2 7 15 4" xfId="18464"/>
    <cellStyle name="Normal 40 2 7 15 4 2" xfId="44714"/>
    <cellStyle name="Normal 40 2 7 15 5" xfId="7335"/>
    <cellStyle name="Normal 40 2 7 15 5 2" xfId="33651"/>
    <cellStyle name="Normal 40 2 7 16" xfId="4830"/>
    <cellStyle name="Normal 40 2 7 16 2" xfId="11243"/>
    <cellStyle name="Normal 40 2 7 16 2 2" xfId="22307"/>
    <cellStyle name="Normal 40 2 7 16 2 2 2" xfId="48556"/>
    <cellStyle name="Normal 40 2 7 16 2 3" xfId="37493"/>
    <cellStyle name="Normal 40 2 7 16 3" xfId="14846"/>
    <cellStyle name="Normal 40 2 7 16 3 2" xfId="25910"/>
    <cellStyle name="Normal 40 2 7 16 3 2 2" xfId="52159"/>
    <cellStyle name="Normal 40 2 7 16 3 3" xfId="41096"/>
    <cellStyle name="Normal 40 2 7 16 4" xfId="18582"/>
    <cellStyle name="Normal 40 2 7 16 4 2" xfId="44832"/>
    <cellStyle name="Normal 40 2 7 16 5" xfId="7454"/>
    <cellStyle name="Normal 40 2 7 16 5 2" xfId="33769"/>
    <cellStyle name="Normal 40 2 7 17" xfId="4831"/>
    <cellStyle name="Normal 40 2 7 17 2" xfId="11359"/>
    <cellStyle name="Normal 40 2 7 17 2 2" xfId="22423"/>
    <cellStyle name="Normal 40 2 7 17 2 2 2" xfId="48672"/>
    <cellStyle name="Normal 40 2 7 17 2 3" xfId="37609"/>
    <cellStyle name="Normal 40 2 7 17 3" xfId="14962"/>
    <cellStyle name="Normal 40 2 7 17 3 2" xfId="26026"/>
    <cellStyle name="Normal 40 2 7 17 3 2 2" xfId="52275"/>
    <cellStyle name="Normal 40 2 7 17 3 3" xfId="41212"/>
    <cellStyle name="Normal 40 2 7 17 4" xfId="18698"/>
    <cellStyle name="Normal 40 2 7 17 4 2" xfId="44948"/>
    <cellStyle name="Normal 40 2 7 17 5" xfId="7571"/>
    <cellStyle name="Normal 40 2 7 17 5 2" xfId="33885"/>
    <cellStyle name="Normal 40 2 7 18" xfId="4832"/>
    <cellStyle name="Normal 40 2 7 18 2" xfId="11476"/>
    <cellStyle name="Normal 40 2 7 18 2 2" xfId="22540"/>
    <cellStyle name="Normal 40 2 7 18 2 2 2" xfId="48789"/>
    <cellStyle name="Normal 40 2 7 18 2 3" xfId="37726"/>
    <cellStyle name="Normal 40 2 7 18 3" xfId="15079"/>
    <cellStyle name="Normal 40 2 7 18 3 2" xfId="26143"/>
    <cellStyle name="Normal 40 2 7 18 3 2 2" xfId="52392"/>
    <cellStyle name="Normal 40 2 7 18 3 3" xfId="41329"/>
    <cellStyle name="Normal 40 2 7 18 4" xfId="18815"/>
    <cellStyle name="Normal 40 2 7 18 4 2" xfId="45065"/>
    <cellStyle name="Normal 40 2 7 18 5" xfId="7689"/>
    <cellStyle name="Normal 40 2 7 18 5 2" xfId="34002"/>
    <cellStyle name="Normal 40 2 7 19" xfId="4833"/>
    <cellStyle name="Normal 40 2 7 19 2" xfId="11595"/>
    <cellStyle name="Normal 40 2 7 19 2 2" xfId="22659"/>
    <cellStyle name="Normal 40 2 7 19 2 2 2" xfId="48908"/>
    <cellStyle name="Normal 40 2 7 19 2 3" xfId="37845"/>
    <cellStyle name="Normal 40 2 7 19 3" xfId="15198"/>
    <cellStyle name="Normal 40 2 7 19 3 2" xfId="26262"/>
    <cellStyle name="Normal 40 2 7 19 3 2 2" xfId="52511"/>
    <cellStyle name="Normal 40 2 7 19 3 3" xfId="41448"/>
    <cellStyle name="Normal 40 2 7 19 4" xfId="18934"/>
    <cellStyle name="Normal 40 2 7 19 4 2" xfId="45184"/>
    <cellStyle name="Normal 40 2 7 19 5" xfId="7809"/>
    <cellStyle name="Normal 40 2 7 19 5 2" xfId="34121"/>
    <cellStyle name="Normal 40 2 7 2" xfId="300"/>
    <cellStyle name="Normal 40 2 7 2 2" xfId="4835"/>
    <cellStyle name="Normal 40 2 7 2 2 2" xfId="16481"/>
    <cellStyle name="Normal 40 2 7 2 2 2 2" xfId="27545"/>
    <cellStyle name="Normal 40 2 7 2 2 2 2 2" xfId="53794"/>
    <cellStyle name="Normal 40 2 7 2 2 2 3" xfId="42731"/>
    <cellStyle name="Normal 40 2 7 2 2 3" xfId="20217"/>
    <cellStyle name="Normal 40 2 7 2 2 3 2" xfId="46467"/>
    <cellStyle name="Normal 40 2 7 2 2 4" xfId="9145"/>
    <cellStyle name="Normal 40 2 7 2 2 4 2" xfId="35404"/>
    <cellStyle name="Normal 40 2 7 2 3" xfId="4834"/>
    <cellStyle name="Normal 40 2 7 2 3 2" xfId="20543"/>
    <cellStyle name="Normal 40 2 7 2 3 2 2" xfId="46792"/>
    <cellStyle name="Normal 40 2 7 2 3 3" xfId="9479"/>
    <cellStyle name="Normal 40 2 7 2 3 3 2" xfId="35729"/>
    <cellStyle name="Normal 40 2 7 2 4" xfId="13082"/>
    <cellStyle name="Normal 40 2 7 2 4 2" xfId="24146"/>
    <cellStyle name="Normal 40 2 7 2 4 2 2" xfId="50395"/>
    <cellStyle name="Normal 40 2 7 2 4 3" xfId="39332"/>
    <cellStyle name="Normal 40 2 7 2 5" xfId="16818"/>
    <cellStyle name="Normal 40 2 7 2 5 2" xfId="43068"/>
    <cellStyle name="Normal 40 2 7 2 6" xfId="5675"/>
    <cellStyle name="Normal 40 2 7 2 6 2" xfId="32005"/>
    <cellStyle name="Normal 40 2 7 2 7" xfId="27778"/>
    <cellStyle name="Normal 40 2 7 20" xfId="4836"/>
    <cellStyle name="Normal 40 2 7 20 2" xfId="11709"/>
    <cellStyle name="Normal 40 2 7 20 2 2" xfId="22773"/>
    <cellStyle name="Normal 40 2 7 20 2 2 2" xfId="49022"/>
    <cellStyle name="Normal 40 2 7 20 2 3" xfId="37959"/>
    <cellStyle name="Normal 40 2 7 20 3" xfId="15312"/>
    <cellStyle name="Normal 40 2 7 20 3 2" xfId="26376"/>
    <cellStyle name="Normal 40 2 7 20 3 2 2" xfId="52625"/>
    <cellStyle name="Normal 40 2 7 20 3 3" xfId="41562"/>
    <cellStyle name="Normal 40 2 7 20 4" xfId="19048"/>
    <cellStyle name="Normal 40 2 7 20 4 2" xfId="45298"/>
    <cellStyle name="Normal 40 2 7 20 5" xfId="7924"/>
    <cellStyle name="Normal 40 2 7 20 5 2" xfId="34235"/>
    <cellStyle name="Normal 40 2 7 21" xfId="4837"/>
    <cellStyle name="Normal 40 2 7 21 2" xfId="11823"/>
    <cellStyle name="Normal 40 2 7 21 2 2" xfId="22887"/>
    <cellStyle name="Normal 40 2 7 21 2 2 2" xfId="49136"/>
    <cellStyle name="Normal 40 2 7 21 2 3" xfId="38073"/>
    <cellStyle name="Normal 40 2 7 21 3" xfId="15426"/>
    <cellStyle name="Normal 40 2 7 21 3 2" xfId="26490"/>
    <cellStyle name="Normal 40 2 7 21 3 2 2" xfId="52739"/>
    <cellStyle name="Normal 40 2 7 21 3 3" xfId="41676"/>
    <cellStyle name="Normal 40 2 7 21 4" xfId="19162"/>
    <cellStyle name="Normal 40 2 7 21 4 2" xfId="45412"/>
    <cellStyle name="Normal 40 2 7 21 5" xfId="8039"/>
    <cellStyle name="Normal 40 2 7 21 5 2" xfId="34349"/>
    <cellStyle name="Normal 40 2 7 22" xfId="4838"/>
    <cellStyle name="Normal 40 2 7 22 2" xfId="11937"/>
    <cellStyle name="Normal 40 2 7 22 2 2" xfId="23001"/>
    <cellStyle name="Normal 40 2 7 22 2 2 2" xfId="49250"/>
    <cellStyle name="Normal 40 2 7 22 2 3" xfId="38187"/>
    <cellStyle name="Normal 40 2 7 22 3" xfId="15540"/>
    <cellStyle name="Normal 40 2 7 22 3 2" xfId="26604"/>
    <cellStyle name="Normal 40 2 7 22 3 2 2" xfId="52853"/>
    <cellStyle name="Normal 40 2 7 22 3 3" xfId="41790"/>
    <cellStyle name="Normal 40 2 7 22 4" xfId="19276"/>
    <cellStyle name="Normal 40 2 7 22 4 2" xfId="45526"/>
    <cellStyle name="Normal 40 2 7 22 5" xfId="8154"/>
    <cellStyle name="Normal 40 2 7 22 5 2" xfId="34463"/>
    <cellStyle name="Normal 40 2 7 23" xfId="4839"/>
    <cellStyle name="Normal 40 2 7 23 2" xfId="12051"/>
    <cellStyle name="Normal 40 2 7 23 2 2" xfId="23115"/>
    <cellStyle name="Normal 40 2 7 23 2 2 2" xfId="49364"/>
    <cellStyle name="Normal 40 2 7 23 2 3" xfId="38301"/>
    <cellStyle name="Normal 40 2 7 23 3" xfId="15654"/>
    <cellStyle name="Normal 40 2 7 23 3 2" xfId="26718"/>
    <cellStyle name="Normal 40 2 7 23 3 2 2" xfId="52967"/>
    <cellStyle name="Normal 40 2 7 23 3 3" xfId="41904"/>
    <cellStyle name="Normal 40 2 7 23 4" xfId="19390"/>
    <cellStyle name="Normal 40 2 7 23 4 2" xfId="45640"/>
    <cellStyle name="Normal 40 2 7 23 5" xfId="8269"/>
    <cellStyle name="Normal 40 2 7 23 5 2" xfId="34577"/>
    <cellStyle name="Normal 40 2 7 24" xfId="4840"/>
    <cellStyle name="Normal 40 2 7 24 2" xfId="12165"/>
    <cellStyle name="Normal 40 2 7 24 2 2" xfId="23229"/>
    <cellStyle name="Normal 40 2 7 24 2 2 2" xfId="49478"/>
    <cellStyle name="Normal 40 2 7 24 2 3" xfId="38415"/>
    <cellStyle name="Normal 40 2 7 24 3" xfId="15768"/>
    <cellStyle name="Normal 40 2 7 24 3 2" xfId="26832"/>
    <cellStyle name="Normal 40 2 7 24 3 2 2" xfId="53081"/>
    <cellStyle name="Normal 40 2 7 24 3 3" xfId="42018"/>
    <cellStyle name="Normal 40 2 7 24 4" xfId="19504"/>
    <cellStyle name="Normal 40 2 7 24 4 2" xfId="45754"/>
    <cellStyle name="Normal 40 2 7 24 5" xfId="8384"/>
    <cellStyle name="Normal 40 2 7 24 5 2" xfId="34691"/>
    <cellStyle name="Normal 40 2 7 25" xfId="4841"/>
    <cellStyle name="Normal 40 2 7 25 2" xfId="12282"/>
    <cellStyle name="Normal 40 2 7 25 2 2" xfId="23346"/>
    <cellStyle name="Normal 40 2 7 25 2 2 2" xfId="49595"/>
    <cellStyle name="Normal 40 2 7 25 2 3" xfId="38532"/>
    <cellStyle name="Normal 40 2 7 25 3" xfId="15885"/>
    <cellStyle name="Normal 40 2 7 25 3 2" xfId="26949"/>
    <cellStyle name="Normal 40 2 7 25 3 2 2" xfId="53198"/>
    <cellStyle name="Normal 40 2 7 25 3 3" xfId="42135"/>
    <cellStyle name="Normal 40 2 7 25 4" xfId="19621"/>
    <cellStyle name="Normal 40 2 7 25 4 2" xfId="45871"/>
    <cellStyle name="Normal 40 2 7 25 5" xfId="8502"/>
    <cellStyle name="Normal 40 2 7 25 5 2" xfId="34808"/>
    <cellStyle name="Normal 40 2 7 26" xfId="4842"/>
    <cellStyle name="Normal 40 2 7 26 2" xfId="12401"/>
    <cellStyle name="Normal 40 2 7 26 2 2" xfId="23465"/>
    <cellStyle name="Normal 40 2 7 26 2 2 2" xfId="49714"/>
    <cellStyle name="Normal 40 2 7 26 2 3" xfId="38651"/>
    <cellStyle name="Normal 40 2 7 26 3" xfId="16004"/>
    <cellStyle name="Normal 40 2 7 26 3 2" xfId="27068"/>
    <cellStyle name="Normal 40 2 7 26 3 2 2" xfId="53317"/>
    <cellStyle name="Normal 40 2 7 26 3 3" xfId="42254"/>
    <cellStyle name="Normal 40 2 7 26 4" xfId="19740"/>
    <cellStyle name="Normal 40 2 7 26 4 2" xfId="45990"/>
    <cellStyle name="Normal 40 2 7 26 5" xfId="8622"/>
    <cellStyle name="Normal 40 2 7 26 5 2" xfId="34927"/>
    <cellStyle name="Normal 40 2 7 27" xfId="4843"/>
    <cellStyle name="Normal 40 2 7 27 2" xfId="12532"/>
    <cellStyle name="Normal 40 2 7 27 2 2" xfId="23596"/>
    <cellStyle name="Normal 40 2 7 27 2 2 2" xfId="49845"/>
    <cellStyle name="Normal 40 2 7 27 2 3" xfId="38782"/>
    <cellStyle name="Normal 40 2 7 27 3" xfId="16135"/>
    <cellStyle name="Normal 40 2 7 27 3 2" xfId="27199"/>
    <cellStyle name="Normal 40 2 7 27 3 2 2" xfId="53448"/>
    <cellStyle name="Normal 40 2 7 27 3 3" xfId="42385"/>
    <cellStyle name="Normal 40 2 7 27 4" xfId="19871"/>
    <cellStyle name="Normal 40 2 7 27 4 2" xfId="46121"/>
    <cellStyle name="Normal 40 2 7 27 5" xfId="8754"/>
    <cellStyle name="Normal 40 2 7 27 5 2" xfId="35058"/>
    <cellStyle name="Normal 40 2 7 28" xfId="4844"/>
    <cellStyle name="Normal 40 2 7 28 2" xfId="12647"/>
    <cellStyle name="Normal 40 2 7 28 2 2" xfId="23711"/>
    <cellStyle name="Normal 40 2 7 28 2 2 2" xfId="49960"/>
    <cellStyle name="Normal 40 2 7 28 2 3" xfId="38897"/>
    <cellStyle name="Normal 40 2 7 28 3" xfId="16250"/>
    <cellStyle name="Normal 40 2 7 28 3 2" xfId="27314"/>
    <cellStyle name="Normal 40 2 7 28 3 2 2" xfId="53563"/>
    <cellStyle name="Normal 40 2 7 28 3 3" xfId="42500"/>
    <cellStyle name="Normal 40 2 7 28 4" xfId="19986"/>
    <cellStyle name="Normal 40 2 7 28 4 2" xfId="46236"/>
    <cellStyle name="Normal 40 2 7 28 5" xfId="8870"/>
    <cellStyle name="Normal 40 2 7 28 5 2" xfId="35173"/>
    <cellStyle name="Normal 40 2 7 29" xfId="4845"/>
    <cellStyle name="Normal 40 2 7 29 2" xfId="12761"/>
    <cellStyle name="Normal 40 2 7 29 2 2" xfId="23825"/>
    <cellStyle name="Normal 40 2 7 29 2 2 2" xfId="50074"/>
    <cellStyle name="Normal 40 2 7 29 2 3" xfId="39011"/>
    <cellStyle name="Normal 40 2 7 29 3" xfId="16364"/>
    <cellStyle name="Normal 40 2 7 29 3 2" xfId="27428"/>
    <cellStyle name="Normal 40 2 7 29 3 2 2" xfId="53677"/>
    <cellStyle name="Normal 40 2 7 29 3 3" xfId="42614"/>
    <cellStyle name="Normal 40 2 7 29 4" xfId="20100"/>
    <cellStyle name="Normal 40 2 7 29 4 2" xfId="46350"/>
    <cellStyle name="Normal 40 2 7 29 5" xfId="8985"/>
    <cellStyle name="Normal 40 2 7 29 5 2" xfId="35287"/>
    <cellStyle name="Normal 40 2 7 3" xfId="4846"/>
    <cellStyle name="Normal 40 2 7 3 2" xfId="9671"/>
    <cellStyle name="Normal 40 2 7 3 2 2" xfId="20735"/>
    <cellStyle name="Normal 40 2 7 3 2 2 2" xfId="46984"/>
    <cellStyle name="Normal 40 2 7 3 2 3" xfId="35921"/>
    <cellStyle name="Normal 40 2 7 3 3" xfId="13274"/>
    <cellStyle name="Normal 40 2 7 3 3 2" xfId="24338"/>
    <cellStyle name="Normal 40 2 7 3 3 2 2" xfId="50587"/>
    <cellStyle name="Normal 40 2 7 3 3 3" xfId="39524"/>
    <cellStyle name="Normal 40 2 7 3 4" xfId="17010"/>
    <cellStyle name="Normal 40 2 7 3 4 2" xfId="43260"/>
    <cellStyle name="Normal 40 2 7 3 5" xfId="5869"/>
    <cellStyle name="Normal 40 2 7 3 5 2" xfId="32197"/>
    <cellStyle name="Normal 40 2 7 30" xfId="4847"/>
    <cellStyle name="Normal 40 2 7 30 2" xfId="9399"/>
    <cellStyle name="Normal 40 2 7 30 2 2" xfId="20463"/>
    <cellStyle name="Normal 40 2 7 30 2 2 2" xfId="46712"/>
    <cellStyle name="Normal 40 2 7 30 2 3" xfId="35649"/>
    <cellStyle name="Normal 40 2 7 30 3" xfId="13002"/>
    <cellStyle name="Normal 40 2 7 30 3 2" xfId="24066"/>
    <cellStyle name="Normal 40 2 7 30 3 2 2" xfId="50315"/>
    <cellStyle name="Normal 40 2 7 30 3 3" xfId="39252"/>
    <cellStyle name="Normal 40 2 7 30 4" xfId="16738"/>
    <cellStyle name="Normal 40 2 7 30 4 2" xfId="42988"/>
    <cellStyle name="Normal 40 2 7 30 5" xfId="5594"/>
    <cellStyle name="Normal 40 2 7 30 5 2" xfId="31925"/>
    <cellStyle name="Normal 40 2 7 31" xfId="4848"/>
    <cellStyle name="Normal 40 2 7 31 2" xfId="20343"/>
    <cellStyle name="Normal 40 2 7 31 2 2" xfId="46592"/>
    <cellStyle name="Normal 40 2 7 31 3" xfId="9279"/>
    <cellStyle name="Normal 40 2 7 31 3 2" xfId="35529"/>
    <cellStyle name="Normal 40 2 7 32" xfId="4849"/>
    <cellStyle name="Normal 40 2 7 32 2" xfId="23946"/>
    <cellStyle name="Normal 40 2 7 32 2 2" xfId="50195"/>
    <cellStyle name="Normal 40 2 7 32 3" xfId="12882"/>
    <cellStyle name="Normal 40 2 7 32 3 2" xfId="39132"/>
    <cellStyle name="Normal 40 2 7 33" xfId="4850"/>
    <cellStyle name="Normal 40 2 7 33 2" xfId="16618"/>
    <cellStyle name="Normal 40 2 7 33 2 2" xfId="42868"/>
    <cellStyle name="Normal 40 2 7 34" xfId="4851"/>
    <cellStyle name="Normal 40 2 7 35" xfId="4852"/>
    <cellStyle name="Normal 40 2 7 36" xfId="4853"/>
    <cellStyle name="Normal 40 2 7 37" xfId="4854"/>
    <cellStyle name="Normal 40 2 7 38" xfId="4855"/>
    <cellStyle name="Normal 40 2 7 39" xfId="4856"/>
    <cellStyle name="Normal 40 2 7 4" xfId="4857"/>
    <cellStyle name="Normal 40 2 7 4 2" xfId="9787"/>
    <cellStyle name="Normal 40 2 7 4 2 2" xfId="20851"/>
    <cellStyle name="Normal 40 2 7 4 2 2 2" xfId="47100"/>
    <cellStyle name="Normal 40 2 7 4 2 3" xfId="36037"/>
    <cellStyle name="Normal 40 2 7 4 3" xfId="13390"/>
    <cellStyle name="Normal 40 2 7 4 3 2" xfId="24454"/>
    <cellStyle name="Normal 40 2 7 4 3 2 2" xfId="50703"/>
    <cellStyle name="Normal 40 2 7 4 3 3" xfId="39640"/>
    <cellStyle name="Normal 40 2 7 4 4" xfId="17126"/>
    <cellStyle name="Normal 40 2 7 4 4 2" xfId="43376"/>
    <cellStyle name="Normal 40 2 7 4 5" xfId="5986"/>
    <cellStyle name="Normal 40 2 7 4 5 2" xfId="32313"/>
    <cellStyle name="Normal 40 2 7 40" xfId="4858"/>
    <cellStyle name="Normal 40 2 7 41" xfId="4823"/>
    <cellStyle name="Normal 40 2 7 42" xfId="5473"/>
    <cellStyle name="Normal 40 2 7 42 2" xfId="31805"/>
    <cellStyle name="Normal 40 2 7 43" xfId="27777"/>
    <cellStyle name="Normal 40 2 7 5" xfId="4859"/>
    <cellStyle name="Normal 40 2 7 5 2" xfId="9902"/>
    <cellStyle name="Normal 40 2 7 5 2 2" xfId="20966"/>
    <cellStyle name="Normal 40 2 7 5 2 2 2" xfId="47215"/>
    <cellStyle name="Normal 40 2 7 5 2 3" xfId="36152"/>
    <cellStyle name="Normal 40 2 7 5 3" xfId="13505"/>
    <cellStyle name="Normal 40 2 7 5 3 2" xfId="24569"/>
    <cellStyle name="Normal 40 2 7 5 3 2 2" xfId="50818"/>
    <cellStyle name="Normal 40 2 7 5 3 3" xfId="39755"/>
    <cellStyle name="Normal 40 2 7 5 4" xfId="17241"/>
    <cellStyle name="Normal 40 2 7 5 4 2" xfId="43491"/>
    <cellStyle name="Normal 40 2 7 5 5" xfId="6102"/>
    <cellStyle name="Normal 40 2 7 5 5 2" xfId="32428"/>
    <cellStyle name="Normal 40 2 7 6" xfId="4860"/>
    <cellStyle name="Normal 40 2 7 6 2" xfId="10017"/>
    <cellStyle name="Normal 40 2 7 6 2 2" xfId="21081"/>
    <cellStyle name="Normal 40 2 7 6 2 2 2" xfId="47330"/>
    <cellStyle name="Normal 40 2 7 6 2 3" xfId="36267"/>
    <cellStyle name="Normal 40 2 7 6 3" xfId="13620"/>
    <cellStyle name="Normal 40 2 7 6 3 2" xfId="24684"/>
    <cellStyle name="Normal 40 2 7 6 3 2 2" xfId="50933"/>
    <cellStyle name="Normal 40 2 7 6 3 3" xfId="39870"/>
    <cellStyle name="Normal 40 2 7 6 4" xfId="17356"/>
    <cellStyle name="Normal 40 2 7 6 4 2" xfId="43606"/>
    <cellStyle name="Normal 40 2 7 6 5" xfId="6218"/>
    <cellStyle name="Normal 40 2 7 6 5 2" xfId="32543"/>
    <cellStyle name="Normal 40 2 7 7" xfId="4861"/>
    <cellStyle name="Normal 40 2 7 7 2" xfId="10131"/>
    <cellStyle name="Normal 40 2 7 7 2 2" xfId="21195"/>
    <cellStyle name="Normal 40 2 7 7 2 2 2" xfId="47444"/>
    <cellStyle name="Normal 40 2 7 7 2 3" xfId="36381"/>
    <cellStyle name="Normal 40 2 7 7 3" xfId="13734"/>
    <cellStyle name="Normal 40 2 7 7 3 2" xfId="24798"/>
    <cellStyle name="Normal 40 2 7 7 3 2 2" xfId="51047"/>
    <cellStyle name="Normal 40 2 7 7 3 3" xfId="39984"/>
    <cellStyle name="Normal 40 2 7 7 4" xfId="17470"/>
    <cellStyle name="Normal 40 2 7 7 4 2" xfId="43720"/>
    <cellStyle name="Normal 40 2 7 7 5" xfId="6333"/>
    <cellStyle name="Normal 40 2 7 7 5 2" xfId="32657"/>
    <cellStyle name="Normal 40 2 7 8" xfId="4862"/>
    <cellStyle name="Normal 40 2 7 8 2" xfId="10245"/>
    <cellStyle name="Normal 40 2 7 8 2 2" xfId="21309"/>
    <cellStyle name="Normal 40 2 7 8 2 2 2" xfId="47558"/>
    <cellStyle name="Normal 40 2 7 8 2 3" xfId="36495"/>
    <cellStyle name="Normal 40 2 7 8 3" xfId="13848"/>
    <cellStyle name="Normal 40 2 7 8 3 2" xfId="24912"/>
    <cellStyle name="Normal 40 2 7 8 3 2 2" xfId="51161"/>
    <cellStyle name="Normal 40 2 7 8 3 3" xfId="40098"/>
    <cellStyle name="Normal 40 2 7 8 4" xfId="17584"/>
    <cellStyle name="Normal 40 2 7 8 4 2" xfId="43834"/>
    <cellStyle name="Normal 40 2 7 8 5" xfId="6448"/>
    <cellStyle name="Normal 40 2 7 8 5 2" xfId="32771"/>
    <cellStyle name="Normal 40 2 7 9" xfId="4863"/>
    <cellStyle name="Normal 40 2 7 9 2" xfId="10359"/>
    <cellStyle name="Normal 40 2 7 9 2 2" xfId="21423"/>
    <cellStyle name="Normal 40 2 7 9 2 2 2" xfId="47672"/>
    <cellStyle name="Normal 40 2 7 9 2 3" xfId="36609"/>
    <cellStyle name="Normal 40 2 7 9 3" xfId="13962"/>
    <cellStyle name="Normal 40 2 7 9 3 2" xfId="25026"/>
    <cellStyle name="Normal 40 2 7 9 3 2 2" xfId="51275"/>
    <cellStyle name="Normal 40 2 7 9 3 3" xfId="40212"/>
    <cellStyle name="Normal 40 2 7 9 4" xfId="17698"/>
    <cellStyle name="Normal 40 2 7 9 4 2" xfId="43948"/>
    <cellStyle name="Normal 40 2 7 9 5" xfId="6563"/>
    <cellStyle name="Normal 40 2 7 9 5 2" xfId="32885"/>
    <cellStyle name="Normal 40 2 8" xfId="301"/>
    <cellStyle name="Normal 40 2 8 2" xfId="4865"/>
    <cellStyle name="Normal 40 2 8 2 2" xfId="16482"/>
    <cellStyle name="Normal 40 2 8 2 2 2" xfId="27546"/>
    <cellStyle name="Normal 40 2 8 2 2 2 2" xfId="53795"/>
    <cellStyle name="Normal 40 2 8 2 2 3" xfId="42732"/>
    <cellStyle name="Normal 40 2 8 2 3" xfId="20218"/>
    <cellStyle name="Normal 40 2 8 2 3 2" xfId="46468"/>
    <cellStyle name="Normal 40 2 8 2 4" xfId="9146"/>
    <cellStyle name="Normal 40 2 8 2 4 2" xfId="35405"/>
    <cellStyle name="Normal 40 2 8 3" xfId="4864"/>
    <cellStyle name="Normal 40 2 8 3 2" xfId="20483"/>
    <cellStyle name="Normal 40 2 8 3 2 2" xfId="46732"/>
    <cellStyle name="Normal 40 2 8 3 3" xfId="9419"/>
    <cellStyle name="Normal 40 2 8 3 3 2" xfId="35669"/>
    <cellStyle name="Normal 40 2 8 4" xfId="13022"/>
    <cellStyle name="Normal 40 2 8 4 2" xfId="24086"/>
    <cellStyle name="Normal 40 2 8 4 2 2" xfId="50335"/>
    <cellStyle name="Normal 40 2 8 4 3" xfId="39272"/>
    <cellStyle name="Normal 40 2 8 5" xfId="16758"/>
    <cellStyle name="Normal 40 2 8 5 2" xfId="43008"/>
    <cellStyle name="Normal 40 2 8 6" xfId="5614"/>
    <cellStyle name="Normal 40 2 8 6 2" xfId="31945"/>
    <cellStyle name="Normal 40 2 8 7" xfId="27779"/>
    <cellStyle name="Normal 40 2 9" xfId="4866"/>
    <cellStyle name="Normal 40 2 9 2" xfId="9571"/>
    <cellStyle name="Normal 40 2 9 2 2" xfId="20635"/>
    <cellStyle name="Normal 40 2 9 2 2 2" xfId="46884"/>
    <cellStyle name="Normal 40 2 9 2 3" xfId="35821"/>
    <cellStyle name="Normal 40 2 9 3" xfId="13174"/>
    <cellStyle name="Normal 40 2 9 3 2" xfId="24238"/>
    <cellStyle name="Normal 40 2 9 3 2 2" xfId="50487"/>
    <cellStyle name="Normal 40 2 9 3 3" xfId="39424"/>
    <cellStyle name="Normal 40 2 9 4" xfId="16910"/>
    <cellStyle name="Normal 40 2 9 4 2" xfId="43160"/>
    <cellStyle name="Normal 40 2 9 5" xfId="5768"/>
    <cellStyle name="Normal 40 2 9 5 2" xfId="32097"/>
    <cellStyle name="Normal 40 20" xfId="4867"/>
    <cellStyle name="Normal 40 20 2" xfId="10626"/>
    <cellStyle name="Normal 40 20 2 2" xfId="21690"/>
    <cellStyle name="Normal 40 20 2 2 2" xfId="47939"/>
    <cellStyle name="Normal 40 20 2 3" xfId="36876"/>
    <cellStyle name="Normal 40 20 3" xfId="14229"/>
    <cellStyle name="Normal 40 20 3 2" xfId="25293"/>
    <cellStyle name="Normal 40 20 3 2 2" xfId="51542"/>
    <cellStyle name="Normal 40 20 3 3" xfId="40479"/>
    <cellStyle name="Normal 40 20 4" xfId="17965"/>
    <cellStyle name="Normal 40 20 4 2" xfId="44215"/>
    <cellStyle name="Normal 40 20 5" xfId="6832"/>
    <cellStyle name="Normal 40 20 5 2" xfId="33152"/>
    <cellStyle name="Normal 40 21" xfId="4868"/>
    <cellStyle name="Normal 40 21 2" xfId="10653"/>
    <cellStyle name="Normal 40 21 2 2" xfId="21717"/>
    <cellStyle name="Normal 40 21 2 2 2" xfId="47966"/>
    <cellStyle name="Normal 40 21 2 3" xfId="36903"/>
    <cellStyle name="Normal 40 21 3" xfId="14256"/>
    <cellStyle name="Normal 40 21 3 2" xfId="25320"/>
    <cellStyle name="Normal 40 21 3 2 2" xfId="51569"/>
    <cellStyle name="Normal 40 21 3 3" xfId="40506"/>
    <cellStyle name="Normal 40 21 4" xfId="17992"/>
    <cellStyle name="Normal 40 21 4 2" xfId="44242"/>
    <cellStyle name="Normal 40 21 5" xfId="6859"/>
    <cellStyle name="Normal 40 21 5 2" xfId="33179"/>
    <cellStyle name="Normal 40 22" xfId="4869"/>
    <cellStyle name="Normal 40 22 2" xfId="10640"/>
    <cellStyle name="Normal 40 22 2 2" xfId="21704"/>
    <cellStyle name="Normal 40 22 2 2 2" xfId="47953"/>
    <cellStyle name="Normal 40 22 2 3" xfId="36890"/>
    <cellStyle name="Normal 40 22 3" xfId="14243"/>
    <cellStyle name="Normal 40 22 3 2" xfId="25307"/>
    <cellStyle name="Normal 40 22 3 2 2" xfId="51556"/>
    <cellStyle name="Normal 40 22 3 3" xfId="40493"/>
    <cellStyle name="Normal 40 22 4" xfId="17979"/>
    <cellStyle name="Normal 40 22 4 2" xfId="44229"/>
    <cellStyle name="Normal 40 22 5" xfId="6846"/>
    <cellStyle name="Normal 40 22 5 2" xfId="33166"/>
    <cellStyle name="Normal 40 23" xfId="4870"/>
    <cellStyle name="Normal 40 23 2" xfId="10663"/>
    <cellStyle name="Normal 40 23 2 2" xfId="21727"/>
    <cellStyle name="Normal 40 23 2 2 2" xfId="47976"/>
    <cellStyle name="Normal 40 23 2 3" xfId="36913"/>
    <cellStyle name="Normal 40 23 3" xfId="14266"/>
    <cellStyle name="Normal 40 23 3 2" xfId="25330"/>
    <cellStyle name="Normal 40 23 3 2 2" xfId="51579"/>
    <cellStyle name="Normal 40 23 3 3" xfId="40516"/>
    <cellStyle name="Normal 40 23 4" xfId="18002"/>
    <cellStyle name="Normal 40 23 4 2" xfId="44252"/>
    <cellStyle name="Normal 40 23 5" xfId="6869"/>
    <cellStyle name="Normal 40 23 5 2" xfId="33189"/>
    <cellStyle name="Normal 40 24" xfId="4871"/>
    <cellStyle name="Normal 40 24 2" xfId="10631"/>
    <cellStyle name="Normal 40 24 2 2" xfId="21695"/>
    <cellStyle name="Normal 40 24 2 2 2" xfId="47944"/>
    <cellStyle name="Normal 40 24 2 3" xfId="36881"/>
    <cellStyle name="Normal 40 24 3" xfId="14234"/>
    <cellStyle name="Normal 40 24 3 2" xfId="25298"/>
    <cellStyle name="Normal 40 24 3 2 2" xfId="51547"/>
    <cellStyle name="Normal 40 24 3 3" xfId="40484"/>
    <cellStyle name="Normal 40 24 4" xfId="17970"/>
    <cellStyle name="Normal 40 24 4 2" xfId="44220"/>
    <cellStyle name="Normal 40 24 5" xfId="6837"/>
    <cellStyle name="Normal 40 24 5 2" xfId="33157"/>
    <cellStyle name="Normal 40 25" xfId="4872"/>
    <cellStyle name="Normal 40 25 2" xfId="11370"/>
    <cellStyle name="Normal 40 25 2 2" xfId="22434"/>
    <cellStyle name="Normal 40 25 2 2 2" xfId="48683"/>
    <cellStyle name="Normal 40 25 2 3" xfId="37620"/>
    <cellStyle name="Normal 40 25 3" xfId="14973"/>
    <cellStyle name="Normal 40 25 3 2" xfId="26037"/>
    <cellStyle name="Normal 40 25 3 2 2" xfId="52286"/>
    <cellStyle name="Normal 40 25 3 3" xfId="41223"/>
    <cellStyle name="Normal 40 25 4" xfId="18709"/>
    <cellStyle name="Normal 40 25 4 2" xfId="44959"/>
    <cellStyle name="Normal 40 25 5" xfId="7582"/>
    <cellStyle name="Normal 40 25 5 2" xfId="33896"/>
    <cellStyle name="Normal 40 26" xfId="4873"/>
    <cellStyle name="Normal 40 26 2" xfId="11490"/>
    <cellStyle name="Normal 40 26 2 2" xfId="22554"/>
    <cellStyle name="Normal 40 26 2 2 2" xfId="48803"/>
    <cellStyle name="Normal 40 26 2 3" xfId="37740"/>
    <cellStyle name="Normal 40 26 3" xfId="15093"/>
    <cellStyle name="Normal 40 26 3 2" xfId="26157"/>
    <cellStyle name="Normal 40 26 3 2 2" xfId="52406"/>
    <cellStyle name="Normal 40 26 3 3" xfId="41343"/>
    <cellStyle name="Normal 40 26 4" xfId="18829"/>
    <cellStyle name="Normal 40 26 4 2" xfId="45079"/>
    <cellStyle name="Normal 40 26 5" xfId="7703"/>
    <cellStyle name="Normal 40 26 5 2" xfId="34016"/>
    <cellStyle name="Normal 40 27" xfId="4874"/>
    <cellStyle name="Normal 40 27 2" xfId="10618"/>
    <cellStyle name="Normal 40 27 2 2" xfId="21682"/>
    <cellStyle name="Normal 40 27 2 2 2" xfId="47931"/>
    <cellStyle name="Normal 40 27 2 3" xfId="36868"/>
    <cellStyle name="Normal 40 27 3" xfId="14221"/>
    <cellStyle name="Normal 40 27 3 2" xfId="25285"/>
    <cellStyle name="Normal 40 27 3 2 2" xfId="51534"/>
    <cellStyle name="Normal 40 27 3 3" xfId="40471"/>
    <cellStyle name="Normal 40 27 4" xfId="17957"/>
    <cellStyle name="Normal 40 27 4 2" xfId="44207"/>
    <cellStyle name="Normal 40 27 5" xfId="6824"/>
    <cellStyle name="Normal 40 27 5 2" xfId="33144"/>
    <cellStyle name="Normal 40 28" xfId="4875"/>
    <cellStyle name="Normal 40 28 2" xfId="10644"/>
    <cellStyle name="Normal 40 28 2 2" xfId="21708"/>
    <cellStyle name="Normal 40 28 2 2 2" xfId="47957"/>
    <cellStyle name="Normal 40 28 2 3" xfId="36894"/>
    <cellStyle name="Normal 40 28 3" xfId="14247"/>
    <cellStyle name="Normal 40 28 3 2" xfId="25311"/>
    <cellStyle name="Normal 40 28 3 2 2" xfId="51560"/>
    <cellStyle name="Normal 40 28 3 3" xfId="40497"/>
    <cellStyle name="Normal 40 28 4" xfId="17983"/>
    <cellStyle name="Normal 40 28 4 2" xfId="44233"/>
    <cellStyle name="Normal 40 28 5" xfId="6850"/>
    <cellStyle name="Normal 40 28 5 2" xfId="33170"/>
    <cellStyle name="Normal 40 29" xfId="4876"/>
    <cellStyle name="Normal 40 29 2" xfId="10656"/>
    <cellStyle name="Normal 40 29 2 2" xfId="21720"/>
    <cellStyle name="Normal 40 29 2 2 2" xfId="47969"/>
    <cellStyle name="Normal 40 29 2 3" xfId="36906"/>
    <cellStyle name="Normal 40 29 3" xfId="14259"/>
    <cellStyle name="Normal 40 29 3 2" xfId="25323"/>
    <cellStyle name="Normal 40 29 3 2 2" xfId="51572"/>
    <cellStyle name="Normal 40 29 3 3" xfId="40509"/>
    <cellStyle name="Normal 40 29 4" xfId="17995"/>
    <cellStyle name="Normal 40 29 4 2" xfId="44245"/>
    <cellStyle name="Normal 40 29 5" xfId="6862"/>
    <cellStyle name="Normal 40 29 5 2" xfId="33182"/>
    <cellStyle name="Normal 40 3" xfId="302"/>
    <cellStyle name="Normal 40 3 10" xfId="4878"/>
    <cellStyle name="Normal 40 3 10 2" xfId="10272"/>
    <cellStyle name="Normal 40 3 10 2 2" xfId="21336"/>
    <cellStyle name="Normal 40 3 10 2 2 2" xfId="47585"/>
    <cellStyle name="Normal 40 3 10 2 3" xfId="36522"/>
    <cellStyle name="Normal 40 3 10 3" xfId="13875"/>
    <cellStyle name="Normal 40 3 10 3 2" xfId="24939"/>
    <cellStyle name="Normal 40 3 10 3 2 2" xfId="51188"/>
    <cellStyle name="Normal 40 3 10 3 3" xfId="40125"/>
    <cellStyle name="Normal 40 3 10 4" xfId="17611"/>
    <cellStyle name="Normal 40 3 10 4 2" xfId="43861"/>
    <cellStyle name="Normal 40 3 10 5" xfId="6476"/>
    <cellStyle name="Normal 40 3 10 5 2" xfId="32798"/>
    <cellStyle name="Normal 40 3 11" xfId="4879"/>
    <cellStyle name="Normal 40 3 11 2" xfId="10399"/>
    <cellStyle name="Normal 40 3 11 2 2" xfId="21463"/>
    <cellStyle name="Normal 40 3 11 2 2 2" xfId="47712"/>
    <cellStyle name="Normal 40 3 11 2 3" xfId="36649"/>
    <cellStyle name="Normal 40 3 11 3" xfId="14002"/>
    <cellStyle name="Normal 40 3 11 3 2" xfId="25066"/>
    <cellStyle name="Normal 40 3 11 3 2 2" xfId="51315"/>
    <cellStyle name="Normal 40 3 11 3 3" xfId="40252"/>
    <cellStyle name="Normal 40 3 11 4" xfId="17738"/>
    <cellStyle name="Normal 40 3 11 4 2" xfId="43988"/>
    <cellStyle name="Normal 40 3 11 5" xfId="6604"/>
    <cellStyle name="Normal 40 3 11 5 2" xfId="32925"/>
    <cellStyle name="Normal 40 3 12" xfId="4880"/>
    <cellStyle name="Normal 40 3 12 2" xfId="10514"/>
    <cellStyle name="Normal 40 3 12 2 2" xfId="21578"/>
    <cellStyle name="Normal 40 3 12 2 2 2" xfId="47827"/>
    <cellStyle name="Normal 40 3 12 2 3" xfId="36764"/>
    <cellStyle name="Normal 40 3 12 3" xfId="14117"/>
    <cellStyle name="Normal 40 3 12 3 2" xfId="25181"/>
    <cellStyle name="Normal 40 3 12 3 2 2" xfId="51430"/>
    <cellStyle name="Normal 40 3 12 3 3" xfId="40367"/>
    <cellStyle name="Normal 40 3 12 4" xfId="17853"/>
    <cellStyle name="Normal 40 3 12 4 2" xfId="44103"/>
    <cellStyle name="Normal 40 3 12 5" xfId="6720"/>
    <cellStyle name="Normal 40 3 12 5 2" xfId="33040"/>
    <cellStyle name="Normal 40 3 13" xfId="4881"/>
    <cellStyle name="Normal 40 3 13 2" xfId="10687"/>
    <cellStyle name="Normal 40 3 13 2 2" xfId="21751"/>
    <cellStyle name="Normal 40 3 13 2 2 2" xfId="48000"/>
    <cellStyle name="Normal 40 3 13 2 3" xfId="36937"/>
    <cellStyle name="Normal 40 3 13 3" xfId="14290"/>
    <cellStyle name="Normal 40 3 13 3 2" xfId="25354"/>
    <cellStyle name="Normal 40 3 13 3 2 2" xfId="51603"/>
    <cellStyle name="Normal 40 3 13 3 3" xfId="40540"/>
    <cellStyle name="Normal 40 3 13 4" xfId="18026"/>
    <cellStyle name="Normal 40 3 13 4 2" xfId="44276"/>
    <cellStyle name="Normal 40 3 13 5" xfId="6894"/>
    <cellStyle name="Normal 40 3 13 5 2" xfId="33213"/>
    <cellStyle name="Normal 40 3 14" xfId="4882"/>
    <cellStyle name="Normal 40 3 14 2" xfId="10804"/>
    <cellStyle name="Normal 40 3 14 2 2" xfId="21868"/>
    <cellStyle name="Normal 40 3 14 2 2 2" xfId="48117"/>
    <cellStyle name="Normal 40 3 14 2 3" xfId="37054"/>
    <cellStyle name="Normal 40 3 14 3" xfId="14407"/>
    <cellStyle name="Normal 40 3 14 3 2" xfId="25471"/>
    <cellStyle name="Normal 40 3 14 3 2 2" xfId="51720"/>
    <cellStyle name="Normal 40 3 14 3 3" xfId="40657"/>
    <cellStyle name="Normal 40 3 14 4" xfId="18143"/>
    <cellStyle name="Normal 40 3 14 4 2" xfId="44393"/>
    <cellStyle name="Normal 40 3 14 5" xfId="7012"/>
    <cellStyle name="Normal 40 3 14 5 2" xfId="33330"/>
    <cellStyle name="Normal 40 3 15" xfId="4883"/>
    <cellStyle name="Normal 40 3 15 2" xfId="10920"/>
    <cellStyle name="Normal 40 3 15 2 2" xfId="21984"/>
    <cellStyle name="Normal 40 3 15 2 2 2" xfId="48233"/>
    <cellStyle name="Normal 40 3 15 2 3" xfId="37170"/>
    <cellStyle name="Normal 40 3 15 3" xfId="14523"/>
    <cellStyle name="Normal 40 3 15 3 2" xfId="25587"/>
    <cellStyle name="Normal 40 3 15 3 2 2" xfId="51836"/>
    <cellStyle name="Normal 40 3 15 3 3" xfId="40773"/>
    <cellStyle name="Normal 40 3 15 4" xfId="18259"/>
    <cellStyle name="Normal 40 3 15 4 2" xfId="44509"/>
    <cellStyle name="Normal 40 3 15 5" xfId="7129"/>
    <cellStyle name="Normal 40 3 15 5 2" xfId="33446"/>
    <cellStyle name="Normal 40 3 16" xfId="4884"/>
    <cellStyle name="Normal 40 3 16 2" xfId="11038"/>
    <cellStyle name="Normal 40 3 16 2 2" xfId="22102"/>
    <cellStyle name="Normal 40 3 16 2 2 2" xfId="48351"/>
    <cellStyle name="Normal 40 3 16 2 3" xfId="37288"/>
    <cellStyle name="Normal 40 3 16 3" xfId="14641"/>
    <cellStyle name="Normal 40 3 16 3 2" xfId="25705"/>
    <cellStyle name="Normal 40 3 16 3 2 2" xfId="51954"/>
    <cellStyle name="Normal 40 3 16 3 3" xfId="40891"/>
    <cellStyle name="Normal 40 3 16 4" xfId="18377"/>
    <cellStyle name="Normal 40 3 16 4 2" xfId="44627"/>
    <cellStyle name="Normal 40 3 16 5" xfId="7248"/>
    <cellStyle name="Normal 40 3 16 5 2" xfId="33564"/>
    <cellStyle name="Normal 40 3 17" xfId="4885"/>
    <cellStyle name="Normal 40 3 17 2" xfId="11156"/>
    <cellStyle name="Normal 40 3 17 2 2" xfId="22220"/>
    <cellStyle name="Normal 40 3 17 2 2 2" xfId="48469"/>
    <cellStyle name="Normal 40 3 17 2 3" xfId="37406"/>
    <cellStyle name="Normal 40 3 17 3" xfId="14759"/>
    <cellStyle name="Normal 40 3 17 3 2" xfId="25823"/>
    <cellStyle name="Normal 40 3 17 3 2 2" xfId="52072"/>
    <cellStyle name="Normal 40 3 17 3 3" xfId="41009"/>
    <cellStyle name="Normal 40 3 17 4" xfId="18495"/>
    <cellStyle name="Normal 40 3 17 4 2" xfId="44745"/>
    <cellStyle name="Normal 40 3 17 5" xfId="7367"/>
    <cellStyle name="Normal 40 3 17 5 2" xfId="33682"/>
    <cellStyle name="Normal 40 3 18" xfId="4886"/>
    <cellStyle name="Normal 40 3 18 2" xfId="11272"/>
    <cellStyle name="Normal 40 3 18 2 2" xfId="22336"/>
    <cellStyle name="Normal 40 3 18 2 2 2" xfId="48585"/>
    <cellStyle name="Normal 40 3 18 2 3" xfId="37522"/>
    <cellStyle name="Normal 40 3 18 3" xfId="14875"/>
    <cellStyle name="Normal 40 3 18 3 2" xfId="25939"/>
    <cellStyle name="Normal 40 3 18 3 2 2" xfId="52188"/>
    <cellStyle name="Normal 40 3 18 3 3" xfId="41125"/>
    <cellStyle name="Normal 40 3 18 4" xfId="18611"/>
    <cellStyle name="Normal 40 3 18 4 2" xfId="44861"/>
    <cellStyle name="Normal 40 3 18 5" xfId="7484"/>
    <cellStyle name="Normal 40 3 18 5 2" xfId="33798"/>
    <cellStyle name="Normal 40 3 19" xfId="4887"/>
    <cellStyle name="Normal 40 3 19 2" xfId="11389"/>
    <cellStyle name="Normal 40 3 19 2 2" xfId="22453"/>
    <cellStyle name="Normal 40 3 19 2 2 2" xfId="48702"/>
    <cellStyle name="Normal 40 3 19 2 3" xfId="37639"/>
    <cellStyle name="Normal 40 3 19 3" xfId="14992"/>
    <cellStyle name="Normal 40 3 19 3 2" xfId="26056"/>
    <cellStyle name="Normal 40 3 19 3 2 2" xfId="52305"/>
    <cellStyle name="Normal 40 3 19 3 3" xfId="41242"/>
    <cellStyle name="Normal 40 3 19 4" xfId="18728"/>
    <cellStyle name="Normal 40 3 19 4 2" xfId="44978"/>
    <cellStyle name="Normal 40 3 19 5" xfId="7602"/>
    <cellStyle name="Normal 40 3 19 5 2" xfId="33915"/>
    <cellStyle name="Normal 40 3 2" xfId="303"/>
    <cellStyle name="Normal 40 3 2 10" xfId="4889"/>
    <cellStyle name="Normal 40 3 2 10 2" xfId="10492"/>
    <cellStyle name="Normal 40 3 2 10 2 2" xfId="21556"/>
    <cellStyle name="Normal 40 3 2 10 2 2 2" xfId="47805"/>
    <cellStyle name="Normal 40 3 2 10 2 3" xfId="36742"/>
    <cellStyle name="Normal 40 3 2 10 3" xfId="14095"/>
    <cellStyle name="Normal 40 3 2 10 3 2" xfId="25159"/>
    <cellStyle name="Normal 40 3 2 10 3 2 2" xfId="51408"/>
    <cellStyle name="Normal 40 3 2 10 3 3" xfId="40345"/>
    <cellStyle name="Normal 40 3 2 10 4" xfId="17831"/>
    <cellStyle name="Normal 40 3 2 10 4 2" xfId="44081"/>
    <cellStyle name="Normal 40 3 2 10 5" xfId="6697"/>
    <cellStyle name="Normal 40 3 2 10 5 2" xfId="33018"/>
    <cellStyle name="Normal 40 3 2 11" xfId="4890"/>
    <cellStyle name="Normal 40 3 2 11 2" xfId="10607"/>
    <cellStyle name="Normal 40 3 2 11 2 2" xfId="21671"/>
    <cellStyle name="Normal 40 3 2 11 2 2 2" xfId="47920"/>
    <cellStyle name="Normal 40 3 2 11 2 3" xfId="36857"/>
    <cellStyle name="Normal 40 3 2 11 3" xfId="14210"/>
    <cellStyle name="Normal 40 3 2 11 3 2" xfId="25274"/>
    <cellStyle name="Normal 40 3 2 11 3 2 2" xfId="51523"/>
    <cellStyle name="Normal 40 3 2 11 3 3" xfId="40460"/>
    <cellStyle name="Normal 40 3 2 11 4" xfId="17946"/>
    <cellStyle name="Normal 40 3 2 11 4 2" xfId="44196"/>
    <cellStyle name="Normal 40 3 2 11 5" xfId="6813"/>
    <cellStyle name="Normal 40 3 2 11 5 2" xfId="33133"/>
    <cellStyle name="Normal 40 3 2 12" xfId="4891"/>
    <cellStyle name="Normal 40 3 2 12 2" xfId="10780"/>
    <cellStyle name="Normal 40 3 2 12 2 2" xfId="21844"/>
    <cellStyle name="Normal 40 3 2 12 2 2 2" xfId="48093"/>
    <cellStyle name="Normal 40 3 2 12 2 3" xfId="37030"/>
    <cellStyle name="Normal 40 3 2 12 3" xfId="14383"/>
    <cellStyle name="Normal 40 3 2 12 3 2" xfId="25447"/>
    <cellStyle name="Normal 40 3 2 12 3 2 2" xfId="51696"/>
    <cellStyle name="Normal 40 3 2 12 3 3" xfId="40633"/>
    <cellStyle name="Normal 40 3 2 12 4" xfId="18119"/>
    <cellStyle name="Normal 40 3 2 12 4 2" xfId="44369"/>
    <cellStyle name="Normal 40 3 2 12 5" xfId="6987"/>
    <cellStyle name="Normal 40 3 2 12 5 2" xfId="33306"/>
    <cellStyle name="Normal 40 3 2 13" xfId="4892"/>
    <cellStyle name="Normal 40 3 2 13 2" xfId="10897"/>
    <cellStyle name="Normal 40 3 2 13 2 2" xfId="21961"/>
    <cellStyle name="Normal 40 3 2 13 2 2 2" xfId="48210"/>
    <cellStyle name="Normal 40 3 2 13 2 3" xfId="37147"/>
    <cellStyle name="Normal 40 3 2 13 3" xfId="14500"/>
    <cellStyle name="Normal 40 3 2 13 3 2" xfId="25564"/>
    <cellStyle name="Normal 40 3 2 13 3 2 2" xfId="51813"/>
    <cellStyle name="Normal 40 3 2 13 3 3" xfId="40750"/>
    <cellStyle name="Normal 40 3 2 13 4" xfId="18236"/>
    <cellStyle name="Normal 40 3 2 13 4 2" xfId="44486"/>
    <cellStyle name="Normal 40 3 2 13 5" xfId="7105"/>
    <cellStyle name="Normal 40 3 2 13 5 2" xfId="33423"/>
    <cellStyle name="Normal 40 3 2 14" xfId="4893"/>
    <cellStyle name="Normal 40 3 2 14 2" xfId="11013"/>
    <cellStyle name="Normal 40 3 2 14 2 2" xfId="22077"/>
    <cellStyle name="Normal 40 3 2 14 2 2 2" xfId="48326"/>
    <cellStyle name="Normal 40 3 2 14 2 3" xfId="37263"/>
    <cellStyle name="Normal 40 3 2 14 3" xfId="14616"/>
    <cellStyle name="Normal 40 3 2 14 3 2" xfId="25680"/>
    <cellStyle name="Normal 40 3 2 14 3 2 2" xfId="51929"/>
    <cellStyle name="Normal 40 3 2 14 3 3" xfId="40866"/>
    <cellStyle name="Normal 40 3 2 14 4" xfId="18352"/>
    <cellStyle name="Normal 40 3 2 14 4 2" xfId="44602"/>
    <cellStyle name="Normal 40 3 2 14 5" xfId="7222"/>
    <cellStyle name="Normal 40 3 2 14 5 2" xfId="33539"/>
    <cellStyle name="Normal 40 3 2 15" xfId="4894"/>
    <cellStyle name="Normal 40 3 2 15 2" xfId="11131"/>
    <cellStyle name="Normal 40 3 2 15 2 2" xfId="22195"/>
    <cellStyle name="Normal 40 3 2 15 2 2 2" xfId="48444"/>
    <cellStyle name="Normal 40 3 2 15 2 3" xfId="37381"/>
    <cellStyle name="Normal 40 3 2 15 3" xfId="14734"/>
    <cellStyle name="Normal 40 3 2 15 3 2" xfId="25798"/>
    <cellStyle name="Normal 40 3 2 15 3 2 2" xfId="52047"/>
    <cellStyle name="Normal 40 3 2 15 3 3" xfId="40984"/>
    <cellStyle name="Normal 40 3 2 15 4" xfId="18470"/>
    <cellStyle name="Normal 40 3 2 15 4 2" xfId="44720"/>
    <cellStyle name="Normal 40 3 2 15 5" xfId="7341"/>
    <cellStyle name="Normal 40 3 2 15 5 2" xfId="33657"/>
    <cellStyle name="Normal 40 3 2 16" xfId="4895"/>
    <cellStyle name="Normal 40 3 2 16 2" xfId="11249"/>
    <cellStyle name="Normal 40 3 2 16 2 2" xfId="22313"/>
    <cellStyle name="Normal 40 3 2 16 2 2 2" xfId="48562"/>
    <cellStyle name="Normal 40 3 2 16 2 3" xfId="37499"/>
    <cellStyle name="Normal 40 3 2 16 3" xfId="14852"/>
    <cellStyle name="Normal 40 3 2 16 3 2" xfId="25916"/>
    <cellStyle name="Normal 40 3 2 16 3 2 2" xfId="52165"/>
    <cellStyle name="Normal 40 3 2 16 3 3" xfId="41102"/>
    <cellStyle name="Normal 40 3 2 16 4" xfId="18588"/>
    <cellStyle name="Normal 40 3 2 16 4 2" xfId="44838"/>
    <cellStyle name="Normal 40 3 2 16 5" xfId="7460"/>
    <cellStyle name="Normal 40 3 2 16 5 2" xfId="33775"/>
    <cellStyle name="Normal 40 3 2 17" xfId="4896"/>
    <cellStyle name="Normal 40 3 2 17 2" xfId="11365"/>
    <cellStyle name="Normal 40 3 2 17 2 2" xfId="22429"/>
    <cellStyle name="Normal 40 3 2 17 2 2 2" xfId="48678"/>
    <cellStyle name="Normal 40 3 2 17 2 3" xfId="37615"/>
    <cellStyle name="Normal 40 3 2 17 3" xfId="14968"/>
    <cellStyle name="Normal 40 3 2 17 3 2" xfId="26032"/>
    <cellStyle name="Normal 40 3 2 17 3 2 2" xfId="52281"/>
    <cellStyle name="Normal 40 3 2 17 3 3" xfId="41218"/>
    <cellStyle name="Normal 40 3 2 17 4" xfId="18704"/>
    <cellStyle name="Normal 40 3 2 17 4 2" xfId="44954"/>
    <cellStyle name="Normal 40 3 2 17 5" xfId="7577"/>
    <cellStyle name="Normal 40 3 2 17 5 2" xfId="33891"/>
    <cellStyle name="Normal 40 3 2 18" xfId="4897"/>
    <cellStyle name="Normal 40 3 2 18 2" xfId="11482"/>
    <cellStyle name="Normal 40 3 2 18 2 2" xfId="22546"/>
    <cellStyle name="Normal 40 3 2 18 2 2 2" xfId="48795"/>
    <cellStyle name="Normal 40 3 2 18 2 3" xfId="37732"/>
    <cellStyle name="Normal 40 3 2 18 3" xfId="15085"/>
    <cellStyle name="Normal 40 3 2 18 3 2" xfId="26149"/>
    <cellStyle name="Normal 40 3 2 18 3 2 2" xfId="52398"/>
    <cellStyle name="Normal 40 3 2 18 3 3" xfId="41335"/>
    <cellStyle name="Normal 40 3 2 18 4" xfId="18821"/>
    <cellStyle name="Normal 40 3 2 18 4 2" xfId="45071"/>
    <cellStyle name="Normal 40 3 2 18 5" xfId="7695"/>
    <cellStyle name="Normal 40 3 2 18 5 2" xfId="34008"/>
    <cellStyle name="Normal 40 3 2 19" xfId="4898"/>
    <cellStyle name="Normal 40 3 2 19 2" xfId="11601"/>
    <cellStyle name="Normal 40 3 2 19 2 2" xfId="22665"/>
    <cellStyle name="Normal 40 3 2 19 2 2 2" xfId="48914"/>
    <cellStyle name="Normal 40 3 2 19 2 3" xfId="37851"/>
    <cellStyle name="Normal 40 3 2 19 3" xfId="15204"/>
    <cellStyle name="Normal 40 3 2 19 3 2" xfId="26268"/>
    <cellStyle name="Normal 40 3 2 19 3 2 2" xfId="52517"/>
    <cellStyle name="Normal 40 3 2 19 3 3" xfId="41454"/>
    <cellStyle name="Normal 40 3 2 19 4" xfId="18940"/>
    <cellStyle name="Normal 40 3 2 19 4 2" xfId="45190"/>
    <cellStyle name="Normal 40 3 2 19 5" xfId="7815"/>
    <cellStyle name="Normal 40 3 2 19 5 2" xfId="34127"/>
    <cellStyle name="Normal 40 3 2 2" xfId="304"/>
    <cellStyle name="Normal 40 3 2 2 2" xfId="4900"/>
    <cellStyle name="Normal 40 3 2 2 2 2" xfId="16483"/>
    <cellStyle name="Normal 40 3 2 2 2 2 2" xfId="27547"/>
    <cellStyle name="Normal 40 3 2 2 2 2 2 2" xfId="53796"/>
    <cellStyle name="Normal 40 3 2 2 2 2 3" xfId="42733"/>
    <cellStyle name="Normal 40 3 2 2 2 3" xfId="20219"/>
    <cellStyle name="Normal 40 3 2 2 2 3 2" xfId="46469"/>
    <cellStyle name="Normal 40 3 2 2 2 4" xfId="9147"/>
    <cellStyle name="Normal 40 3 2 2 2 4 2" xfId="35406"/>
    <cellStyle name="Normal 40 3 2 2 3" xfId="4899"/>
    <cellStyle name="Normal 40 3 2 2 3 2" xfId="20556"/>
    <cellStyle name="Normal 40 3 2 2 3 2 2" xfId="46805"/>
    <cellStyle name="Normal 40 3 2 2 3 3" xfId="9492"/>
    <cellStyle name="Normal 40 3 2 2 3 3 2" xfId="35742"/>
    <cellStyle name="Normal 40 3 2 2 4" xfId="13095"/>
    <cellStyle name="Normal 40 3 2 2 4 2" xfId="24159"/>
    <cellStyle name="Normal 40 3 2 2 4 2 2" xfId="50408"/>
    <cellStyle name="Normal 40 3 2 2 4 3" xfId="39345"/>
    <cellStyle name="Normal 40 3 2 2 5" xfId="16831"/>
    <cellStyle name="Normal 40 3 2 2 5 2" xfId="43081"/>
    <cellStyle name="Normal 40 3 2 2 6" xfId="5689"/>
    <cellStyle name="Normal 40 3 2 2 6 2" xfId="32018"/>
    <cellStyle name="Normal 40 3 2 2 7" xfId="27782"/>
    <cellStyle name="Normal 40 3 2 20" xfId="4901"/>
    <cellStyle name="Normal 40 3 2 20 2" xfId="11715"/>
    <cellStyle name="Normal 40 3 2 20 2 2" xfId="22779"/>
    <cellStyle name="Normal 40 3 2 20 2 2 2" xfId="49028"/>
    <cellStyle name="Normal 40 3 2 20 2 3" xfId="37965"/>
    <cellStyle name="Normal 40 3 2 20 3" xfId="15318"/>
    <cellStyle name="Normal 40 3 2 20 3 2" xfId="26382"/>
    <cellStyle name="Normal 40 3 2 20 3 2 2" xfId="52631"/>
    <cellStyle name="Normal 40 3 2 20 3 3" xfId="41568"/>
    <cellStyle name="Normal 40 3 2 20 4" xfId="19054"/>
    <cellStyle name="Normal 40 3 2 20 4 2" xfId="45304"/>
    <cellStyle name="Normal 40 3 2 20 5" xfId="7930"/>
    <cellStyle name="Normal 40 3 2 20 5 2" xfId="34241"/>
    <cellStyle name="Normal 40 3 2 21" xfId="4902"/>
    <cellStyle name="Normal 40 3 2 21 2" xfId="11829"/>
    <cellStyle name="Normal 40 3 2 21 2 2" xfId="22893"/>
    <cellStyle name="Normal 40 3 2 21 2 2 2" xfId="49142"/>
    <cellStyle name="Normal 40 3 2 21 2 3" xfId="38079"/>
    <cellStyle name="Normal 40 3 2 21 3" xfId="15432"/>
    <cellStyle name="Normal 40 3 2 21 3 2" xfId="26496"/>
    <cellStyle name="Normal 40 3 2 21 3 2 2" xfId="52745"/>
    <cellStyle name="Normal 40 3 2 21 3 3" xfId="41682"/>
    <cellStyle name="Normal 40 3 2 21 4" xfId="19168"/>
    <cellStyle name="Normal 40 3 2 21 4 2" xfId="45418"/>
    <cellStyle name="Normal 40 3 2 21 5" xfId="8045"/>
    <cellStyle name="Normal 40 3 2 21 5 2" xfId="34355"/>
    <cellStyle name="Normal 40 3 2 22" xfId="4903"/>
    <cellStyle name="Normal 40 3 2 22 2" xfId="11943"/>
    <cellStyle name="Normal 40 3 2 22 2 2" xfId="23007"/>
    <cellStyle name="Normal 40 3 2 22 2 2 2" xfId="49256"/>
    <cellStyle name="Normal 40 3 2 22 2 3" xfId="38193"/>
    <cellStyle name="Normal 40 3 2 22 3" xfId="15546"/>
    <cellStyle name="Normal 40 3 2 22 3 2" xfId="26610"/>
    <cellStyle name="Normal 40 3 2 22 3 2 2" xfId="52859"/>
    <cellStyle name="Normal 40 3 2 22 3 3" xfId="41796"/>
    <cellStyle name="Normal 40 3 2 22 4" xfId="19282"/>
    <cellStyle name="Normal 40 3 2 22 4 2" xfId="45532"/>
    <cellStyle name="Normal 40 3 2 22 5" xfId="8160"/>
    <cellStyle name="Normal 40 3 2 22 5 2" xfId="34469"/>
    <cellStyle name="Normal 40 3 2 23" xfId="4904"/>
    <cellStyle name="Normal 40 3 2 23 2" xfId="12057"/>
    <cellStyle name="Normal 40 3 2 23 2 2" xfId="23121"/>
    <cellStyle name="Normal 40 3 2 23 2 2 2" xfId="49370"/>
    <cellStyle name="Normal 40 3 2 23 2 3" xfId="38307"/>
    <cellStyle name="Normal 40 3 2 23 3" xfId="15660"/>
    <cellStyle name="Normal 40 3 2 23 3 2" xfId="26724"/>
    <cellStyle name="Normal 40 3 2 23 3 2 2" xfId="52973"/>
    <cellStyle name="Normal 40 3 2 23 3 3" xfId="41910"/>
    <cellStyle name="Normal 40 3 2 23 4" xfId="19396"/>
    <cellStyle name="Normal 40 3 2 23 4 2" xfId="45646"/>
    <cellStyle name="Normal 40 3 2 23 5" xfId="8275"/>
    <cellStyle name="Normal 40 3 2 23 5 2" xfId="34583"/>
    <cellStyle name="Normal 40 3 2 24" xfId="4905"/>
    <cellStyle name="Normal 40 3 2 24 2" xfId="12171"/>
    <cellStyle name="Normal 40 3 2 24 2 2" xfId="23235"/>
    <cellStyle name="Normal 40 3 2 24 2 2 2" xfId="49484"/>
    <cellStyle name="Normal 40 3 2 24 2 3" xfId="38421"/>
    <cellStyle name="Normal 40 3 2 24 3" xfId="15774"/>
    <cellStyle name="Normal 40 3 2 24 3 2" xfId="26838"/>
    <cellStyle name="Normal 40 3 2 24 3 2 2" xfId="53087"/>
    <cellStyle name="Normal 40 3 2 24 3 3" xfId="42024"/>
    <cellStyle name="Normal 40 3 2 24 4" xfId="19510"/>
    <cellStyle name="Normal 40 3 2 24 4 2" xfId="45760"/>
    <cellStyle name="Normal 40 3 2 24 5" xfId="8390"/>
    <cellStyle name="Normal 40 3 2 24 5 2" xfId="34697"/>
    <cellStyle name="Normal 40 3 2 25" xfId="4906"/>
    <cellStyle name="Normal 40 3 2 25 2" xfId="12288"/>
    <cellStyle name="Normal 40 3 2 25 2 2" xfId="23352"/>
    <cellStyle name="Normal 40 3 2 25 2 2 2" xfId="49601"/>
    <cellStyle name="Normal 40 3 2 25 2 3" xfId="38538"/>
    <cellStyle name="Normal 40 3 2 25 3" xfId="15891"/>
    <cellStyle name="Normal 40 3 2 25 3 2" xfId="26955"/>
    <cellStyle name="Normal 40 3 2 25 3 2 2" xfId="53204"/>
    <cellStyle name="Normal 40 3 2 25 3 3" xfId="42141"/>
    <cellStyle name="Normal 40 3 2 25 4" xfId="19627"/>
    <cellStyle name="Normal 40 3 2 25 4 2" xfId="45877"/>
    <cellStyle name="Normal 40 3 2 25 5" xfId="8508"/>
    <cellStyle name="Normal 40 3 2 25 5 2" xfId="34814"/>
    <cellStyle name="Normal 40 3 2 26" xfId="4907"/>
    <cellStyle name="Normal 40 3 2 26 2" xfId="12407"/>
    <cellStyle name="Normal 40 3 2 26 2 2" xfId="23471"/>
    <cellStyle name="Normal 40 3 2 26 2 2 2" xfId="49720"/>
    <cellStyle name="Normal 40 3 2 26 2 3" xfId="38657"/>
    <cellStyle name="Normal 40 3 2 26 3" xfId="16010"/>
    <cellStyle name="Normal 40 3 2 26 3 2" xfId="27074"/>
    <cellStyle name="Normal 40 3 2 26 3 2 2" xfId="53323"/>
    <cellStyle name="Normal 40 3 2 26 3 3" xfId="42260"/>
    <cellStyle name="Normal 40 3 2 26 4" xfId="19746"/>
    <cellStyle name="Normal 40 3 2 26 4 2" xfId="45996"/>
    <cellStyle name="Normal 40 3 2 26 5" xfId="8628"/>
    <cellStyle name="Normal 40 3 2 26 5 2" xfId="34933"/>
    <cellStyle name="Normal 40 3 2 27" xfId="4908"/>
    <cellStyle name="Normal 40 3 2 27 2" xfId="12538"/>
    <cellStyle name="Normal 40 3 2 27 2 2" xfId="23602"/>
    <cellStyle name="Normal 40 3 2 27 2 2 2" xfId="49851"/>
    <cellStyle name="Normal 40 3 2 27 2 3" xfId="38788"/>
    <cellStyle name="Normal 40 3 2 27 3" xfId="16141"/>
    <cellStyle name="Normal 40 3 2 27 3 2" xfId="27205"/>
    <cellStyle name="Normal 40 3 2 27 3 2 2" xfId="53454"/>
    <cellStyle name="Normal 40 3 2 27 3 3" xfId="42391"/>
    <cellStyle name="Normal 40 3 2 27 4" xfId="19877"/>
    <cellStyle name="Normal 40 3 2 27 4 2" xfId="46127"/>
    <cellStyle name="Normal 40 3 2 27 5" xfId="8760"/>
    <cellStyle name="Normal 40 3 2 27 5 2" xfId="35064"/>
    <cellStyle name="Normal 40 3 2 28" xfId="4909"/>
    <cellStyle name="Normal 40 3 2 28 2" xfId="12653"/>
    <cellStyle name="Normal 40 3 2 28 2 2" xfId="23717"/>
    <cellStyle name="Normal 40 3 2 28 2 2 2" xfId="49966"/>
    <cellStyle name="Normal 40 3 2 28 2 3" xfId="38903"/>
    <cellStyle name="Normal 40 3 2 28 3" xfId="16256"/>
    <cellStyle name="Normal 40 3 2 28 3 2" xfId="27320"/>
    <cellStyle name="Normal 40 3 2 28 3 2 2" xfId="53569"/>
    <cellStyle name="Normal 40 3 2 28 3 3" xfId="42506"/>
    <cellStyle name="Normal 40 3 2 28 4" xfId="19992"/>
    <cellStyle name="Normal 40 3 2 28 4 2" xfId="46242"/>
    <cellStyle name="Normal 40 3 2 28 5" xfId="8876"/>
    <cellStyle name="Normal 40 3 2 28 5 2" xfId="35179"/>
    <cellStyle name="Normal 40 3 2 29" xfId="4910"/>
    <cellStyle name="Normal 40 3 2 29 2" xfId="12767"/>
    <cellStyle name="Normal 40 3 2 29 2 2" xfId="23831"/>
    <cellStyle name="Normal 40 3 2 29 2 2 2" xfId="50080"/>
    <cellStyle name="Normal 40 3 2 29 2 3" xfId="39017"/>
    <cellStyle name="Normal 40 3 2 29 3" xfId="16370"/>
    <cellStyle name="Normal 40 3 2 29 3 2" xfId="27434"/>
    <cellStyle name="Normal 40 3 2 29 3 2 2" xfId="53683"/>
    <cellStyle name="Normal 40 3 2 29 3 3" xfId="42620"/>
    <cellStyle name="Normal 40 3 2 29 4" xfId="20106"/>
    <cellStyle name="Normal 40 3 2 29 4 2" xfId="46356"/>
    <cellStyle name="Normal 40 3 2 29 5" xfId="8991"/>
    <cellStyle name="Normal 40 3 2 29 5 2" xfId="35293"/>
    <cellStyle name="Normal 40 3 2 3" xfId="4911"/>
    <cellStyle name="Normal 40 3 2 3 2" xfId="9677"/>
    <cellStyle name="Normal 40 3 2 3 2 2" xfId="20741"/>
    <cellStyle name="Normal 40 3 2 3 2 2 2" xfId="46990"/>
    <cellStyle name="Normal 40 3 2 3 2 3" xfId="35927"/>
    <cellStyle name="Normal 40 3 2 3 3" xfId="13280"/>
    <cellStyle name="Normal 40 3 2 3 3 2" xfId="24344"/>
    <cellStyle name="Normal 40 3 2 3 3 2 2" xfId="50593"/>
    <cellStyle name="Normal 40 3 2 3 3 3" xfId="39530"/>
    <cellStyle name="Normal 40 3 2 3 4" xfId="17016"/>
    <cellStyle name="Normal 40 3 2 3 4 2" xfId="43266"/>
    <cellStyle name="Normal 40 3 2 3 5" xfId="5875"/>
    <cellStyle name="Normal 40 3 2 3 5 2" xfId="32203"/>
    <cellStyle name="Normal 40 3 2 30" xfId="4912"/>
    <cellStyle name="Normal 40 3 2 30 2" xfId="9405"/>
    <cellStyle name="Normal 40 3 2 30 2 2" xfId="20469"/>
    <cellStyle name="Normal 40 3 2 30 2 2 2" xfId="46718"/>
    <cellStyle name="Normal 40 3 2 30 2 3" xfId="35655"/>
    <cellStyle name="Normal 40 3 2 30 3" xfId="13008"/>
    <cellStyle name="Normal 40 3 2 30 3 2" xfId="24072"/>
    <cellStyle name="Normal 40 3 2 30 3 2 2" xfId="50321"/>
    <cellStyle name="Normal 40 3 2 30 3 3" xfId="39258"/>
    <cellStyle name="Normal 40 3 2 30 4" xfId="16744"/>
    <cellStyle name="Normal 40 3 2 30 4 2" xfId="42994"/>
    <cellStyle name="Normal 40 3 2 30 5" xfId="5600"/>
    <cellStyle name="Normal 40 3 2 30 5 2" xfId="31931"/>
    <cellStyle name="Normal 40 3 2 31" xfId="4913"/>
    <cellStyle name="Normal 40 3 2 31 2" xfId="20349"/>
    <cellStyle name="Normal 40 3 2 31 2 2" xfId="46598"/>
    <cellStyle name="Normal 40 3 2 31 3" xfId="9285"/>
    <cellStyle name="Normal 40 3 2 31 3 2" xfId="35535"/>
    <cellStyle name="Normal 40 3 2 32" xfId="4914"/>
    <cellStyle name="Normal 40 3 2 32 2" xfId="23952"/>
    <cellStyle name="Normal 40 3 2 32 2 2" xfId="50201"/>
    <cellStyle name="Normal 40 3 2 32 3" xfId="12888"/>
    <cellStyle name="Normal 40 3 2 32 3 2" xfId="39138"/>
    <cellStyle name="Normal 40 3 2 33" xfId="4915"/>
    <cellStyle name="Normal 40 3 2 33 2" xfId="16624"/>
    <cellStyle name="Normal 40 3 2 33 2 2" xfId="42874"/>
    <cellStyle name="Normal 40 3 2 34" xfId="4916"/>
    <cellStyle name="Normal 40 3 2 35" xfId="4917"/>
    <cellStyle name="Normal 40 3 2 36" xfId="4918"/>
    <cellStyle name="Normal 40 3 2 37" xfId="4919"/>
    <cellStyle name="Normal 40 3 2 38" xfId="4920"/>
    <cellStyle name="Normal 40 3 2 39" xfId="4921"/>
    <cellStyle name="Normal 40 3 2 4" xfId="4922"/>
    <cellStyle name="Normal 40 3 2 4 2" xfId="9793"/>
    <cellStyle name="Normal 40 3 2 4 2 2" xfId="20857"/>
    <cellStyle name="Normal 40 3 2 4 2 2 2" xfId="47106"/>
    <cellStyle name="Normal 40 3 2 4 2 3" xfId="36043"/>
    <cellStyle name="Normal 40 3 2 4 3" xfId="13396"/>
    <cellStyle name="Normal 40 3 2 4 3 2" xfId="24460"/>
    <cellStyle name="Normal 40 3 2 4 3 2 2" xfId="50709"/>
    <cellStyle name="Normal 40 3 2 4 3 3" xfId="39646"/>
    <cellStyle name="Normal 40 3 2 4 4" xfId="17132"/>
    <cellStyle name="Normal 40 3 2 4 4 2" xfId="43382"/>
    <cellStyle name="Normal 40 3 2 4 5" xfId="5992"/>
    <cellStyle name="Normal 40 3 2 4 5 2" xfId="32319"/>
    <cellStyle name="Normal 40 3 2 40" xfId="4923"/>
    <cellStyle name="Normal 40 3 2 41" xfId="4888"/>
    <cellStyle name="Normal 40 3 2 42" xfId="5479"/>
    <cellStyle name="Normal 40 3 2 42 2" xfId="31811"/>
    <cellStyle name="Normal 40 3 2 43" xfId="27781"/>
    <cellStyle name="Normal 40 3 2 5" xfId="4924"/>
    <cellStyle name="Normal 40 3 2 5 2" xfId="9908"/>
    <cellStyle name="Normal 40 3 2 5 2 2" xfId="20972"/>
    <cellStyle name="Normal 40 3 2 5 2 2 2" xfId="47221"/>
    <cellStyle name="Normal 40 3 2 5 2 3" xfId="36158"/>
    <cellStyle name="Normal 40 3 2 5 3" xfId="13511"/>
    <cellStyle name="Normal 40 3 2 5 3 2" xfId="24575"/>
    <cellStyle name="Normal 40 3 2 5 3 2 2" xfId="50824"/>
    <cellStyle name="Normal 40 3 2 5 3 3" xfId="39761"/>
    <cellStyle name="Normal 40 3 2 5 4" xfId="17247"/>
    <cellStyle name="Normal 40 3 2 5 4 2" xfId="43497"/>
    <cellStyle name="Normal 40 3 2 5 5" xfId="6108"/>
    <cellStyle name="Normal 40 3 2 5 5 2" xfId="32434"/>
    <cellStyle name="Normal 40 3 2 6" xfId="4925"/>
    <cellStyle name="Normal 40 3 2 6 2" xfId="10023"/>
    <cellStyle name="Normal 40 3 2 6 2 2" xfId="21087"/>
    <cellStyle name="Normal 40 3 2 6 2 2 2" xfId="47336"/>
    <cellStyle name="Normal 40 3 2 6 2 3" xfId="36273"/>
    <cellStyle name="Normal 40 3 2 6 3" xfId="13626"/>
    <cellStyle name="Normal 40 3 2 6 3 2" xfId="24690"/>
    <cellStyle name="Normal 40 3 2 6 3 2 2" xfId="50939"/>
    <cellStyle name="Normal 40 3 2 6 3 3" xfId="39876"/>
    <cellStyle name="Normal 40 3 2 6 4" xfId="17362"/>
    <cellStyle name="Normal 40 3 2 6 4 2" xfId="43612"/>
    <cellStyle name="Normal 40 3 2 6 5" xfId="6224"/>
    <cellStyle name="Normal 40 3 2 6 5 2" xfId="32549"/>
    <cellStyle name="Normal 40 3 2 7" xfId="4926"/>
    <cellStyle name="Normal 40 3 2 7 2" xfId="10137"/>
    <cellStyle name="Normal 40 3 2 7 2 2" xfId="21201"/>
    <cellStyle name="Normal 40 3 2 7 2 2 2" xfId="47450"/>
    <cellStyle name="Normal 40 3 2 7 2 3" xfId="36387"/>
    <cellStyle name="Normal 40 3 2 7 3" xfId="13740"/>
    <cellStyle name="Normal 40 3 2 7 3 2" xfId="24804"/>
    <cellStyle name="Normal 40 3 2 7 3 2 2" xfId="51053"/>
    <cellStyle name="Normal 40 3 2 7 3 3" xfId="39990"/>
    <cellStyle name="Normal 40 3 2 7 4" xfId="17476"/>
    <cellStyle name="Normal 40 3 2 7 4 2" xfId="43726"/>
    <cellStyle name="Normal 40 3 2 7 5" xfId="6339"/>
    <cellStyle name="Normal 40 3 2 7 5 2" xfId="32663"/>
    <cellStyle name="Normal 40 3 2 8" xfId="4927"/>
    <cellStyle name="Normal 40 3 2 8 2" xfId="10251"/>
    <cellStyle name="Normal 40 3 2 8 2 2" xfId="21315"/>
    <cellStyle name="Normal 40 3 2 8 2 2 2" xfId="47564"/>
    <cellStyle name="Normal 40 3 2 8 2 3" xfId="36501"/>
    <cellStyle name="Normal 40 3 2 8 3" xfId="13854"/>
    <cellStyle name="Normal 40 3 2 8 3 2" xfId="24918"/>
    <cellStyle name="Normal 40 3 2 8 3 2 2" xfId="51167"/>
    <cellStyle name="Normal 40 3 2 8 3 3" xfId="40104"/>
    <cellStyle name="Normal 40 3 2 8 4" xfId="17590"/>
    <cellStyle name="Normal 40 3 2 8 4 2" xfId="43840"/>
    <cellStyle name="Normal 40 3 2 8 5" xfId="6454"/>
    <cellStyle name="Normal 40 3 2 8 5 2" xfId="32777"/>
    <cellStyle name="Normal 40 3 2 9" xfId="4928"/>
    <cellStyle name="Normal 40 3 2 9 2" xfId="10365"/>
    <cellStyle name="Normal 40 3 2 9 2 2" xfId="21429"/>
    <cellStyle name="Normal 40 3 2 9 2 2 2" xfId="47678"/>
    <cellStyle name="Normal 40 3 2 9 2 3" xfId="36615"/>
    <cellStyle name="Normal 40 3 2 9 3" xfId="13968"/>
    <cellStyle name="Normal 40 3 2 9 3 2" xfId="25032"/>
    <cellStyle name="Normal 40 3 2 9 3 2 2" xfId="51281"/>
    <cellStyle name="Normal 40 3 2 9 3 3" xfId="40218"/>
    <cellStyle name="Normal 40 3 2 9 4" xfId="17704"/>
    <cellStyle name="Normal 40 3 2 9 4 2" xfId="43954"/>
    <cellStyle name="Normal 40 3 2 9 5" xfId="6569"/>
    <cellStyle name="Normal 40 3 2 9 5 2" xfId="32891"/>
    <cellStyle name="Normal 40 3 20" xfId="4929"/>
    <cellStyle name="Normal 40 3 20 2" xfId="11508"/>
    <cellStyle name="Normal 40 3 20 2 2" xfId="22572"/>
    <cellStyle name="Normal 40 3 20 2 2 2" xfId="48821"/>
    <cellStyle name="Normal 40 3 20 2 3" xfId="37758"/>
    <cellStyle name="Normal 40 3 20 3" xfId="15111"/>
    <cellStyle name="Normal 40 3 20 3 2" xfId="26175"/>
    <cellStyle name="Normal 40 3 20 3 2 2" xfId="52424"/>
    <cellStyle name="Normal 40 3 20 3 3" xfId="41361"/>
    <cellStyle name="Normal 40 3 20 4" xfId="18847"/>
    <cellStyle name="Normal 40 3 20 4 2" xfId="45097"/>
    <cellStyle name="Normal 40 3 20 5" xfId="7722"/>
    <cellStyle name="Normal 40 3 20 5 2" xfId="34034"/>
    <cellStyle name="Normal 40 3 21" xfId="4930"/>
    <cellStyle name="Normal 40 3 21 2" xfId="11622"/>
    <cellStyle name="Normal 40 3 21 2 2" xfId="22686"/>
    <cellStyle name="Normal 40 3 21 2 2 2" xfId="48935"/>
    <cellStyle name="Normal 40 3 21 2 3" xfId="37872"/>
    <cellStyle name="Normal 40 3 21 3" xfId="15225"/>
    <cellStyle name="Normal 40 3 21 3 2" xfId="26289"/>
    <cellStyle name="Normal 40 3 21 3 2 2" xfId="52538"/>
    <cellStyle name="Normal 40 3 21 3 3" xfId="41475"/>
    <cellStyle name="Normal 40 3 21 4" xfId="18961"/>
    <cellStyle name="Normal 40 3 21 4 2" xfId="45211"/>
    <cellStyle name="Normal 40 3 21 5" xfId="7837"/>
    <cellStyle name="Normal 40 3 21 5 2" xfId="34148"/>
    <cellStyle name="Normal 40 3 22" xfId="4931"/>
    <cellStyle name="Normal 40 3 22 2" xfId="11736"/>
    <cellStyle name="Normal 40 3 22 2 2" xfId="22800"/>
    <cellStyle name="Normal 40 3 22 2 2 2" xfId="49049"/>
    <cellStyle name="Normal 40 3 22 2 3" xfId="37986"/>
    <cellStyle name="Normal 40 3 22 3" xfId="15339"/>
    <cellStyle name="Normal 40 3 22 3 2" xfId="26403"/>
    <cellStyle name="Normal 40 3 22 3 2 2" xfId="52652"/>
    <cellStyle name="Normal 40 3 22 3 3" xfId="41589"/>
    <cellStyle name="Normal 40 3 22 4" xfId="19075"/>
    <cellStyle name="Normal 40 3 22 4 2" xfId="45325"/>
    <cellStyle name="Normal 40 3 22 5" xfId="7952"/>
    <cellStyle name="Normal 40 3 22 5 2" xfId="34262"/>
    <cellStyle name="Normal 40 3 23" xfId="4932"/>
    <cellStyle name="Normal 40 3 23 2" xfId="11850"/>
    <cellStyle name="Normal 40 3 23 2 2" xfId="22914"/>
    <cellStyle name="Normal 40 3 23 2 2 2" xfId="49163"/>
    <cellStyle name="Normal 40 3 23 2 3" xfId="38100"/>
    <cellStyle name="Normal 40 3 23 3" xfId="15453"/>
    <cellStyle name="Normal 40 3 23 3 2" xfId="26517"/>
    <cellStyle name="Normal 40 3 23 3 2 2" xfId="52766"/>
    <cellStyle name="Normal 40 3 23 3 3" xfId="41703"/>
    <cellStyle name="Normal 40 3 23 4" xfId="19189"/>
    <cellStyle name="Normal 40 3 23 4 2" xfId="45439"/>
    <cellStyle name="Normal 40 3 23 5" xfId="8067"/>
    <cellStyle name="Normal 40 3 23 5 2" xfId="34376"/>
    <cellStyle name="Normal 40 3 24" xfId="4933"/>
    <cellStyle name="Normal 40 3 24 2" xfId="11964"/>
    <cellStyle name="Normal 40 3 24 2 2" xfId="23028"/>
    <cellStyle name="Normal 40 3 24 2 2 2" xfId="49277"/>
    <cellStyle name="Normal 40 3 24 2 3" xfId="38214"/>
    <cellStyle name="Normal 40 3 24 3" xfId="15567"/>
    <cellStyle name="Normal 40 3 24 3 2" xfId="26631"/>
    <cellStyle name="Normal 40 3 24 3 2 2" xfId="52880"/>
    <cellStyle name="Normal 40 3 24 3 3" xfId="41817"/>
    <cellStyle name="Normal 40 3 24 4" xfId="19303"/>
    <cellStyle name="Normal 40 3 24 4 2" xfId="45553"/>
    <cellStyle name="Normal 40 3 24 5" xfId="8182"/>
    <cellStyle name="Normal 40 3 24 5 2" xfId="34490"/>
    <cellStyle name="Normal 40 3 25" xfId="4934"/>
    <cellStyle name="Normal 40 3 25 2" xfId="12078"/>
    <cellStyle name="Normal 40 3 25 2 2" xfId="23142"/>
    <cellStyle name="Normal 40 3 25 2 2 2" xfId="49391"/>
    <cellStyle name="Normal 40 3 25 2 3" xfId="38328"/>
    <cellStyle name="Normal 40 3 25 3" xfId="15681"/>
    <cellStyle name="Normal 40 3 25 3 2" xfId="26745"/>
    <cellStyle name="Normal 40 3 25 3 2 2" xfId="52994"/>
    <cellStyle name="Normal 40 3 25 3 3" xfId="41931"/>
    <cellStyle name="Normal 40 3 25 4" xfId="19417"/>
    <cellStyle name="Normal 40 3 25 4 2" xfId="45667"/>
    <cellStyle name="Normal 40 3 25 5" xfId="8297"/>
    <cellStyle name="Normal 40 3 25 5 2" xfId="34604"/>
    <cellStyle name="Normal 40 3 26" xfId="4935"/>
    <cellStyle name="Normal 40 3 26 2" xfId="12195"/>
    <cellStyle name="Normal 40 3 26 2 2" xfId="23259"/>
    <cellStyle name="Normal 40 3 26 2 2 2" xfId="49508"/>
    <cellStyle name="Normal 40 3 26 2 3" xfId="38445"/>
    <cellStyle name="Normal 40 3 26 3" xfId="15798"/>
    <cellStyle name="Normal 40 3 26 3 2" xfId="26862"/>
    <cellStyle name="Normal 40 3 26 3 2 2" xfId="53111"/>
    <cellStyle name="Normal 40 3 26 3 3" xfId="42048"/>
    <cellStyle name="Normal 40 3 26 4" xfId="19534"/>
    <cellStyle name="Normal 40 3 26 4 2" xfId="45784"/>
    <cellStyle name="Normal 40 3 26 5" xfId="8415"/>
    <cellStyle name="Normal 40 3 26 5 2" xfId="34721"/>
    <cellStyle name="Normal 40 3 27" xfId="4936"/>
    <cellStyle name="Normal 40 3 27 2" xfId="12314"/>
    <cellStyle name="Normal 40 3 27 2 2" xfId="23378"/>
    <cellStyle name="Normal 40 3 27 2 2 2" xfId="49627"/>
    <cellStyle name="Normal 40 3 27 2 3" xfId="38564"/>
    <cellStyle name="Normal 40 3 27 3" xfId="15917"/>
    <cellStyle name="Normal 40 3 27 3 2" xfId="26981"/>
    <cellStyle name="Normal 40 3 27 3 2 2" xfId="53230"/>
    <cellStyle name="Normal 40 3 27 3 3" xfId="42167"/>
    <cellStyle name="Normal 40 3 27 4" xfId="19653"/>
    <cellStyle name="Normal 40 3 27 4 2" xfId="45903"/>
    <cellStyle name="Normal 40 3 27 5" xfId="8535"/>
    <cellStyle name="Normal 40 3 27 5 2" xfId="34840"/>
    <cellStyle name="Normal 40 3 28" xfId="4937"/>
    <cellStyle name="Normal 40 3 28 2" xfId="12445"/>
    <cellStyle name="Normal 40 3 28 2 2" xfId="23509"/>
    <cellStyle name="Normal 40 3 28 2 2 2" xfId="49758"/>
    <cellStyle name="Normal 40 3 28 2 3" xfId="38695"/>
    <cellStyle name="Normal 40 3 28 3" xfId="16048"/>
    <cellStyle name="Normal 40 3 28 3 2" xfId="27112"/>
    <cellStyle name="Normal 40 3 28 3 2 2" xfId="53361"/>
    <cellStyle name="Normal 40 3 28 3 3" xfId="42298"/>
    <cellStyle name="Normal 40 3 28 4" xfId="19784"/>
    <cellStyle name="Normal 40 3 28 4 2" xfId="46034"/>
    <cellStyle name="Normal 40 3 28 5" xfId="8667"/>
    <cellStyle name="Normal 40 3 28 5 2" xfId="34971"/>
    <cellStyle name="Normal 40 3 29" xfId="4938"/>
    <cellStyle name="Normal 40 3 29 2" xfId="12560"/>
    <cellStyle name="Normal 40 3 29 2 2" xfId="23624"/>
    <cellStyle name="Normal 40 3 29 2 2 2" xfId="49873"/>
    <cellStyle name="Normal 40 3 29 2 3" xfId="38810"/>
    <cellStyle name="Normal 40 3 29 3" xfId="16163"/>
    <cellStyle name="Normal 40 3 29 3 2" xfId="27227"/>
    <cellStyle name="Normal 40 3 29 3 2 2" xfId="53476"/>
    <cellStyle name="Normal 40 3 29 3 3" xfId="42413"/>
    <cellStyle name="Normal 40 3 29 4" xfId="19899"/>
    <cellStyle name="Normal 40 3 29 4 2" xfId="46149"/>
    <cellStyle name="Normal 40 3 29 5" xfId="8783"/>
    <cellStyle name="Normal 40 3 29 5 2" xfId="35086"/>
    <cellStyle name="Normal 40 3 3" xfId="305"/>
    <cellStyle name="Normal 40 3 3 2" xfId="4940"/>
    <cellStyle name="Normal 40 3 3 2 2" xfId="16484"/>
    <cellStyle name="Normal 40 3 3 2 2 2" xfId="27548"/>
    <cellStyle name="Normal 40 3 3 2 2 2 2" xfId="53797"/>
    <cellStyle name="Normal 40 3 3 2 2 3" xfId="42734"/>
    <cellStyle name="Normal 40 3 3 2 3" xfId="20220"/>
    <cellStyle name="Normal 40 3 3 2 3 2" xfId="46470"/>
    <cellStyle name="Normal 40 3 3 2 4" xfId="9148"/>
    <cellStyle name="Normal 40 3 3 2 4 2" xfId="35407"/>
    <cellStyle name="Normal 40 3 3 3" xfId="4939"/>
    <cellStyle name="Normal 40 3 3 3 2" xfId="20488"/>
    <cellStyle name="Normal 40 3 3 3 2 2" xfId="46737"/>
    <cellStyle name="Normal 40 3 3 3 3" xfId="9424"/>
    <cellStyle name="Normal 40 3 3 3 3 2" xfId="35674"/>
    <cellStyle name="Normal 40 3 3 4" xfId="13027"/>
    <cellStyle name="Normal 40 3 3 4 2" xfId="24091"/>
    <cellStyle name="Normal 40 3 3 4 2 2" xfId="50340"/>
    <cellStyle name="Normal 40 3 3 4 3" xfId="39277"/>
    <cellStyle name="Normal 40 3 3 5" xfId="16763"/>
    <cellStyle name="Normal 40 3 3 5 2" xfId="43013"/>
    <cellStyle name="Normal 40 3 3 6" xfId="5619"/>
    <cellStyle name="Normal 40 3 3 6 2" xfId="31950"/>
    <cellStyle name="Normal 40 3 3 7" xfId="27783"/>
    <cellStyle name="Normal 40 3 30" xfId="4941"/>
    <cellStyle name="Normal 40 3 30 2" xfId="12674"/>
    <cellStyle name="Normal 40 3 30 2 2" xfId="23738"/>
    <cellStyle name="Normal 40 3 30 2 2 2" xfId="49987"/>
    <cellStyle name="Normal 40 3 30 2 3" xfId="38924"/>
    <cellStyle name="Normal 40 3 30 3" xfId="16277"/>
    <cellStyle name="Normal 40 3 30 3 2" xfId="27341"/>
    <cellStyle name="Normal 40 3 30 3 2 2" xfId="53590"/>
    <cellStyle name="Normal 40 3 30 3 3" xfId="42527"/>
    <cellStyle name="Normal 40 3 30 4" xfId="20013"/>
    <cellStyle name="Normal 40 3 30 4 2" xfId="46263"/>
    <cellStyle name="Normal 40 3 30 5" xfId="8898"/>
    <cellStyle name="Normal 40 3 30 5 2" xfId="35200"/>
    <cellStyle name="Normal 40 3 31" xfId="4942"/>
    <cellStyle name="Normal 40 3 31 2" xfId="9312"/>
    <cellStyle name="Normal 40 3 31 2 2" xfId="20376"/>
    <cellStyle name="Normal 40 3 31 2 2 2" xfId="46625"/>
    <cellStyle name="Normal 40 3 31 2 3" xfId="35562"/>
    <cellStyle name="Normal 40 3 31 3" xfId="12915"/>
    <cellStyle name="Normal 40 3 31 3 2" xfId="23979"/>
    <cellStyle name="Normal 40 3 31 3 2 2" xfId="50228"/>
    <cellStyle name="Normal 40 3 31 3 3" xfId="39165"/>
    <cellStyle name="Normal 40 3 31 4" xfId="16651"/>
    <cellStyle name="Normal 40 3 31 4 2" xfId="42901"/>
    <cellStyle name="Normal 40 3 31 5" xfId="5507"/>
    <cellStyle name="Normal 40 3 31 5 2" xfId="31838"/>
    <cellStyle name="Normal 40 3 32" xfId="4943"/>
    <cellStyle name="Normal 40 3 32 2" xfId="20256"/>
    <cellStyle name="Normal 40 3 32 2 2" xfId="46505"/>
    <cellStyle name="Normal 40 3 32 3" xfId="9192"/>
    <cellStyle name="Normal 40 3 32 3 2" xfId="35442"/>
    <cellStyle name="Normal 40 3 33" xfId="4944"/>
    <cellStyle name="Normal 40 3 33 2" xfId="23859"/>
    <cellStyle name="Normal 40 3 33 2 2" xfId="50108"/>
    <cellStyle name="Normal 40 3 33 3" xfId="12795"/>
    <cellStyle name="Normal 40 3 33 3 2" xfId="39045"/>
    <cellStyle name="Normal 40 3 34" xfId="4945"/>
    <cellStyle name="Normal 40 3 34 2" xfId="16531"/>
    <cellStyle name="Normal 40 3 34 2 2" xfId="42781"/>
    <cellStyle name="Normal 40 3 35" xfId="4946"/>
    <cellStyle name="Normal 40 3 36" xfId="4947"/>
    <cellStyle name="Normal 40 3 37" xfId="4948"/>
    <cellStyle name="Normal 40 3 38" xfId="4949"/>
    <cellStyle name="Normal 40 3 39" xfId="4950"/>
    <cellStyle name="Normal 40 3 4" xfId="4951"/>
    <cellStyle name="Normal 40 3 4 2" xfId="9584"/>
    <cellStyle name="Normal 40 3 4 2 2" xfId="20648"/>
    <cellStyle name="Normal 40 3 4 2 2 2" xfId="46897"/>
    <cellStyle name="Normal 40 3 4 2 3" xfId="35834"/>
    <cellStyle name="Normal 40 3 4 3" xfId="13187"/>
    <cellStyle name="Normal 40 3 4 3 2" xfId="24251"/>
    <cellStyle name="Normal 40 3 4 3 2 2" xfId="50500"/>
    <cellStyle name="Normal 40 3 4 3 3" xfId="39437"/>
    <cellStyle name="Normal 40 3 4 4" xfId="16923"/>
    <cellStyle name="Normal 40 3 4 4 2" xfId="43173"/>
    <cellStyle name="Normal 40 3 4 5" xfId="5782"/>
    <cellStyle name="Normal 40 3 4 5 2" xfId="32110"/>
    <cellStyle name="Normal 40 3 40" xfId="4952"/>
    <cellStyle name="Normal 40 3 41" xfId="4953"/>
    <cellStyle name="Normal 40 3 42" xfId="4877"/>
    <cellStyle name="Normal 40 3 43" xfId="5386"/>
    <cellStyle name="Normal 40 3 43 2" xfId="31718"/>
    <cellStyle name="Normal 40 3 44" xfId="27780"/>
    <cellStyle name="Normal 40 3 5" xfId="4954"/>
    <cellStyle name="Normal 40 3 5 2" xfId="9700"/>
    <cellStyle name="Normal 40 3 5 2 2" xfId="20764"/>
    <cellStyle name="Normal 40 3 5 2 2 2" xfId="47013"/>
    <cellStyle name="Normal 40 3 5 2 3" xfId="35950"/>
    <cellStyle name="Normal 40 3 5 3" xfId="13303"/>
    <cellStyle name="Normal 40 3 5 3 2" xfId="24367"/>
    <cellStyle name="Normal 40 3 5 3 2 2" xfId="50616"/>
    <cellStyle name="Normal 40 3 5 3 3" xfId="39553"/>
    <cellStyle name="Normal 40 3 5 4" xfId="17039"/>
    <cellStyle name="Normal 40 3 5 4 2" xfId="43289"/>
    <cellStyle name="Normal 40 3 5 5" xfId="5899"/>
    <cellStyle name="Normal 40 3 5 5 2" xfId="32226"/>
    <cellStyle name="Normal 40 3 6" xfId="4955"/>
    <cellStyle name="Normal 40 3 6 2" xfId="9815"/>
    <cellStyle name="Normal 40 3 6 2 2" xfId="20879"/>
    <cellStyle name="Normal 40 3 6 2 2 2" xfId="47128"/>
    <cellStyle name="Normal 40 3 6 2 3" xfId="36065"/>
    <cellStyle name="Normal 40 3 6 3" xfId="13418"/>
    <cellStyle name="Normal 40 3 6 3 2" xfId="24482"/>
    <cellStyle name="Normal 40 3 6 3 2 2" xfId="50731"/>
    <cellStyle name="Normal 40 3 6 3 3" xfId="39668"/>
    <cellStyle name="Normal 40 3 6 4" xfId="17154"/>
    <cellStyle name="Normal 40 3 6 4 2" xfId="43404"/>
    <cellStyle name="Normal 40 3 6 5" xfId="6015"/>
    <cellStyle name="Normal 40 3 6 5 2" xfId="32341"/>
    <cellStyle name="Normal 40 3 7" xfId="4956"/>
    <cellStyle name="Normal 40 3 7 2" xfId="9930"/>
    <cellStyle name="Normal 40 3 7 2 2" xfId="20994"/>
    <cellStyle name="Normal 40 3 7 2 2 2" xfId="47243"/>
    <cellStyle name="Normal 40 3 7 2 3" xfId="36180"/>
    <cellStyle name="Normal 40 3 7 3" xfId="13533"/>
    <cellStyle name="Normal 40 3 7 3 2" xfId="24597"/>
    <cellStyle name="Normal 40 3 7 3 2 2" xfId="50846"/>
    <cellStyle name="Normal 40 3 7 3 3" xfId="39783"/>
    <cellStyle name="Normal 40 3 7 4" xfId="17269"/>
    <cellStyle name="Normal 40 3 7 4 2" xfId="43519"/>
    <cellStyle name="Normal 40 3 7 5" xfId="6131"/>
    <cellStyle name="Normal 40 3 7 5 2" xfId="32456"/>
    <cellStyle name="Normal 40 3 8" xfId="4957"/>
    <cellStyle name="Normal 40 3 8 2" xfId="10044"/>
    <cellStyle name="Normal 40 3 8 2 2" xfId="21108"/>
    <cellStyle name="Normal 40 3 8 2 2 2" xfId="47357"/>
    <cellStyle name="Normal 40 3 8 2 3" xfId="36294"/>
    <cellStyle name="Normal 40 3 8 3" xfId="13647"/>
    <cellStyle name="Normal 40 3 8 3 2" xfId="24711"/>
    <cellStyle name="Normal 40 3 8 3 2 2" xfId="50960"/>
    <cellStyle name="Normal 40 3 8 3 3" xfId="39897"/>
    <cellStyle name="Normal 40 3 8 4" xfId="17383"/>
    <cellStyle name="Normal 40 3 8 4 2" xfId="43633"/>
    <cellStyle name="Normal 40 3 8 5" xfId="6246"/>
    <cellStyle name="Normal 40 3 8 5 2" xfId="32570"/>
    <cellStyle name="Normal 40 3 9" xfId="4958"/>
    <cellStyle name="Normal 40 3 9 2" xfId="10158"/>
    <cellStyle name="Normal 40 3 9 2 2" xfId="21222"/>
    <cellStyle name="Normal 40 3 9 2 2 2" xfId="47471"/>
    <cellStyle name="Normal 40 3 9 2 3" xfId="36408"/>
    <cellStyle name="Normal 40 3 9 3" xfId="13761"/>
    <cellStyle name="Normal 40 3 9 3 2" xfId="24825"/>
    <cellStyle name="Normal 40 3 9 3 2 2" xfId="51074"/>
    <cellStyle name="Normal 40 3 9 3 3" xfId="40011"/>
    <cellStyle name="Normal 40 3 9 4" xfId="17497"/>
    <cellStyle name="Normal 40 3 9 4 2" xfId="43747"/>
    <cellStyle name="Normal 40 3 9 5" xfId="6361"/>
    <cellStyle name="Normal 40 3 9 5 2" xfId="32684"/>
    <cellStyle name="Normal 40 30" xfId="4959"/>
    <cellStyle name="Normal 40 30 2" xfId="10620"/>
    <cellStyle name="Normal 40 30 2 2" xfId="21684"/>
    <cellStyle name="Normal 40 30 2 2 2" xfId="47933"/>
    <cellStyle name="Normal 40 30 2 3" xfId="36870"/>
    <cellStyle name="Normal 40 30 3" xfId="14223"/>
    <cellStyle name="Normal 40 30 3 2" xfId="25287"/>
    <cellStyle name="Normal 40 30 3 2 2" xfId="51536"/>
    <cellStyle name="Normal 40 30 3 3" xfId="40473"/>
    <cellStyle name="Normal 40 30 4" xfId="17959"/>
    <cellStyle name="Normal 40 30 4 2" xfId="44209"/>
    <cellStyle name="Normal 40 30 5" xfId="6826"/>
    <cellStyle name="Normal 40 30 5 2" xfId="33146"/>
    <cellStyle name="Normal 40 31" xfId="4960"/>
    <cellStyle name="Normal 40 31 2" xfId="10907"/>
    <cellStyle name="Normal 40 31 2 2" xfId="21971"/>
    <cellStyle name="Normal 40 31 2 2 2" xfId="48220"/>
    <cellStyle name="Normal 40 31 2 3" xfId="37157"/>
    <cellStyle name="Normal 40 31 3" xfId="14510"/>
    <cellStyle name="Normal 40 31 3 2" xfId="25574"/>
    <cellStyle name="Normal 40 31 3 2 2" xfId="51823"/>
    <cellStyle name="Normal 40 31 3 3" xfId="40760"/>
    <cellStyle name="Normal 40 31 4" xfId="18246"/>
    <cellStyle name="Normal 40 31 4 2" xfId="44496"/>
    <cellStyle name="Normal 40 31 5" xfId="7115"/>
    <cellStyle name="Normal 40 31 5 2" xfId="33433"/>
    <cellStyle name="Normal 40 32" xfId="4961"/>
    <cellStyle name="Normal 40 32 2" xfId="12177"/>
    <cellStyle name="Normal 40 32 2 2" xfId="23241"/>
    <cellStyle name="Normal 40 32 2 2 2" xfId="49490"/>
    <cellStyle name="Normal 40 32 2 3" xfId="38427"/>
    <cellStyle name="Normal 40 32 3" xfId="15780"/>
    <cellStyle name="Normal 40 32 3 2" xfId="26844"/>
    <cellStyle name="Normal 40 32 3 2 2" xfId="53093"/>
    <cellStyle name="Normal 40 32 3 3" xfId="42030"/>
    <cellStyle name="Normal 40 32 4" xfId="19516"/>
    <cellStyle name="Normal 40 32 4 2" xfId="45766"/>
    <cellStyle name="Normal 40 32 5" xfId="8396"/>
    <cellStyle name="Normal 40 32 5 2" xfId="34703"/>
    <cellStyle name="Normal 40 33" xfId="4962"/>
    <cellStyle name="Normal 40 33 2" xfId="12296"/>
    <cellStyle name="Normal 40 33 2 2" xfId="23360"/>
    <cellStyle name="Normal 40 33 2 2 2" xfId="49609"/>
    <cellStyle name="Normal 40 33 2 3" xfId="38546"/>
    <cellStyle name="Normal 40 33 3" xfId="15899"/>
    <cellStyle name="Normal 40 33 3 2" xfId="26963"/>
    <cellStyle name="Normal 40 33 3 2 2" xfId="53212"/>
    <cellStyle name="Normal 40 33 3 3" xfId="42149"/>
    <cellStyle name="Normal 40 33 4" xfId="19635"/>
    <cellStyle name="Normal 40 33 4 2" xfId="45885"/>
    <cellStyle name="Normal 40 33 5" xfId="8516"/>
    <cellStyle name="Normal 40 33 5 2" xfId="34822"/>
    <cellStyle name="Normal 40 34" xfId="4963"/>
    <cellStyle name="Normal 40 34 2" xfId="12427"/>
    <cellStyle name="Normal 40 34 2 2" xfId="23491"/>
    <cellStyle name="Normal 40 34 2 2 2" xfId="49740"/>
    <cellStyle name="Normal 40 34 2 3" xfId="38677"/>
    <cellStyle name="Normal 40 34 3" xfId="16030"/>
    <cellStyle name="Normal 40 34 3 2" xfId="27094"/>
    <cellStyle name="Normal 40 34 3 2 2" xfId="53343"/>
    <cellStyle name="Normal 40 34 3 3" xfId="42280"/>
    <cellStyle name="Normal 40 34 4" xfId="19766"/>
    <cellStyle name="Normal 40 34 4 2" xfId="46016"/>
    <cellStyle name="Normal 40 34 5" xfId="8648"/>
    <cellStyle name="Normal 40 34 5 2" xfId="34953"/>
    <cellStyle name="Normal 40 35" xfId="4964"/>
    <cellStyle name="Normal 40 35 2" xfId="12413"/>
    <cellStyle name="Normal 40 35 2 2" xfId="23477"/>
    <cellStyle name="Normal 40 35 2 2 2" xfId="49726"/>
    <cellStyle name="Normal 40 35 2 3" xfId="38663"/>
    <cellStyle name="Normal 40 35 3" xfId="16016"/>
    <cellStyle name="Normal 40 35 3 2" xfId="27080"/>
    <cellStyle name="Normal 40 35 3 2 2" xfId="53329"/>
    <cellStyle name="Normal 40 35 3 3" xfId="42266"/>
    <cellStyle name="Normal 40 35 4" xfId="19752"/>
    <cellStyle name="Normal 40 35 4 2" xfId="46002"/>
    <cellStyle name="Normal 40 35 5" xfId="8634"/>
    <cellStyle name="Normal 40 35 5 2" xfId="34939"/>
    <cellStyle name="Normal 40 36" xfId="4965"/>
    <cellStyle name="Normal 40 36 2" xfId="12421"/>
    <cellStyle name="Normal 40 36 2 2" xfId="23485"/>
    <cellStyle name="Normal 40 36 2 2 2" xfId="49734"/>
    <cellStyle name="Normal 40 36 2 3" xfId="38671"/>
    <cellStyle name="Normal 40 36 3" xfId="16024"/>
    <cellStyle name="Normal 40 36 3 2" xfId="27088"/>
    <cellStyle name="Normal 40 36 3 2 2" xfId="53337"/>
    <cellStyle name="Normal 40 36 3 3" xfId="42274"/>
    <cellStyle name="Normal 40 36 4" xfId="19760"/>
    <cellStyle name="Normal 40 36 4 2" xfId="46010"/>
    <cellStyle name="Normal 40 36 5" xfId="8642"/>
    <cellStyle name="Normal 40 36 5 2" xfId="34947"/>
    <cellStyle name="Normal 40 37" xfId="4966"/>
    <cellStyle name="Normal 40 37 2" xfId="9294"/>
    <cellStyle name="Normal 40 37 2 2" xfId="20358"/>
    <cellStyle name="Normal 40 37 2 2 2" xfId="46607"/>
    <cellStyle name="Normal 40 37 2 3" xfId="35544"/>
    <cellStyle name="Normal 40 37 3" xfId="12897"/>
    <cellStyle name="Normal 40 37 3 2" xfId="23961"/>
    <cellStyle name="Normal 40 37 3 2 2" xfId="50210"/>
    <cellStyle name="Normal 40 37 3 3" xfId="39147"/>
    <cellStyle name="Normal 40 37 4" xfId="16633"/>
    <cellStyle name="Normal 40 37 4 2" xfId="42883"/>
    <cellStyle name="Normal 40 37 5" xfId="5489"/>
    <cellStyle name="Normal 40 37 5 2" xfId="31820"/>
    <cellStyle name="Normal 40 38" xfId="4967"/>
    <cellStyle name="Normal 40 38 2" xfId="20238"/>
    <cellStyle name="Normal 40 38 2 2" xfId="46487"/>
    <cellStyle name="Normal 40 38 3" xfId="9174"/>
    <cellStyle name="Normal 40 38 3 2" xfId="35424"/>
    <cellStyle name="Normal 40 39" xfId="4968"/>
    <cellStyle name="Normal 40 39 2" xfId="23841"/>
    <cellStyle name="Normal 40 39 2 2" xfId="50090"/>
    <cellStyle name="Normal 40 39 3" xfId="12777"/>
    <cellStyle name="Normal 40 39 3 2" xfId="39027"/>
    <cellStyle name="Normal 40 4" xfId="306"/>
    <cellStyle name="Normal 40 4 10" xfId="4970"/>
    <cellStyle name="Normal 40 4 10 2" xfId="10279"/>
    <cellStyle name="Normal 40 4 10 2 2" xfId="21343"/>
    <cellStyle name="Normal 40 4 10 2 2 2" xfId="47592"/>
    <cellStyle name="Normal 40 4 10 2 3" xfId="36529"/>
    <cellStyle name="Normal 40 4 10 3" xfId="13882"/>
    <cellStyle name="Normal 40 4 10 3 2" xfId="24946"/>
    <cellStyle name="Normal 40 4 10 3 2 2" xfId="51195"/>
    <cellStyle name="Normal 40 4 10 3 3" xfId="40132"/>
    <cellStyle name="Normal 40 4 10 4" xfId="17618"/>
    <cellStyle name="Normal 40 4 10 4 2" xfId="43868"/>
    <cellStyle name="Normal 40 4 10 5" xfId="6483"/>
    <cellStyle name="Normal 40 4 10 5 2" xfId="32805"/>
    <cellStyle name="Normal 40 4 11" xfId="4971"/>
    <cellStyle name="Normal 40 4 11 2" xfId="10406"/>
    <cellStyle name="Normal 40 4 11 2 2" xfId="21470"/>
    <cellStyle name="Normal 40 4 11 2 2 2" xfId="47719"/>
    <cellStyle name="Normal 40 4 11 2 3" xfId="36656"/>
    <cellStyle name="Normal 40 4 11 3" xfId="14009"/>
    <cellStyle name="Normal 40 4 11 3 2" xfId="25073"/>
    <cellStyle name="Normal 40 4 11 3 2 2" xfId="51322"/>
    <cellStyle name="Normal 40 4 11 3 3" xfId="40259"/>
    <cellStyle name="Normal 40 4 11 4" xfId="17745"/>
    <cellStyle name="Normal 40 4 11 4 2" xfId="43995"/>
    <cellStyle name="Normal 40 4 11 5" xfId="6611"/>
    <cellStyle name="Normal 40 4 11 5 2" xfId="32932"/>
    <cellStyle name="Normal 40 4 12" xfId="4972"/>
    <cellStyle name="Normal 40 4 12 2" xfId="10521"/>
    <cellStyle name="Normal 40 4 12 2 2" xfId="21585"/>
    <cellStyle name="Normal 40 4 12 2 2 2" xfId="47834"/>
    <cellStyle name="Normal 40 4 12 2 3" xfId="36771"/>
    <cellStyle name="Normal 40 4 12 3" xfId="14124"/>
    <cellStyle name="Normal 40 4 12 3 2" xfId="25188"/>
    <cellStyle name="Normal 40 4 12 3 2 2" xfId="51437"/>
    <cellStyle name="Normal 40 4 12 3 3" xfId="40374"/>
    <cellStyle name="Normal 40 4 12 4" xfId="17860"/>
    <cellStyle name="Normal 40 4 12 4 2" xfId="44110"/>
    <cellStyle name="Normal 40 4 12 5" xfId="6727"/>
    <cellStyle name="Normal 40 4 12 5 2" xfId="33047"/>
    <cellStyle name="Normal 40 4 13" xfId="4973"/>
    <cellStyle name="Normal 40 4 13 2" xfId="10694"/>
    <cellStyle name="Normal 40 4 13 2 2" xfId="21758"/>
    <cellStyle name="Normal 40 4 13 2 2 2" xfId="48007"/>
    <cellStyle name="Normal 40 4 13 2 3" xfId="36944"/>
    <cellStyle name="Normal 40 4 13 3" xfId="14297"/>
    <cellStyle name="Normal 40 4 13 3 2" xfId="25361"/>
    <cellStyle name="Normal 40 4 13 3 2 2" xfId="51610"/>
    <cellStyle name="Normal 40 4 13 3 3" xfId="40547"/>
    <cellStyle name="Normal 40 4 13 4" xfId="18033"/>
    <cellStyle name="Normal 40 4 13 4 2" xfId="44283"/>
    <cellStyle name="Normal 40 4 13 5" xfId="6901"/>
    <cellStyle name="Normal 40 4 13 5 2" xfId="33220"/>
    <cellStyle name="Normal 40 4 14" xfId="4974"/>
    <cellStyle name="Normal 40 4 14 2" xfId="10811"/>
    <cellStyle name="Normal 40 4 14 2 2" xfId="21875"/>
    <cellStyle name="Normal 40 4 14 2 2 2" xfId="48124"/>
    <cellStyle name="Normal 40 4 14 2 3" xfId="37061"/>
    <cellStyle name="Normal 40 4 14 3" xfId="14414"/>
    <cellStyle name="Normal 40 4 14 3 2" xfId="25478"/>
    <cellStyle name="Normal 40 4 14 3 2 2" xfId="51727"/>
    <cellStyle name="Normal 40 4 14 3 3" xfId="40664"/>
    <cellStyle name="Normal 40 4 14 4" xfId="18150"/>
    <cellStyle name="Normal 40 4 14 4 2" xfId="44400"/>
    <cellStyle name="Normal 40 4 14 5" xfId="7019"/>
    <cellStyle name="Normal 40 4 14 5 2" xfId="33337"/>
    <cellStyle name="Normal 40 4 15" xfId="4975"/>
    <cellStyle name="Normal 40 4 15 2" xfId="10927"/>
    <cellStyle name="Normal 40 4 15 2 2" xfId="21991"/>
    <cellStyle name="Normal 40 4 15 2 2 2" xfId="48240"/>
    <cellStyle name="Normal 40 4 15 2 3" xfId="37177"/>
    <cellStyle name="Normal 40 4 15 3" xfId="14530"/>
    <cellStyle name="Normal 40 4 15 3 2" xfId="25594"/>
    <cellStyle name="Normal 40 4 15 3 2 2" xfId="51843"/>
    <cellStyle name="Normal 40 4 15 3 3" xfId="40780"/>
    <cellStyle name="Normal 40 4 15 4" xfId="18266"/>
    <cellStyle name="Normal 40 4 15 4 2" xfId="44516"/>
    <cellStyle name="Normal 40 4 15 5" xfId="7136"/>
    <cellStyle name="Normal 40 4 15 5 2" xfId="33453"/>
    <cellStyle name="Normal 40 4 16" xfId="4976"/>
    <cellStyle name="Normal 40 4 16 2" xfId="11045"/>
    <cellStyle name="Normal 40 4 16 2 2" xfId="22109"/>
    <cellStyle name="Normal 40 4 16 2 2 2" xfId="48358"/>
    <cellStyle name="Normal 40 4 16 2 3" xfId="37295"/>
    <cellStyle name="Normal 40 4 16 3" xfId="14648"/>
    <cellStyle name="Normal 40 4 16 3 2" xfId="25712"/>
    <cellStyle name="Normal 40 4 16 3 2 2" xfId="51961"/>
    <cellStyle name="Normal 40 4 16 3 3" xfId="40898"/>
    <cellStyle name="Normal 40 4 16 4" xfId="18384"/>
    <cellStyle name="Normal 40 4 16 4 2" xfId="44634"/>
    <cellStyle name="Normal 40 4 16 5" xfId="7255"/>
    <cellStyle name="Normal 40 4 16 5 2" xfId="33571"/>
    <cellStyle name="Normal 40 4 17" xfId="4977"/>
    <cellStyle name="Normal 40 4 17 2" xfId="11163"/>
    <cellStyle name="Normal 40 4 17 2 2" xfId="22227"/>
    <cellStyle name="Normal 40 4 17 2 2 2" xfId="48476"/>
    <cellStyle name="Normal 40 4 17 2 3" xfId="37413"/>
    <cellStyle name="Normal 40 4 17 3" xfId="14766"/>
    <cellStyle name="Normal 40 4 17 3 2" xfId="25830"/>
    <cellStyle name="Normal 40 4 17 3 2 2" xfId="52079"/>
    <cellStyle name="Normal 40 4 17 3 3" xfId="41016"/>
    <cellStyle name="Normal 40 4 17 4" xfId="18502"/>
    <cellStyle name="Normal 40 4 17 4 2" xfId="44752"/>
    <cellStyle name="Normal 40 4 17 5" xfId="7374"/>
    <cellStyle name="Normal 40 4 17 5 2" xfId="33689"/>
    <cellStyle name="Normal 40 4 18" xfId="4978"/>
    <cellStyle name="Normal 40 4 18 2" xfId="11279"/>
    <cellStyle name="Normal 40 4 18 2 2" xfId="22343"/>
    <cellStyle name="Normal 40 4 18 2 2 2" xfId="48592"/>
    <cellStyle name="Normal 40 4 18 2 3" xfId="37529"/>
    <cellStyle name="Normal 40 4 18 3" xfId="14882"/>
    <cellStyle name="Normal 40 4 18 3 2" xfId="25946"/>
    <cellStyle name="Normal 40 4 18 3 2 2" xfId="52195"/>
    <cellStyle name="Normal 40 4 18 3 3" xfId="41132"/>
    <cellStyle name="Normal 40 4 18 4" xfId="18618"/>
    <cellStyle name="Normal 40 4 18 4 2" xfId="44868"/>
    <cellStyle name="Normal 40 4 18 5" xfId="7491"/>
    <cellStyle name="Normal 40 4 18 5 2" xfId="33805"/>
    <cellStyle name="Normal 40 4 19" xfId="4979"/>
    <cellStyle name="Normal 40 4 19 2" xfId="11396"/>
    <cellStyle name="Normal 40 4 19 2 2" xfId="22460"/>
    <cellStyle name="Normal 40 4 19 2 2 2" xfId="48709"/>
    <cellStyle name="Normal 40 4 19 2 3" xfId="37646"/>
    <cellStyle name="Normal 40 4 19 3" xfId="14999"/>
    <cellStyle name="Normal 40 4 19 3 2" xfId="26063"/>
    <cellStyle name="Normal 40 4 19 3 2 2" xfId="52312"/>
    <cellStyle name="Normal 40 4 19 3 3" xfId="41249"/>
    <cellStyle name="Normal 40 4 19 4" xfId="18735"/>
    <cellStyle name="Normal 40 4 19 4 2" xfId="44985"/>
    <cellStyle name="Normal 40 4 19 5" xfId="7609"/>
    <cellStyle name="Normal 40 4 19 5 2" xfId="33922"/>
    <cellStyle name="Normal 40 4 2" xfId="307"/>
    <cellStyle name="Normal 40 4 2 10" xfId="4981"/>
    <cellStyle name="Normal 40 4 2 10 2" xfId="10493"/>
    <cellStyle name="Normal 40 4 2 10 2 2" xfId="21557"/>
    <cellStyle name="Normal 40 4 2 10 2 2 2" xfId="47806"/>
    <cellStyle name="Normal 40 4 2 10 2 3" xfId="36743"/>
    <cellStyle name="Normal 40 4 2 10 3" xfId="14096"/>
    <cellStyle name="Normal 40 4 2 10 3 2" xfId="25160"/>
    <cellStyle name="Normal 40 4 2 10 3 2 2" xfId="51409"/>
    <cellStyle name="Normal 40 4 2 10 3 3" xfId="40346"/>
    <cellStyle name="Normal 40 4 2 10 4" xfId="17832"/>
    <cellStyle name="Normal 40 4 2 10 4 2" xfId="44082"/>
    <cellStyle name="Normal 40 4 2 10 5" xfId="6698"/>
    <cellStyle name="Normal 40 4 2 10 5 2" xfId="33019"/>
    <cellStyle name="Normal 40 4 2 11" xfId="4982"/>
    <cellStyle name="Normal 40 4 2 11 2" xfId="10608"/>
    <cellStyle name="Normal 40 4 2 11 2 2" xfId="21672"/>
    <cellStyle name="Normal 40 4 2 11 2 2 2" xfId="47921"/>
    <cellStyle name="Normal 40 4 2 11 2 3" xfId="36858"/>
    <cellStyle name="Normal 40 4 2 11 3" xfId="14211"/>
    <cellStyle name="Normal 40 4 2 11 3 2" xfId="25275"/>
    <cellStyle name="Normal 40 4 2 11 3 2 2" xfId="51524"/>
    <cellStyle name="Normal 40 4 2 11 3 3" xfId="40461"/>
    <cellStyle name="Normal 40 4 2 11 4" xfId="17947"/>
    <cellStyle name="Normal 40 4 2 11 4 2" xfId="44197"/>
    <cellStyle name="Normal 40 4 2 11 5" xfId="6814"/>
    <cellStyle name="Normal 40 4 2 11 5 2" xfId="33134"/>
    <cellStyle name="Normal 40 4 2 12" xfId="4983"/>
    <cellStyle name="Normal 40 4 2 12 2" xfId="10781"/>
    <cellStyle name="Normal 40 4 2 12 2 2" xfId="21845"/>
    <cellStyle name="Normal 40 4 2 12 2 2 2" xfId="48094"/>
    <cellStyle name="Normal 40 4 2 12 2 3" xfId="37031"/>
    <cellStyle name="Normal 40 4 2 12 3" xfId="14384"/>
    <cellStyle name="Normal 40 4 2 12 3 2" xfId="25448"/>
    <cellStyle name="Normal 40 4 2 12 3 2 2" xfId="51697"/>
    <cellStyle name="Normal 40 4 2 12 3 3" xfId="40634"/>
    <cellStyle name="Normal 40 4 2 12 4" xfId="18120"/>
    <cellStyle name="Normal 40 4 2 12 4 2" xfId="44370"/>
    <cellStyle name="Normal 40 4 2 12 5" xfId="6988"/>
    <cellStyle name="Normal 40 4 2 12 5 2" xfId="33307"/>
    <cellStyle name="Normal 40 4 2 13" xfId="4984"/>
    <cellStyle name="Normal 40 4 2 13 2" xfId="10898"/>
    <cellStyle name="Normal 40 4 2 13 2 2" xfId="21962"/>
    <cellStyle name="Normal 40 4 2 13 2 2 2" xfId="48211"/>
    <cellStyle name="Normal 40 4 2 13 2 3" xfId="37148"/>
    <cellStyle name="Normal 40 4 2 13 3" xfId="14501"/>
    <cellStyle name="Normal 40 4 2 13 3 2" xfId="25565"/>
    <cellStyle name="Normal 40 4 2 13 3 2 2" xfId="51814"/>
    <cellStyle name="Normal 40 4 2 13 3 3" xfId="40751"/>
    <cellStyle name="Normal 40 4 2 13 4" xfId="18237"/>
    <cellStyle name="Normal 40 4 2 13 4 2" xfId="44487"/>
    <cellStyle name="Normal 40 4 2 13 5" xfId="7106"/>
    <cellStyle name="Normal 40 4 2 13 5 2" xfId="33424"/>
    <cellStyle name="Normal 40 4 2 14" xfId="4985"/>
    <cellStyle name="Normal 40 4 2 14 2" xfId="11014"/>
    <cellStyle name="Normal 40 4 2 14 2 2" xfId="22078"/>
    <cellStyle name="Normal 40 4 2 14 2 2 2" xfId="48327"/>
    <cellStyle name="Normal 40 4 2 14 2 3" xfId="37264"/>
    <cellStyle name="Normal 40 4 2 14 3" xfId="14617"/>
    <cellStyle name="Normal 40 4 2 14 3 2" xfId="25681"/>
    <cellStyle name="Normal 40 4 2 14 3 2 2" xfId="51930"/>
    <cellStyle name="Normal 40 4 2 14 3 3" xfId="40867"/>
    <cellStyle name="Normal 40 4 2 14 4" xfId="18353"/>
    <cellStyle name="Normal 40 4 2 14 4 2" xfId="44603"/>
    <cellStyle name="Normal 40 4 2 14 5" xfId="7223"/>
    <cellStyle name="Normal 40 4 2 14 5 2" xfId="33540"/>
    <cellStyle name="Normal 40 4 2 15" xfId="4986"/>
    <cellStyle name="Normal 40 4 2 15 2" xfId="11132"/>
    <cellStyle name="Normal 40 4 2 15 2 2" xfId="22196"/>
    <cellStyle name="Normal 40 4 2 15 2 2 2" xfId="48445"/>
    <cellStyle name="Normal 40 4 2 15 2 3" xfId="37382"/>
    <cellStyle name="Normal 40 4 2 15 3" xfId="14735"/>
    <cellStyle name="Normal 40 4 2 15 3 2" xfId="25799"/>
    <cellStyle name="Normal 40 4 2 15 3 2 2" xfId="52048"/>
    <cellStyle name="Normal 40 4 2 15 3 3" xfId="40985"/>
    <cellStyle name="Normal 40 4 2 15 4" xfId="18471"/>
    <cellStyle name="Normal 40 4 2 15 4 2" xfId="44721"/>
    <cellStyle name="Normal 40 4 2 15 5" xfId="7342"/>
    <cellStyle name="Normal 40 4 2 15 5 2" xfId="33658"/>
    <cellStyle name="Normal 40 4 2 16" xfId="4987"/>
    <cellStyle name="Normal 40 4 2 16 2" xfId="11250"/>
    <cellStyle name="Normal 40 4 2 16 2 2" xfId="22314"/>
    <cellStyle name="Normal 40 4 2 16 2 2 2" xfId="48563"/>
    <cellStyle name="Normal 40 4 2 16 2 3" xfId="37500"/>
    <cellStyle name="Normal 40 4 2 16 3" xfId="14853"/>
    <cellStyle name="Normal 40 4 2 16 3 2" xfId="25917"/>
    <cellStyle name="Normal 40 4 2 16 3 2 2" xfId="52166"/>
    <cellStyle name="Normal 40 4 2 16 3 3" xfId="41103"/>
    <cellStyle name="Normal 40 4 2 16 4" xfId="18589"/>
    <cellStyle name="Normal 40 4 2 16 4 2" xfId="44839"/>
    <cellStyle name="Normal 40 4 2 16 5" xfId="7461"/>
    <cellStyle name="Normal 40 4 2 16 5 2" xfId="33776"/>
    <cellStyle name="Normal 40 4 2 17" xfId="4988"/>
    <cellStyle name="Normal 40 4 2 17 2" xfId="11366"/>
    <cellStyle name="Normal 40 4 2 17 2 2" xfId="22430"/>
    <cellStyle name="Normal 40 4 2 17 2 2 2" xfId="48679"/>
    <cellStyle name="Normal 40 4 2 17 2 3" xfId="37616"/>
    <cellStyle name="Normal 40 4 2 17 3" xfId="14969"/>
    <cellStyle name="Normal 40 4 2 17 3 2" xfId="26033"/>
    <cellStyle name="Normal 40 4 2 17 3 2 2" xfId="52282"/>
    <cellStyle name="Normal 40 4 2 17 3 3" xfId="41219"/>
    <cellStyle name="Normal 40 4 2 17 4" xfId="18705"/>
    <cellStyle name="Normal 40 4 2 17 4 2" xfId="44955"/>
    <cellStyle name="Normal 40 4 2 17 5" xfId="7578"/>
    <cellStyle name="Normal 40 4 2 17 5 2" xfId="33892"/>
    <cellStyle name="Normal 40 4 2 18" xfId="4989"/>
    <cellStyle name="Normal 40 4 2 18 2" xfId="11483"/>
    <cellStyle name="Normal 40 4 2 18 2 2" xfId="22547"/>
    <cellStyle name="Normal 40 4 2 18 2 2 2" xfId="48796"/>
    <cellStyle name="Normal 40 4 2 18 2 3" xfId="37733"/>
    <cellStyle name="Normal 40 4 2 18 3" xfId="15086"/>
    <cellStyle name="Normal 40 4 2 18 3 2" xfId="26150"/>
    <cellStyle name="Normal 40 4 2 18 3 2 2" xfId="52399"/>
    <cellStyle name="Normal 40 4 2 18 3 3" xfId="41336"/>
    <cellStyle name="Normal 40 4 2 18 4" xfId="18822"/>
    <cellStyle name="Normal 40 4 2 18 4 2" xfId="45072"/>
    <cellStyle name="Normal 40 4 2 18 5" xfId="7696"/>
    <cellStyle name="Normal 40 4 2 18 5 2" xfId="34009"/>
    <cellStyle name="Normal 40 4 2 19" xfId="4990"/>
    <cellStyle name="Normal 40 4 2 19 2" xfId="11602"/>
    <cellStyle name="Normal 40 4 2 19 2 2" xfId="22666"/>
    <cellStyle name="Normal 40 4 2 19 2 2 2" xfId="48915"/>
    <cellStyle name="Normal 40 4 2 19 2 3" xfId="37852"/>
    <cellStyle name="Normal 40 4 2 19 3" xfId="15205"/>
    <cellStyle name="Normal 40 4 2 19 3 2" xfId="26269"/>
    <cellStyle name="Normal 40 4 2 19 3 2 2" xfId="52518"/>
    <cellStyle name="Normal 40 4 2 19 3 3" xfId="41455"/>
    <cellStyle name="Normal 40 4 2 19 4" xfId="18941"/>
    <cellStyle name="Normal 40 4 2 19 4 2" xfId="45191"/>
    <cellStyle name="Normal 40 4 2 19 5" xfId="7816"/>
    <cellStyle name="Normal 40 4 2 19 5 2" xfId="34128"/>
    <cellStyle name="Normal 40 4 2 2" xfId="308"/>
    <cellStyle name="Normal 40 4 2 2 2" xfId="4992"/>
    <cellStyle name="Normal 40 4 2 2 2 2" xfId="16485"/>
    <cellStyle name="Normal 40 4 2 2 2 2 2" xfId="27549"/>
    <cellStyle name="Normal 40 4 2 2 2 2 2 2" xfId="53798"/>
    <cellStyle name="Normal 40 4 2 2 2 2 3" xfId="42735"/>
    <cellStyle name="Normal 40 4 2 2 2 3" xfId="20221"/>
    <cellStyle name="Normal 40 4 2 2 2 3 2" xfId="46471"/>
    <cellStyle name="Normal 40 4 2 2 2 4" xfId="9149"/>
    <cellStyle name="Normal 40 4 2 2 2 4 2" xfId="35408"/>
    <cellStyle name="Normal 40 4 2 2 3" xfId="4991"/>
    <cellStyle name="Normal 40 4 2 2 3 2" xfId="20563"/>
    <cellStyle name="Normal 40 4 2 2 3 2 2" xfId="46812"/>
    <cellStyle name="Normal 40 4 2 2 3 3" xfId="9499"/>
    <cellStyle name="Normal 40 4 2 2 3 3 2" xfId="35749"/>
    <cellStyle name="Normal 40 4 2 2 4" xfId="13102"/>
    <cellStyle name="Normal 40 4 2 2 4 2" xfId="24166"/>
    <cellStyle name="Normal 40 4 2 2 4 2 2" xfId="50415"/>
    <cellStyle name="Normal 40 4 2 2 4 3" xfId="39352"/>
    <cellStyle name="Normal 40 4 2 2 5" xfId="16838"/>
    <cellStyle name="Normal 40 4 2 2 5 2" xfId="43088"/>
    <cellStyle name="Normal 40 4 2 2 6" xfId="5696"/>
    <cellStyle name="Normal 40 4 2 2 6 2" xfId="32025"/>
    <cellStyle name="Normal 40 4 2 2 7" xfId="27786"/>
    <cellStyle name="Normal 40 4 2 20" xfId="4993"/>
    <cellStyle name="Normal 40 4 2 20 2" xfId="11716"/>
    <cellStyle name="Normal 40 4 2 20 2 2" xfId="22780"/>
    <cellStyle name="Normal 40 4 2 20 2 2 2" xfId="49029"/>
    <cellStyle name="Normal 40 4 2 20 2 3" xfId="37966"/>
    <cellStyle name="Normal 40 4 2 20 3" xfId="15319"/>
    <cellStyle name="Normal 40 4 2 20 3 2" xfId="26383"/>
    <cellStyle name="Normal 40 4 2 20 3 2 2" xfId="52632"/>
    <cellStyle name="Normal 40 4 2 20 3 3" xfId="41569"/>
    <cellStyle name="Normal 40 4 2 20 4" xfId="19055"/>
    <cellStyle name="Normal 40 4 2 20 4 2" xfId="45305"/>
    <cellStyle name="Normal 40 4 2 20 5" xfId="7931"/>
    <cellStyle name="Normal 40 4 2 20 5 2" xfId="34242"/>
    <cellStyle name="Normal 40 4 2 21" xfId="4994"/>
    <cellStyle name="Normal 40 4 2 21 2" xfId="11830"/>
    <cellStyle name="Normal 40 4 2 21 2 2" xfId="22894"/>
    <cellStyle name="Normal 40 4 2 21 2 2 2" xfId="49143"/>
    <cellStyle name="Normal 40 4 2 21 2 3" xfId="38080"/>
    <cellStyle name="Normal 40 4 2 21 3" xfId="15433"/>
    <cellStyle name="Normal 40 4 2 21 3 2" xfId="26497"/>
    <cellStyle name="Normal 40 4 2 21 3 2 2" xfId="52746"/>
    <cellStyle name="Normal 40 4 2 21 3 3" xfId="41683"/>
    <cellStyle name="Normal 40 4 2 21 4" xfId="19169"/>
    <cellStyle name="Normal 40 4 2 21 4 2" xfId="45419"/>
    <cellStyle name="Normal 40 4 2 21 5" xfId="8046"/>
    <cellStyle name="Normal 40 4 2 21 5 2" xfId="34356"/>
    <cellStyle name="Normal 40 4 2 22" xfId="4995"/>
    <cellStyle name="Normal 40 4 2 22 2" xfId="11944"/>
    <cellStyle name="Normal 40 4 2 22 2 2" xfId="23008"/>
    <cellStyle name="Normal 40 4 2 22 2 2 2" xfId="49257"/>
    <cellStyle name="Normal 40 4 2 22 2 3" xfId="38194"/>
    <cellStyle name="Normal 40 4 2 22 3" xfId="15547"/>
    <cellStyle name="Normal 40 4 2 22 3 2" xfId="26611"/>
    <cellStyle name="Normal 40 4 2 22 3 2 2" xfId="52860"/>
    <cellStyle name="Normal 40 4 2 22 3 3" xfId="41797"/>
    <cellStyle name="Normal 40 4 2 22 4" xfId="19283"/>
    <cellStyle name="Normal 40 4 2 22 4 2" xfId="45533"/>
    <cellStyle name="Normal 40 4 2 22 5" xfId="8161"/>
    <cellStyle name="Normal 40 4 2 22 5 2" xfId="34470"/>
    <cellStyle name="Normal 40 4 2 23" xfId="4996"/>
    <cellStyle name="Normal 40 4 2 23 2" xfId="12058"/>
    <cellStyle name="Normal 40 4 2 23 2 2" xfId="23122"/>
    <cellStyle name="Normal 40 4 2 23 2 2 2" xfId="49371"/>
    <cellStyle name="Normal 40 4 2 23 2 3" xfId="38308"/>
    <cellStyle name="Normal 40 4 2 23 3" xfId="15661"/>
    <cellStyle name="Normal 40 4 2 23 3 2" xfId="26725"/>
    <cellStyle name="Normal 40 4 2 23 3 2 2" xfId="52974"/>
    <cellStyle name="Normal 40 4 2 23 3 3" xfId="41911"/>
    <cellStyle name="Normal 40 4 2 23 4" xfId="19397"/>
    <cellStyle name="Normal 40 4 2 23 4 2" xfId="45647"/>
    <cellStyle name="Normal 40 4 2 23 5" xfId="8276"/>
    <cellStyle name="Normal 40 4 2 23 5 2" xfId="34584"/>
    <cellStyle name="Normal 40 4 2 24" xfId="4997"/>
    <cellStyle name="Normal 40 4 2 24 2" xfId="12172"/>
    <cellStyle name="Normal 40 4 2 24 2 2" xfId="23236"/>
    <cellStyle name="Normal 40 4 2 24 2 2 2" xfId="49485"/>
    <cellStyle name="Normal 40 4 2 24 2 3" xfId="38422"/>
    <cellStyle name="Normal 40 4 2 24 3" xfId="15775"/>
    <cellStyle name="Normal 40 4 2 24 3 2" xfId="26839"/>
    <cellStyle name="Normal 40 4 2 24 3 2 2" xfId="53088"/>
    <cellStyle name="Normal 40 4 2 24 3 3" xfId="42025"/>
    <cellStyle name="Normal 40 4 2 24 4" xfId="19511"/>
    <cellStyle name="Normal 40 4 2 24 4 2" xfId="45761"/>
    <cellStyle name="Normal 40 4 2 24 5" xfId="8391"/>
    <cellStyle name="Normal 40 4 2 24 5 2" xfId="34698"/>
    <cellStyle name="Normal 40 4 2 25" xfId="4998"/>
    <cellStyle name="Normal 40 4 2 25 2" xfId="12289"/>
    <cellStyle name="Normal 40 4 2 25 2 2" xfId="23353"/>
    <cellStyle name="Normal 40 4 2 25 2 2 2" xfId="49602"/>
    <cellStyle name="Normal 40 4 2 25 2 3" xfId="38539"/>
    <cellStyle name="Normal 40 4 2 25 3" xfId="15892"/>
    <cellStyle name="Normal 40 4 2 25 3 2" xfId="26956"/>
    <cellStyle name="Normal 40 4 2 25 3 2 2" xfId="53205"/>
    <cellStyle name="Normal 40 4 2 25 3 3" xfId="42142"/>
    <cellStyle name="Normal 40 4 2 25 4" xfId="19628"/>
    <cellStyle name="Normal 40 4 2 25 4 2" xfId="45878"/>
    <cellStyle name="Normal 40 4 2 25 5" xfId="8509"/>
    <cellStyle name="Normal 40 4 2 25 5 2" xfId="34815"/>
    <cellStyle name="Normal 40 4 2 26" xfId="4999"/>
    <cellStyle name="Normal 40 4 2 26 2" xfId="12408"/>
    <cellStyle name="Normal 40 4 2 26 2 2" xfId="23472"/>
    <cellStyle name="Normal 40 4 2 26 2 2 2" xfId="49721"/>
    <cellStyle name="Normal 40 4 2 26 2 3" xfId="38658"/>
    <cellStyle name="Normal 40 4 2 26 3" xfId="16011"/>
    <cellStyle name="Normal 40 4 2 26 3 2" xfId="27075"/>
    <cellStyle name="Normal 40 4 2 26 3 2 2" xfId="53324"/>
    <cellStyle name="Normal 40 4 2 26 3 3" xfId="42261"/>
    <cellStyle name="Normal 40 4 2 26 4" xfId="19747"/>
    <cellStyle name="Normal 40 4 2 26 4 2" xfId="45997"/>
    <cellStyle name="Normal 40 4 2 26 5" xfId="8629"/>
    <cellStyle name="Normal 40 4 2 26 5 2" xfId="34934"/>
    <cellStyle name="Normal 40 4 2 27" xfId="5000"/>
    <cellStyle name="Normal 40 4 2 27 2" xfId="12539"/>
    <cellStyle name="Normal 40 4 2 27 2 2" xfId="23603"/>
    <cellStyle name="Normal 40 4 2 27 2 2 2" xfId="49852"/>
    <cellStyle name="Normal 40 4 2 27 2 3" xfId="38789"/>
    <cellStyle name="Normal 40 4 2 27 3" xfId="16142"/>
    <cellStyle name="Normal 40 4 2 27 3 2" xfId="27206"/>
    <cellStyle name="Normal 40 4 2 27 3 2 2" xfId="53455"/>
    <cellStyle name="Normal 40 4 2 27 3 3" xfId="42392"/>
    <cellStyle name="Normal 40 4 2 27 4" xfId="19878"/>
    <cellStyle name="Normal 40 4 2 27 4 2" xfId="46128"/>
    <cellStyle name="Normal 40 4 2 27 5" xfId="8761"/>
    <cellStyle name="Normal 40 4 2 27 5 2" xfId="35065"/>
    <cellStyle name="Normal 40 4 2 28" xfId="5001"/>
    <cellStyle name="Normal 40 4 2 28 2" xfId="12654"/>
    <cellStyle name="Normal 40 4 2 28 2 2" xfId="23718"/>
    <cellStyle name="Normal 40 4 2 28 2 2 2" xfId="49967"/>
    <cellStyle name="Normal 40 4 2 28 2 3" xfId="38904"/>
    <cellStyle name="Normal 40 4 2 28 3" xfId="16257"/>
    <cellStyle name="Normal 40 4 2 28 3 2" xfId="27321"/>
    <cellStyle name="Normal 40 4 2 28 3 2 2" xfId="53570"/>
    <cellStyle name="Normal 40 4 2 28 3 3" xfId="42507"/>
    <cellStyle name="Normal 40 4 2 28 4" xfId="19993"/>
    <cellStyle name="Normal 40 4 2 28 4 2" xfId="46243"/>
    <cellStyle name="Normal 40 4 2 28 5" xfId="8877"/>
    <cellStyle name="Normal 40 4 2 28 5 2" xfId="35180"/>
    <cellStyle name="Normal 40 4 2 29" xfId="5002"/>
    <cellStyle name="Normal 40 4 2 29 2" xfId="12768"/>
    <cellStyle name="Normal 40 4 2 29 2 2" xfId="23832"/>
    <cellStyle name="Normal 40 4 2 29 2 2 2" xfId="50081"/>
    <cellStyle name="Normal 40 4 2 29 2 3" xfId="39018"/>
    <cellStyle name="Normal 40 4 2 29 3" xfId="16371"/>
    <cellStyle name="Normal 40 4 2 29 3 2" xfId="27435"/>
    <cellStyle name="Normal 40 4 2 29 3 2 2" xfId="53684"/>
    <cellStyle name="Normal 40 4 2 29 3 3" xfId="42621"/>
    <cellStyle name="Normal 40 4 2 29 4" xfId="20107"/>
    <cellStyle name="Normal 40 4 2 29 4 2" xfId="46357"/>
    <cellStyle name="Normal 40 4 2 29 5" xfId="8992"/>
    <cellStyle name="Normal 40 4 2 29 5 2" xfId="35294"/>
    <cellStyle name="Normal 40 4 2 3" xfId="5003"/>
    <cellStyle name="Normal 40 4 2 3 2" xfId="9678"/>
    <cellStyle name="Normal 40 4 2 3 2 2" xfId="20742"/>
    <cellStyle name="Normal 40 4 2 3 2 2 2" xfId="46991"/>
    <cellStyle name="Normal 40 4 2 3 2 3" xfId="35928"/>
    <cellStyle name="Normal 40 4 2 3 3" xfId="13281"/>
    <cellStyle name="Normal 40 4 2 3 3 2" xfId="24345"/>
    <cellStyle name="Normal 40 4 2 3 3 2 2" xfId="50594"/>
    <cellStyle name="Normal 40 4 2 3 3 3" xfId="39531"/>
    <cellStyle name="Normal 40 4 2 3 4" xfId="17017"/>
    <cellStyle name="Normal 40 4 2 3 4 2" xfId="43267"/>
    <cellStyle name="Normal 40 4 2 3 5" xfId="5876"/>
    <cellStyle name="Normal 40 4 2 3 5 2" xfId="32204"/>
    <cellStyle name="Normal 40 4 2 30" xfId="5004"/>
    <cellStyle name="Normal 40 4 2 30 2" xfId="9406"/>
    <cellStyle name="Normal 40 4 2 30 2 2" xfId="20470"/>
    <cellStyle name="Normal 40 4 2 30 2 2 2" xfId="46719"/>
    <cellStyle name="Normal 40 4 2 30 2 3" xfId="35656"/>
    <cellStyle name="Normal 40 4 2 30 3" xfId="13009"/>
    <cellStyle name="Normal 40 4 2 30 3 2" xfId="24073"/>
    <cellStyle name="Normal 40 4 2 30 3 2 2" xfId="50322"/>
    <cellStyle name="Normal 40 4 2 30 3 3" xfId="39259"/>
    <cellStyle name="Normal 40 4 2 30 4" xfId="16745"/>
    <cellStyle name="Normal 40 4 2 30 4 2" xfId="42995"/>
    <cellStyle name="Normal 40 4 2 30 5" xfId="5601"/>
    <cellStyle name="Normal 40 4 2 30 5 2" xfId="31932"/>
    <cellStyle name="Normal 40 4 2 31" xfId="5005"/>
    <cellStyle name="Normal 40 4 2 31 2" xfId="20350"/>
    <cellStyle name="Normal 40 4 2 31 2 2" xfId="46599"/>
    <cellStyle name="Normal 40 4 2 31 3" xfId="9286"/>
    <cellStyle name="Normal 40 4 2 31 3 2" xfId="35536"/>
    <cellStyle name="Normal 40 4 2 32" xfId="5006"/>
    <cellStyle name="Normal 40 4 2 32 2" xfId="23953"/>
    <cellStyle name="Normal 40 4 2 32 2 2" xfId="50202"/>
    <cellStyle name="Normal 40 4 2 32 3" xfId="12889"/>
    <cellStyle name="Normal 40 4 2 32 3 2" xfId="39139"/>
    <cellStyle name="Normal 40 4 2 33" xfId="5007"/>
    <cellStyle name="Normal 40 4 2 33 2" xfId="16625"/>
    <cellStyle name="Normal 40 4 2 33 2 2" xfId="42875"/>
    <cellStyle name="Normal 40 4 2 34" xfId="5008"/>
    <cellStyle name="Normal 40 4 2 35" xfId="5009"/>
    <cellStyle name="Normal 40 4 2 36" xfId="5010"/>
    <cellStyle name="Normal 40 4 2 37" xfId="5011"/>
    <cellStyle name="Normal 40 4 2 38" xfId="5012"/>
    <cellStyle name="Normal 40 4 2 39" xfId="5013"/>
    <cellStyle name="Normal 40 4 2 4" xfId="5014"/>
    <cellStyle name="Normal 40 4 2 4 2" xfId="9794"/>
    <cellStyle name="Normal 40 4 2 4 2 2" xfId="20858"/>
    <cellStyle name="Normal 40 4 2 4 2 2 2" xfId="47107"/>
    <cellStyle name="Normal 40 4 2 4 2 3" xfId="36044"/>
    <cellStyle name="Normal 40 4 2 4 3" xfId="13397"/>
    <cellStyle name="Normal 40 4 2 4 3 2" xfId="24461"/>
    <cellStyle name="Normal 40 4 2 4 3 2 2" xfId="50710"/>
    <cellStyle name="Normal 40 4 2 4 3 3" xfId="39647"/>
    <cellStyle name="Normal 40 4 2 4 4" xfId="17133"/>
    <cellStyle name="Normal 40 4 2 4 4 2" xfId="43383"/>
    <cellStyle name="Normal 40 4 2 4 5" xfId="5993"/>
    <cellStyle name="Normal 40 4 2 4 5 2" xfId="32320"/>
    <cellStyle name="Normal 40 4 2 40" xfId="5015"/>
    <cellStyle name="Normal 40 4 2 41" xfId="4980"/>
    <cellStyle name="Normal 40 4 2 42" xfId="5480"/>
    <cellStyle name="Normal 40 4 2 42 2" xfId="31812"/>
    <cellStyle name="Normal 40 4 2 43" xfId="27785"/>
    <cellStyle name="Normal 40 4 2 5" xfId="5016"/>
    <cellStyle name="Normal 40 4 2 5 2" xfId="9909"/>
    <cellStyle name="Normal 40 4 2 5 2 2" xfId="20973"/>
    <cellStyle name="Normal 40 4 2 5 2 2 2" xfId="47222"/>
    <cellStyle name="Normal 40 4 2 5 2 3" xfId="36159"/>
    <cellStyle name="Normal 40 4 2 5 3" xfId="13512"/>
    <cellStyle name="Normal 40 4 2 5 3 2" xfId="24576"/>
    <cellStyle name="Normal 40 4 2 5 3 2 2" xfId="50825"/>
    <cellStyle name="Normal 40 4 2 5 3 3" xfId="39762"/>
    <cellStyle name="Normal 40 4 2 5 4" xfId="17248"/>
    <cellStyle name="Normal 40 4 2 5 4 2" xfId="43498"/>
    <cellStyle name="Normal 40 4 2 5 5" xfId="6109"/>
    <cellStyle name="Normal 40 4 2 5 5 2" xfId="32435"/>
    <cellStyle name="Normal 40 4 2 6" xfId="5017"/>
    <cellStyle name="Normal 40 4 2 6 2" xfId="10024"/>
    <cellStyle name="Normal 40 4 2 6 2 2" xfId="21088"/>
    <cellStyle name="Normal 40 4 2 6 2 2 2" xfId="47337"/>
    <cellStyle name="Normal 40 4 2 6 2 3" xfId="36274"/>
    <cellStyle name="Normal 40 4 2 6 3" xfId="13627"/>
    <cellStyle name="Normal 40 4 2 6 3 2" xfId="24691"/>
    <cellStyle name="Normal 40 4 2 6 3 2 2" xfId="50940"/>
    <cellStyle name="Normal 40 4 2 6 3 3" xfId="39877"/>
    <cellStyle name="Normal 40 4 2 6 4" xfId="17363"/>
    <cellStyle name="Normal 40 4 2 6 4 2" xfId="43613"/>
    <cellStyle name="Normal 40 4 2 6 5" xfId="6225"/>
    <cellStyle name="Normal 40 4 2 6 5 2" xfId="32550"/>
    <cellStyle name="Normal 40 4 2 7" xfId="5018"/>
    <cellStyle name="Normal 40 4 2 7 2" xfId="10138"/>
    <cellStyle name="Normal 40 4 2 7 2 2" xfId="21202"/>
    <cellStyle name="Normal 40 4 2 7 2 2 2" xfId="47451"/>
    <cellStyle name="Normal 40 4 2 7 2 3" xfId="36388"/>
    <cellStyle name="Normal 40 4 2 7 3" xfId="13741"/>
    <cellStyle name="Normal 40 4 2 7 3 2" xfId="24805"/>
    <cellStyle name="Normal 40 4 2 7 3 2 2" xfId="51054"/>
    <cellStyle name="Normal 40 4 2 7 3 3" xfId="39991"/>
    <cellStyle name="Normal 40 4 2 7 4" xfId="17477"/>
    <cellStyle name="Normal 40 4 2 7 4 2" xfId="43727"/>
    <cellStyle name="Normal 40 4 2 7 5" xfId="6340"/>
    <cellStyle name="Normal 40 4 2 7 5 2" xfId="32664"/>
    <cellStyle name="Normal 40 4 2 8" xfId="5019"/>
    <cellStyle name="Normal 40 4 2 8 2" xfId="10252"/>
    <cellStyle name="Normal 40 4 2 8 2 2" xfId="21316"/>
    <cellStyle name="Normal 40 4 2 8 2 2 2" xfId="47565"/>
    <cellStyle name="Normal 40 4 2 8 2 3" xfId="36502"/>
    <cellStyle name="Normal 40 4 2 8 3" xfId="13855"/>
    <cellStyle name="Normal 40 4 2 8 3 2" xfId="24919"/>
    <cellStyle name="Normal 40 4 2 8 3 2 2" xfId="51168"/>
    <cellStyle name="Normal 40 4 2 8 3 3" xfId="40105"/>
    <cellStyle name="Normal 40 4 2 8 4" xfId="17591"/>
    <cellStyle name="Normal 40 4 2 8 4 2" xfId="43841"/>
    <cellStyle name="Normal 40 4 2 8 5" xfId="6455"/>
    <cellStyle name="Normal 40 4 2 8 5 2" xfId="32778"/>
    <cellStyle name="Normal 40 4 2 9" xfId="5020"/>
    <cellStyle name="Normal 40 4 2 9 2" xfId="10366"/>
    <cellStyle name="Normal 40 4 2 9 2 2" xfId="21430"/>
    <cellStyle name="Normal 40 4 2 9 2 2 2" xfId="47679"/>
    <cellStyle name="Normal 40 4 2 9 2 3" xfId="36616"/>
    <cellStyle name="Normal 40 4 2 9 3" xfId="13969"/>
    <cellStyle name="Normal 40 4 2 9 3 2" xfId="25033"/>
    <cellStyle name="Normal 40 4 2 9 3 2 2" xfId="51282"/>
    <cellStyle name="Normal 40 4 2 9 3 3" xfId="40219"/>
    <cellStyle name="Normal 40 4 2 9 4" xfId="17705"/>
    <cellStyle name="Normal 40 4 2 9 4 2" xfId="43955"/>
    <cellStyle name="Normal 40 4 2 9 5" xfId="6570"/>
    <cellStyle name="Normal 40 4 2 9 5 2" xfId="32892"/>
    <cellStyle name="Normal 40 4 20" xfId="5021"/>
    <cellStyle name="Normal 40 4 20 2" xfId="11515"/>
    <cellStyle name="Normal 40 4 20 2 2" xfId="22579"/>
    <cellStyle name="Normal 40 4 20 2 2 2" xfId="48828"/>
    <cellStyle name="Normal 40 4 20 2 3" xfId="37765"/>
    <cellStyle name="Normal 40 4 20 3" xfId="15118"/>
    <cellStyle name="Normal 40 4 20 3 2" xfId="26182"/>
    <cellStyle name="Normal 40 4 20 3 2 2" xfId="52431"/>
    <cellStyle name="Normal 40 4 20 3 3" xfId="41368"/>
    <cellStyle name="Normal 40 4 20 4" xfId="18854"/>
    <cellStyle name="Normal 40 4 20 4 2" xfId="45104"/>
    <cellStyle name="Normal 40 4 20 5" xfId="7729"/>
    <cellStyle name="Normal 40 4 20 5 2" xfId="34041"/>
    <cellStyle name="Normal 40 4 21" xfId="5022"/>
    <cellStyle name="Normal 40 4 21 2" xfId="11629"/>
    <cellStyle name="Normal 40 4 21 2 2" xfId="22693"/>
    <cellStyle name="Normal 40 4 21 2 2 2" xfId="48942"/>
    <cellStyle name="Normal 40 4 21 2 3" xfId="37879"/>
    <cellStyle name="Normal 40 4 21 3" xfId="15232"/>
    <cellStyle name="Normal 40 4 21 3 2" xfId="26296"/>
    <cellStyle name="Normal 40 4 21 3 2 2" xfId="52545"/>
    <cellStyle name="Normal 40 4 21 3 3" xfId="41482"/>
    <cellStyle name="Normal 40 4 21 4" xfId="18968"/>
    <cellStyle name="Normal 40 4 21 4 2" xfId="45218"/>
    <cellStyle name="Normal 40 4 21 5" xfId="7844"/>
    <cellStyle name="Normal 40 4 21 5 2" xfId="34155"/>
    <cellStyle name="Normal 40 4 22" xfId="5023"/>
    <cellStyle name="Normal 40 4 22 2" xfId="11743"/>
    <cellStyle name="Normal 40 4 22 2 2" xfId="22807"/>
    <cellStyle name="Normal 40 4 22 2 2 2" xfId="49056"/>
    <cellStyle name="Normal 40 4 22 2 3" xfId="37993"/>
    <cellStyle name="Normal 40 4 22 3" xfId="15346"/>
    <cellStyle name="Normal 40 4 22 3 2" xfId="26410"/>
    <cellStyle name="Normal 40 4 22 3 2 2" xfId="52659"/>
    <cellStyle name="Normal 40 4 22 3 3" xfId="41596"/>
    <cellStyle name="Normal 40 4 22 4" xfId="19082"/>
    <cellStyle name="Normal 40 4 22 4 2" xfId="45332"/>
    <cellStyle name="Normal 40 4 22 5" xfId="7959"/>
    <cellStyle name="Normal 40 4 22 5 2" xfId="34269"/>
    <cellStyle name="Normal 40 4 23" xfId="5024"/>
    <cellStyle name="Normal 40 4 23 2" xfId="11857"/>
    <cellStyle name="Normal 40 4 23 2 2" xfId="22921"/>
    <cellStyle name="Normal 40 4 23 2 2 2" xfId="49170"/>
    <cellStyle name="Normal 40 4 23 2 3" xfId="38107"/>
    <cellStyle name="Normal 40 4 23 3" xfId="15460"/>
    <cellStyle name="Normal 40 4 23 3 2" xfId="26524"/>
    <cellStyle name="Normal 40 4 23 3 2 2" xfId="52773"/>
    <cellStyle name="Normal 40 4 23 3 3" xfId="41710"/>
    <cellStyle name="Normal 40 4 23 4" xfId="19196"/>
    <cellStyle name="Normal 40 4 23 4 2" xfId="45446"/>
    <cellStyle name="Normal 40 4 23 5" xfId="8074"/>
    <cellStyle name="Normal 40 4 23 5 2" xfId="34383"/>
    <cellStyle name="Normal 40 4 24" xfId="5025"/>
    <cellStyle name="Normal 40 4 24 2" xfId="11971"/>
    <cellStyle name="Normal 40 4 24 2 2" xfId="23035"/>
    <cellStyle name="Normal 40 4 24 2 2 2" xfId="49284"/>
    <cellStyle name="Normal 40 4 24 2 3" xfId="38221"/>
    <cellStyle name="Normal 40 4 24 3" xfId="15574"/>
    <cellStyle name="Normal 40 4 24 3 2" xfId="26638"/>
    <cellStyle name="Normal 40 4 24 3 2 2" xfId="52887"/>
    <cellStyle name="Normal 40 4 24 3 3" xfId="41824"/>
    <cellStyle name="Normal 40 4 24 4" xfId="19310"/>
    <cellStyle name="Normal 40 4 24 4 2" xfId="45560"/>
    <cellStyle name="Normal 40 4 24 5" xfId="8189"/>
    <cellStyle name="Normal 40 4 24 5 2" xfId="34497"/>
    <cellStyle name="Normal 40 4 25" xfId="5026"/>
    <cellStyle name="Normal 40 4 25 2" xfId="12085"/>
    <cellStyle name="Normal 40 4 25 2 2" xfId="23149"/>
    <cellStyle name="Normal 40 4 25 2 2 2" xfId="49398"/>
    <cellStyle name="Normal 40 4 25 2 3" xfId="38335"/>
    <cellStyle name="Normal 40 4 25 3" xfId="15688"/>
    <cellStyle name="Normal 40 4 25 3 2" xfId="26752"/>
    <cellStyle name="Normal 40 4 25 3 2 2" xfId="53001"/>
    <cellStyle name="Normal 40 4 25 3 3" xfId="41938"/>
    <cellStyle name="Normal 40 4 25 4" xfId="19424"/>
    <cellStyle name="Normal 40 4 25 4 2" xfId="45674"/>
    <cellStyle name="Normal 40 4 25 5" xfId="8304"/>
    <cellStyle name="Normal 40 4 25 5 2" xfId="34611"/>
    <cellStyle name="Normal 40 4 26" xfId="5027"/>
    <cellStyle name="Normal 40 4 26 2" xfId="12202"/>
    <cellStyle name="Normal 40 4 26 2 2" xfId="23266"/>
    <cellStyle name="Normal 40 4 26 2 2 2" xfId="49515"/>
    <cellStyle name="Normal 40 4 26 2 3" xfId="38452"/>
    <cellStyle name="Normal 40 4 26 3" xfId="15805"/>
    <cellStyle name="Normal 40 4 26 3 2" xfId="26869"/>
    <cellStyle name="Normal 40 4 26 3 2 2" xfId="53118"/>
    <cellStyle name="Normal 40 4 26 3 3" xfId="42055"/>
    <cellStyle name="Normal 40 4 26 4" xfId="19541"/>
    <cellStyle name="Normal 40 4 26 4 2" xfId="45791"/>
    <cellStyle name="Normal 40 4 26 5" xfId="8422"/>
    <cellStyle name="Normal 40 4 26 5 2" xfId="34728"/>
    <cellStyle name="Normal 40 4 27" xfId="5028"/>
    <cellStyle name="Normal 40 4 27 2" xfId="12321"/>
    <cellStyle name="Normal 40 4 27 2 2" xfId="23385"/>
    <cellStyle name="Normal 40 4 27 2 2 2" xfId="49634"/>
    <cellStyle name="Normal 40 4 27 2 3" xfId="38571"/>
    <cellStyle name="Normal 40 4 27 3" xfId="15924"/>
    <cellStyle name="Normal 40 4 27 3 2" xfId="26988"/>
    <cellStyle name="Normal 40 4 27 3 2 2" xfId="53237"/>
    <cellStyle name="Normal 40 4 27 3 3" xfId="42174"/>
    <cellStyle name="Normal 40 4 27 4" xfId="19660"/>
    <cellStyle name="Normal 40 4 27 4 2" xfId="45910"/>
    <cellStyle name="Normal 40 4 27 5" xfId="8542"/>
    <cellStyle name="Normal 40 4 27 5 2" xfId="34847"/>
    <cellStyle name="Normal 40 4 28" xfId="5029"/>
    <cellStyle name="Normal 40 4 28 2" xfId="12452"/>
    <cellStyle name="Normal 40 4 28 2 2" xfId="23516"/>
    <cellStyle name="Normal 40 4 28 2 2 2" xfId="49765"/>
    <cellStyle name="Normal 40 4 28 2 3" xfId="38702"/>
    <cellStyle name="Normal 40 4 28 3" xfId="16055"/>
    <cellStyle name="Normal 40 4 28 3 2" xfId="27119"/>
    <cellStyle name="Normal 40 4 28 3 2 2" xfId="53368"/>
    <cellStyle name="Normal 40 4 28 3 3" xfId="42305"/>
    <cellStyle name="Normal 40 4 28 4" xfId="19791"/>
    <cellStyle name="Normal 40 4 28 4 2" xfId="46041"/>
    <cellStyle name="Normal 40 4 28 5" xfId="8674"/>
    <cellStyle name="Normal 40 4 28 5 2" xfId="34978"/>
    <cellStyle name="Normal 40 4 29" xfId="5030"/>
    <cellStyle name="Normal 40 4 29 2" xfId="12567"/>
    <cellStyle name="Normal 40 4 29 2 2" xfId="23631"/>
    <cellStyle name="Normal 40 4 29 2 2 2" xfId="49880"/>
    <cellStyle name="Normal 40 4 29 2 3" xfId="38817"/>
    <cellStyle name="Normal 40 4 29 3" xfId="16170"/>
    <cellStyle name="Normal 40 4 29 3 2" xfId="27234"/>
    <cellStyle name="Normal 40 4 29 3 2 2" xfId="53483"/>
    <cellStyle name="Normal 40 4 29 3 3" xfId="42420"/>
    <cellStyle name="Normal 40 4 29 4" xfId="19906"/>
    <cellStyle name="Normal 40 4 29 4 2" xfId="46156"/>
    <cellStyle name="Normal 40 4 29 5" xfId="8790"/>
    <cellStyle name="Normal 40 4 29 5 2" xfId="35093"/>
    <cellStyle name="Normal 40 4 3" xfId="309"/>
    <cellStyle name="Normal 40 4 3 2" xfId="5032"/>
    <cellStyle name="Normal 40 4 3 2 2" xfId="16486"/>
    <cellStyle name="Normal 40 4 3 2 2 2" xfId="27550"/>
    <cellStyle name="Normal 40 4 3 2 2 2 2" xfId="53799"/>
    <cellStyle name="Normal 40 4 3 2 2 3" xfId="42736"/>
    <cellStyle name="Normal 40 4 3 2 3" xfId="20222"/>
    <cellStyle name="Normal 40 4 3 2 3 2" xfId="46472"/>
    <cellStyle name="Normal 40 4 3 2 4" xfId="9150"/>
    <cellStyle name="Normal 40 4 3 2 4 2" xfId="35409"/>
    <cellStyle name="Normal 40 4 3 3" xfId="5031"/>
    <cellStyle name="Normal 40 4 3 3 2" xfId="20503"/>
    <cellStyle name="Normal 40 4 3 3 2 2" xfId="46752"/>
    <cellStyle name="Normal 40 4 3 3 3" xfId="9439"/>
    <cellStyle name="Normal 40 4 3 3 3 2" xfId="35689"/>
    <cellStyle name="Normal 40 4 3 4" xfId="13042"/>
    <cellStyle name="Normal 40 4 3 4 2" xfId="24106"/>
    <cellStyle name="Normal 40 4 3 4 2 2" xfId="50355"/>
    <cellStyle name="Normal 40 4 3 4 3" xfId="39292"/>
    <cellStyle name="Normal 40 4 3 5" xfId="16778"/>
    <cellStyle name="Normal 40 4 3 5 2" xfId="43028"/>
    <cellStyle name="Normal 40 4 3 6" xfId="5635"/>
    <cellStyle name="Normal 40 4 3 6 2" xfId="31965"/>
    <cellStyle name="Normal 40 4 3 7" xfId="27787"/>
    <cellStyle name="Normal 40 4 30" xfId="5033"/>
    <cellStyle name="Normal 40 4 30 2" xfId="12681"/>
    <cellStyle name="Normal 40 4 30 2 2" xfId="23745"/>
    <cellStyle name="Normal 40 4 30 2 2 2" xfId="49994"/>
    <cellStyle name="Normal 40 4 30 2 3" xfId="38931"/>
    <cellStyle name="Normal 40 4 30 3" xfId="16284"/>
    <cellStyle name="Normal 40 4 30 3 2" xfId="27348"/>
    <cellStyle name="Normal 40 4 30 3 2 2" xfId="53597"/>
    <cellStyle name="Normal 40 4 30 3 3" xfId="42534"/>
    <cellStyle name="Normal 40 4 30 4" xfId="20020"/>
    <cellStyle name="Normal 40 4 30 4 2" xfId="46270"/>
    <cellStyle name="Normal 40 4 30 5" xfId="8905"/>
    <cellStyle name="Normal 40 4 30 5 2" xfId="35207"/>
    <cellStyle name="Normal 40 4 31" xfId="5034"/>
    <cellStyle name="Normal 40 4 31 2" xfId="9319"/>
    <cellStyle name="Normal 40 4 31 2 2" xfId="20383"/>
    <cellStyle name="Normal 40 4 31 2 2 2" xfId="46632"/>
    <cellStyle name="Normal 40 4 31 2 3" xfId="35569"/>
    <cellStyle name="Normal 40 4 31 3" xfId="12922"/>
    <cellStyle name="Normal 40 4 31 3 2" xfId="23986"/>
    <cellStyle name="Normal 40 4 31 3 2 2" xfId="50235"/>
    <cellStyle name="Normal 40 4 31 3 3" xfId="39172"/>
    <cellStyle name="Normal 40 4 31 4" xfId="16658"/>
    <cellStyle name="Normal 40 4 31 4 2" xfId="42908"/>
    <cellStyle name="Normal 40 4 31 5" xfId="5514"/>
    <cellStyle name="Normal 40 4 31 5 2" xfId="31845"/>
    <cellStyle name="Normal 40 4 32" xfId="5035"/>
    <cellStyle name="Normal 40 4 32 2" xfId="20263"/>
    <cellStyle name="Normal 40 4 32 2 2" xfId="46512"/>
    <cellStyle name="Normal 40 4 32 3" xfId="9199"/>
    <cellStyle name="Normal 40 4 32 3 2" xfId="35449"/>
    <cellStyle name="Normal 40 4 33" xfId="5036"/>
    <cellStyle name="Normal 40 4 33 2" xfId="23866"/>
    <cellStyle name="Normal 40 4 33 2 2" xfId="50115"/>
    <cellStyle name="Normal 40 4 33 3" xfId="12802"/>
    <cellStyle name="Normal 40 4 33 3 2" xfId="39052"/>
    <cellStyle name="Normal 40 4 34" xfId="5037"/>
    <cellStyle name="Normal 40 4 34 2" xfId="16538"/>
    <cellStyle name="Normal 40 4 34 2 2" xfId="42788"/>
    <cellStyle name="Normal 40 4 35" xfId="5038"/>
    <cellStyle name="Normal 40 4 36" xfId="5039"/>
    <cellStyle name="Normal 40 4 37" xfId="5040"/>
    <cellStyle name="Normal 40 4 38" xfId="5041"/>
    <cellStyle name="Normal 40 4 39" xfId="5042"/>
    <cellStyle name="Normal 40 4 4" xfId="5043"/>
    <cellStyle name="Normal 40 4 4 2" xfId="9591"/>
    <cellStyle name="Normal 40 4 4 2 2" xfId="20655"/>
    <cellStyle name="Normal 40 4 4 2 2 2" xfId="46904"/>
    <cellStyle name="Normal 40 4 4 2 3" xfId="35841"/>
    <cellStyle name="Normal 40 4 4 3" xfId="13194"/>
    <cellStyle name="Normal 40 4 4 3 2" xfId="24258"/>
    <cellStyle name="Normal 40 4 4 3 2 2" xfId="50507"/>
    <cellStyle name="Normal 40 4 4 3 3" xfId="39444"/>
    <cellStyle name="Normal 40 4 4 4" xfId="16930"/>
    <cellStyle name="Normal 40 4 4 4 2" xfId="43180"/>
    <cellStyle name="Normal 40 4 4 5" xfId="5789"/>
    <cellStyle name="Normal 40 4 4 5 2" xfId="32117"/>
    <cellStyle name="Normal 40 4 40" xfId="5044"/>
    <cellStyle name="Normal 40 4 41" xfId="5045"/>
    <cellStyle name="Normal 40 4 42" xfId="4969"/>
    <cellStyle name="Normal 40 4 43" xfId="5393"/>
    <cellStyle name="Normal 40 4 43 2" xfId="31725"/>
    <cellStyle name="Normal 40 4 44" xfId="27784"/>
    <cellStyle name="Normal 40 4 5" xfId="5046"/>
    <cellStyle name="Normal 40 4 5 2" xfId="9707"/>
    <cellStyle name="Normal 40 4 5 2 2" xfId="20771"/>
    <cellStyle name="Normal 40 4 5 2 2 2" xfId="47020"/>
    <cellStyle name="Normal 40 4 5 2 3" xfId="35957"/>
    <cellStyle name="Normal 40 4 5 3" xfId="13310"/>
    <cellStyle name="Normal 40 4 5 3 2" xfId="24374"/>
    <cellStyle name="Normal 40 4 5 3 2 2" xfId="50623"/>
    <cellStyle name="Normal 40 4 5 3 3" xfId="39560"/>
    <cellStyle name="Normal 40 4 5 4" xfId="17046"/>
    <cellStyle name="Normal 40 4 5 4 2" xfId="43296"/>
    <cellStyle name="Normal 40 4 5 5" xfId="5906"/>
    <cellStyle name="Normal 40 4 5 5 2" xfId="32233"/>
    <cellStyle name="Normal 40 4 6" xfId="5047"/>
    <cellStyle name="Normal 40 4 6 2" xfId="9822"/>
    <cellStyle name="Normal 40 4 6 2 2" xfId="20886"/>
    <cellStyle name="Normal 40 4 6 2 2 2" xfId="47135"/>
    <cellStyle name="Normal 40 4 6 2 3" xfId="36072"/>
    <cellStyle name="Normal 40 4 6 3" xfId="13425"/>
    <cellStyle name="Normal 40 4 6 3 2" xfId="24489"/>
    <cellStyle name="Normal 40 4 6 3 2 2" xfId="50738"/>
    <cellStyle name="Normal 40 4 6 3 3" xfId="39675"/>
    <cellStyle name="Normal 40 4 6 4" xfId="17161"/>
    <cellStyle name="Normal 40 4 6 4 2" xfId="43411"/>
    <cellStyle name="Normal 40 4 6 5" xfId="6022"/>
    <cellStyle name="Normal 40 4 6 5 2" xfId="32348"/>
    <cellStyle name="Normal 40 4 7" xfId="5048"/>
    <cellStyle name="Normal 40 4 7 2" xfId="9937"/>
    <cellStyle name="Normal 40 4 7 2 2" xfId="21001"/>
    <cellStyle name="Normal 40 4 7 2 2 2" xfId="47250"/>
    <cellStyle name="Normal 40 4 7 2 3" xfId="36187"/>
    <cellStyle name="Normal 40 4 7 3" xfId="13540"/>
    <cellStyle name="Normal 40 4 7 3 2" xfId="24604"/>
    <cellStyle name="Normal 40 4 7 3 2 2" xfId="50853"/>
    <cellStyle name="Normal 40 4 7 3 3" xfId="39790"/>
    <cellStyle name="Normal 40 4 7 4" xfId="17276"/>
    <cellStyle name="Normal 40 4 7 4 2" xfId="43526"/>
    <cellStyle name="Normal 40 4 7 5" xfId="6138"/>
    <cellStyle name="Normal 40 4 7 5 2" xfId="32463"/>
    <cellStyle name="Normal 40 4 8" xfId="5049"/>
    <cellStyle name="Normal 40 4 8 2" xfId="10051"/>
    <cellStyle name="Normal 40 4 8 2 2" xfId="21115"/>
    <cellStyle name="Normal 40 4 8 2 2 2" xfId="47364"/>
    <cellStyle name="Normal 40 4 8 2 3" xfId="36301"/>
    <cellStyle name="Normal 40 4 8 3" xfId="13654"/>
    <cellStyle name="Normal 40 4 8 3 2" xfId="24718"/>
    <cellStyle name="Normal 40 4 8 3 2 2" xfId="50967"/>
    <cellStyle name="Normal 40 4 8 3 3" xfId="39904"/>
    <cellStyle name="Normal 40 4 8 4" xfId="17390"/>
    <cellStyle name="Normal 40 4 8 4 2" xfId="43640"/>
    <cellStyle name="Normal 40 4 8 5" xfId="6253"/>
    <cellStyle name="Normal 40 4 8 5 2" xfId="32577"/>
    <cellStyle name="Normal 40 4 9" xfId="5050"/>
    <cellStyle name="Normal 40 4 9 2" xfId="10165"/>
    <cellStyle name="Normal 40 4 9 2 2" xfId="21229"/>
    <cellStyle name="Normal 40 4 9 2 2 2" xfId="47478"/>
    <cellStyle name="Normal 40 4 9 2 3" xfId="36415"/>
    <cellStyle name="Normal 40 4 9 3" xfId="13768"/>
    <cellStyle name="Normal 40 4 9 3 2" xfId="24832"/>
    <cellStyle name="Normal 40 4 9 3 2 2" xfId="51081"/>
    <cellStyle name="Normal 40 4 9 3 3" xfId="40018"/>
    <cellStyle name="Normal 40 4 9 4" xfId="17504"/>
    <cellStyle name="Normal 40 4 9 4 2" xfId="43754"/>
    <cellStyle name="Normal 40 4 9 5" xfId="6368"/>
    <cellStyle name="Normal 40 4 9 5 2" xfId="32691"/>
    <cellStyle name="Normal 40 40" xfId="5051"/>
    <cellStyle name="Normal 40 40 2" xfId="16506"/>
    <cellStyle name="Normal 40 40 2 2" xfId="42756"/>
    <cellStyle name="Normal 40 41" xfId="5052"/>
    <cellStyle name="Normal 40 41 2" xfId="16513"/>
    <cellStyle name="Normal 40 41 2 2" xfId="42763"/>
    <cellStyle name="Normal 40 42" xfId="5053"/>
    <cellStyle name="Normal 40 43" xfId="5054"/>
    <cellStyle name="Normal 40 44" xfId="5055"/>
    <cellStyle name="Normal 40 45" xfId="5056"/>
    <cellStyle name="Normal 40 46" xfId="5057"/>
    <cellStyle name="Normal 40 47" xfId="5058"/>
    <cellStyle name="Normal 40 48" xfId="4364"/>
    <cellStyle name="Normal 40 49" xfId="5367"/>
    <cellStyle name="Normal 40 49 2" xfId="31700"/>
    <cellStyle name="Normal 40 5" xfId="310"/>
    <cellStyle name="Normal 40 5 10" xfId="5060"/>
    <cellStyle name="Normal 40 5 10 2" xfId="10286"/>
    <cellStyle name="Normal 40 5 10 2 2" xfId="21350"/>
    <cellStyle name="Normal 40 5 10 2 2 2" xfId="47599"/>
    <cellStyle name="Normal 40 5 10 2 3" xfId="36536"/>
    <cellStyle name="Normal 40 5 10 3" xfId="13889"/>
    <cellStyle name="Normal 40 5 10 3 2" xfId="24953"/>
    <cellStyle name="Normal 40 5 10 3 2 2" xfId="51202"/>
    <cellStyle name="Normal 40 5 10 3 3" xfId="40139"/>
    <cellStyle name="Normal 40 5 10 4" xfId="17625"/>
    <cellStyle name="Normal 40 5 10 4 2" xfId="43875"/>
    <cellStyle name="Normal 40 5 10 5" xfId="6490"/>
    <cellStyle name="Normal 40 5 10 5 2" xfId="32812"/>
    <cellStyle name="Normal 40 5 11" xfId="5061"/>
    <cellStyle name="Normal 40 5 11 2" xfId="10413"/>
    <cellStyle name="Normal 40 5 11 2 2" xfId="21477"/>
    <cellStyle name="Normal 40 5 11 2 2 2" xfId="47726"/>
    <cellStyle name="Normal 40 5 11 2 3" xfId="36663"/>
    <cellStyle name="Normal 40 5 11 3" xfId="14016"/>
    <cellStyle name="Normal 40 5 11 3 2" xfId="25080"/>
    <cellStyle name="Normal 40 5 11 3 2 2" xfId="51329"/>
    <cellStyle name="Normal 40 5 11 3 3" xfId="40266"/>
    <cellStyle name="Normal 40 5 11 4" xfId="17752"/>
    <cellStyle name="Normal 40 5 11 4 2" xfId="44002"/>
    <cellStyle name="Normal 40 5 11 5" xfId="6618"/>
    <cellStyle name="Normal 40 5 11 5 2" xfId="32939"/>
    <cellStyle name="Normal 40 5 12" xfId="5062"/>
    <cellStyle name="Normal 40 5 12 2" xfId="10528"/>
    <cellStyle name="Normal 40 5 12 2 2" xfId="21592"/>
    <cellStyle name="Normal 40 5 12 2 2 2" xfId="47841"/>
    <cellStyle name="Normal 40 5 12 2 3" xfId="36778"/>
    <cellStyle name="Normal 40 5 12 3" xfId="14131"/>
    <cellStyle name="Normal 40 5 12 3 2" xfId="25195"/>
    <cellStyle name="Normal 40 5 12 3 2 2" xfId="51444"/>
    <cellStyle name="Normal 40 5 12 3 3" xfId="40381"/>
    <cellStyle name="Normal 40 5 12 4" xfId="17867"/>
    <cellStyle name="Normal 40 5 12 4 2" xfId="44117"/>
    <cellStyle name="Normal 40 5 12 5" xfId="6734"/>
    <cellStyle name="Normal 40 5 12 5 2" xfId="33054"/>
    <cellStyle name="Normal 40 5 13" xfId="5063"/>
    <cellStyle name="Normal 40 5 13 2" xfId="10701"/>
    <cellStyle name="Normal 40 5 13 2 2" xfId="21765"/>
    <cellStyle name="Normal 40 5 13 2 2 2" xfId="48014"/>
    <cellStyle name="Normal 40 5 13 2 3" xfId="36951"/>
    <cellStyle name="Normal 40 5 13 3" xfId="14304"/>
    <cellStyle name="Normal 40 5 13 3 2" xfId="25368"/>
    <cellStyle name="Normal 40 5 13 3 2 2" xfId="51617"/>
    <cellStyle name="Normal 40 5 13 3 3" xfId="40554"/>
    <cellStyle name="Normal 40 5 13 4" xfId="18040"/>
    <cellStyle name="Normal 40 5 13 4 2" xfId="44290"/>
    <cellStyle name="Normal 40 5 13 5" xfId="6908"/>
    <cellStyle name="Normal 40 5 13 5 2" xfId="33227"/>
    <cellStyle name="Normal 40 5 14" xfId="5064"/>
    <cellStyle name="Normal 40 5 14 2" xfId="10818"/>
    <cellStyle name="Normal 40 5 14 2 2" xfId="21882"/>
    <cellStyle name="Normal 40 5 14 2 2 2" xfId="48131"/>
    <cellStyle name="Normal 40 5 14 2 3" xfId="37068"/>
    <cellStyle name="Normal 40 5 14 3" xfId="14421"/>
    <cellStyle name="Normal 40 5 14 3 2" xfId="25485"/>
    <cellStyle name="Normal 40 5 14 3 2 2" xfId="51734"/>
    <cellStyle name="Normal 40 5 14 3 3" xfId="40671"/>
    <cellStyle name="Normal 40 5 14 4" xfId="18157"/>
    <cellStyle name="Normal 40 5 14 4 2" xfId="44407"/>
    <cellStyle name="Normal 40 5 14 5" xfId="7026"/>
    <cellStyle name="Normal 40 5 14 5 2" xfId="33344"/>
    <cellStyle name="Normal 40 5 15" xfId="5065"/>
    <cellStyle name="Normal 40 5 15 2" xfId="10934"/>
    <cellStyle name="Normal 40 5 15 2 2" xfId="21998"/>
    <cellStyle name="Normal 40 5 15 2 2 2" xfId="48247"/>
    <cellStyle name="Normal 40 5 15 2 3" xfId="37184"/>
    <cellStyle name="Normal 40 5 15 3" xfId="14537"/>
    <cellStyle name="Normal 40 5 15 3 2" xfId="25601"/>
    <cellStyle name="Normal 40 5 15 3 2 2" xfId="51850"/>
    <cellStyle name="Normal 40 5 15 3 3" xfId="40787"/>
    <cellStyle name="Normal 40 5 15 4" xfId="18273"/>
    <cellStyle name="Normal 40 5 15 4 2" xfId="44523"/>
    <cellStyle name="Normal 40 5 15 5" xfId="7143"/>
    <cellStyle name="Normal 40 5 15 5 2" xfId="33460"/>
    <cellStyle name="Normal 40 5 16" xfId="5066"/>
    <cellStyle name="Normal 40 5 16 2" xfId="11052"/>
    <cellStyle name="Normal 40 5 16 2 2" xfId="22116"/>
    <cellStyle name="Normal 40 5 16 2 2 2" xfId="48365"/>
    <cellStyle name="Normal 40 5 16 2 3" xfId="37302"/>
    <cellStyle name="Normal 40 5 16 3" xfId="14655"/>
    <cellStyle name="Normal 40 5 16 3 2" xfId="25719"/>
    <cellStyle name="Normal 40 5 16 3 2 2" xfId="51968"/>
    <cellStyle name="Normal 40 5 16 3 3" xfId="40905"/>
    <cellStyle name="Normal 40 5 16 4" xfId="18391"/>
    <cellStyle name="Normal 40 5 16 4 2" xfId="44641"/>
    <cellStyle name="Normal 40 5 16 5" xfId="7262"/>
    <cellStyle name="Normal 40 5 16 5 2" xfId="33578"/>
    <cellStyle name="Normal 40 5 17" xfId="5067"/>
    <cellStyle name="Normal 40 5 17 2" xfId="11170"/>
    <cellStyle name="Normal 40 5 17 2 2" xfId="22234"/>
    <cellStyle name="Normal 40 5 17 2 2 2" xfId="48483"/>
    <cellStyle name="Normal 40 5 17 2 3" xfId="37420"/>
    <cellStyle name="Normal 40 5 17 3" xfId="14773"/>
    <cellStyle name="Normal 40 5 17 3 2" xfId="25837"/>
    <cellStyle name="Normal 40 5 17 3 2 2" xfId="52086"/>
    <cellStyle name="Normal 40 5 17 3 3" xfId="41023"/>
    <cellStyle name="Normal 40 5 17 4" xfId="18509"/>
    <cellStyle name="Normal 40 5 17 4 2" xfId="44759"/>
    <cellStyle name="Normal 40 5 17 5" xfId="7381"/>
    <cellStyle name="Normal 40 5 17 5 2" xfId="33696"/>
    <cellStyle name="Normal 40 5 18" xfId="5068"/>
    <cellStyle name="Normal 40 5 18 2" xfId="11286"/>
    <cellStyle name="Normal 40 5 18 2 2" xfId="22350"/>
    <cellStyle name="Normal 40 5 18 2 2 2" xfId="48599"/>
    <cellStyle name="Normal 40 5 18 2 3" xfId="37536"/>
    <cellStyle name="Normal 40 5 18 3" xfId="14889"/>
    <cellStyle name="Normal 40 5 18 3 2" xfId="25953"/>
    <cellStyle name="Normal 40 5 18 3 2 2" xfId="52202"/>
    <cellStyle name="Normal 40 5 18 3 3" xfId="41139"/>
    <cellStyle name="Normal 40 5 18 4" xfId="18625"/>
    <cellStyle name="Normal 40 5 18 4 2" xfId="44875"/>
    <cellStyle name="Normal 40 5 18 5" xfId="7498"/>
    <cellStyle name="Normal 40 5 18 5 2" xfId="33812"/>
    <cellStyle name="Normal 40 5 19" xfId="5069"/>
    <cellStyle name="Normal 40 5 19 2" xfId="11403"/>
    <cellStyle name="Normal 40 5 19 2 2" xfId="22467"/>
    <cellStyle name="Normal 40 5 19 2 2 2" xfId="48716"/>
    <cellStyle name="Normal 40 5 19 2 3" xfId="37653"/>
    <cellStyle name="Normal 40 5 19 3" xfId="15006"/>
    <cellStyle name="Normal 40 5 19 3 2" xfId="26070"/>
    <cellStyle name="Normal 40 5 19 3 2 2" xfId="52319"/>
    <cellStyle name="Normal 40 5 19 3 3" xfId="41256"/>
    <cellStyle name="Normal 40 5 19 4" xfId="18742"/>
    <cellStyle name="Normal 40 5 19 4 2" xfId="44992"/>
    <cellStyle name="Normal 40 5 19 5" xfId="7616"/>
    <cellStyle name="Normal 40 5 19 5 2" xfId="33929"/>
    <cellStyle name="Normal 40 5 2" xfId="311"/>
    <cellStyle name="Normal 40 5 2 10" xfId="5071"/>
    <cellStyle name="Normal 40 5 2 10 2" xfId="10494"/>
    <cellStyle name="Normal 40 5 2 10 2 2" xfId="21558"/>
    <cellStyle name="Normal 40 5 2 10 2 2 2" xfId="47807"/>
    <cellStyle name="Normal 40 5 2 10 2 3" xfId="36744"/>
    <cellStyle name="Normal 40 5 2 10 3" xfId="14097"/>
    <cellStyle name="Normal 40 5 2 10 3 2" xfId="25161"/>
    <cellStyle name="Normal 40 5 2 10 3 2 2" xfId="51410"/>
    <cellStyle name="Normal 40 5 2 10 3 3" xfId="40347"/>
    <cellStyle name="Normal 40 5 2 10 4" xfId="17833"/>
    <cellStyle name="Normal 40 5 2 10 4 2" xfId="44083"/>
    <cellStyle name="Normal 40 5 2 10 5" xfId="6699"/>
    <cellStyle name="Normal 40 5 2 10 5 2" xfId="33020"/>
    <cellStyle name="Normal 40 5 2 11" xfId="5072"/>
    <cellStyle name="Normal 40 5 2 11 2" xfId="10609"/>
    <cellStyle name="Normal 40 5 2 11 2 2" xfId="21673"/>
    <cellStyle name="Normal 40 5 2 11 2 2 2" xfId="47922"/>
    <cellStyle name="Normal 40 5 2 11 2 3" xfId="36859"/>
    <cellStyle name="Normal 40 5 2 11 3" xfId="14212"/>
    <cellStyle name="Normal 40 5 2 11 3 2" xfId="25276"/>
    <cellStyle name="Normal 40 5 2 11 3 2 2" xfId="51525"/>
    <cellStyle name="Normal 40 5 2 11 3 3" xfId="40462"/>
    <cellStyle name="Normal 40 5 2 11 4" xfId="17948"/>
    <cellStyle name="Normal 40 5 2 11 4 2" xfId="44198"/>
    <cellStyle name="Normal 40 5 2 11 5" xfId="6815"/>
    <cellStyle name="Normal 40 5 2 11 5 2" xfId="33135"/>
    <cellStyle name="Normal 40 5 2 12" xfId="5073"/>
    <cellStyle name="Normal 40 5 2 12 2" xfId="10782"/>
    <cellStyle name="Normal 40 5 2 12 2 2" xfId="21846"/>
    <cellStyle name="Normal 40 5 2 12 2 2 2" xfId="48095"/>
    <cellStyle name="Normal 40 5 2 12 2 3" xfId="37032"/>
    <cellStyle name="Normal 40 5 2 12 3" xfId="14385"/>
    <cellStyle name="Normal 40 5 2 12 3 2" xfId="25449"/>
    <cellStyle name="Normal 40 5 2 12 3 2 2" xfId="51698"/>
    <cellStyle name="Normal 40 5 2 12 3 3" xfId="40635"/>
    <cellStyle name="Normal 40 5 2 12 4" xfId="18121"/>
    <cellStyle name="Normal 40 5 2 12 4 2" xfId="44371"/>
    <cellStyle name="Normal 40 5 2 12 5" xfId="6989"/>
    <cellStyle name="Normal 40 5 2 12 5 2" xfId="33308"/>
    <cellStyle name="Normal 40 5 2 13" xfId="5074"/>
    <cellStyle name="Normal 40 5 2 13 2" xfId="10899"/>
    <cellStyle name="Normal 40 5 2 13 2 2" xfId="21963"/>
    <cellStyle name="Normal 40 5 2 13 2 2 2" xfId="48212"/>
    <cellStyle name="Normal 40 5 2 13 2 3" xfId="37149"/>
    <cellStyle name="Normal 40 5 2 13 3" xfId="14502"/>
    <cellStyle name="Normal 40 5 2 13 3 2" xfId="25566"/>
    <cellStyle name="Normal 40 5 2 13 3 2 2" xfId="51815"/>
    <cellStyle name="Normal 40 5 2 13 3 3" xfId="40752"/>
    <cellStyle name="Normal 40 5 2 13 4" xfId="18238"/>
    <cellStyle name="Normal 40 5 2 13 4 2" xfId="44488"/>
    <cellStyle name="Normal 40 5 2 13 5" xfId="7107"/>
    <cellStyle name="Normal 40 5 2 13 5 2" xfId="33425"/>
    <cellStyle name="Normal 40 5 2 14" xfId="5075"/>
    <cellStyle name="Normal 40 5 2 14 2" xfId="11015"/>
    <cellStyle name="Normal 40 5 2 14 2 2" xfId="22079"/>
    <cellStyle name="Normal 40 5 2 14 2 2 2" xfId="48328"/>
    <cellStyle name="Normal 40 5 2 14 2 3" xfId="37265"/>
    <cellStyle name="Normal 40 5 2 14 3" xfId="14618"/>
    <cellStyle name="Normal 40 5 2 14 3 2" xfId="25682"/>
    <cellStyle name="Normal 40 5 2 14 3 2 2" xfId="51931"/>
    <cellStyle name="Normal 40 5 2 14 3 3" xfId="40868"/>
    <cellStyle name="Normal 40 5 2 14 4" xfId="18354"/>
    <cellStyle name="Normal 40 5 2 14 4 2" xfId="44604"/>
    <cellStyle name="Normal 40 5 2 14 5" xfId="7224"/>
    <cellStyle name="Normal 40 5 2 14 5 2" xfId="33541"/>
    <cellStyle name="Normal 40 5 2 15" xfId="5076"/>
    <cellStyle name="Normal 40 5 2 15 2" xfId="11133"/>
    <cellStyle name="Normal 40 5 2 15 2 2" xfId="22197"/>
    <cellStyle name="Normal 40 5 2 15 2 2 2" xfId="48446"/>
    <cellStyle name="Normal 40 5 2 15 2 3" xfId="37383"/>
    <cellStyle name="Normal 40 5 2 15 3" xfId="14736"/>
    <cellStyle name="Normal 40 5 2 15 3 2" xfId="25800"/>
    <cellStyle name="Normal 40 5 2 15 3 2 2" xfId="52049"/>
    <cellStyle name="Normal 40 5 2 15 3 3" xfId="40986"/>
    <cellStyle name="Normal 40 5 2 15 4" xfId="18472"/>
    <cellStyle name="Normal 40 5 2 15 4 2" xfId="44722"/>
    <cellStyle name="Normal 40 5 2 15 5" xfId="7343"/>
    <cellStyle name="Normal 40 5 2 15 5 2" xfId="33659"/>
    <cellStyle name="Normal 40 5 2 16" xfId="5077"/>
    <cellStyle name="Normal 40 5 2 16 2" xfId="11251"/>
    <cellStyle name="Normal 40 5 2 16 2 2" xfId="22315"/>
    <cellStyle name="Normal 40 5 2 16 2 2 2" xfId="48564"/>
    <cellStyle name="Normal 40 5 2 16 2 3" xfId="37501"/>
    <cellStyle name="Normal 40 5 2 16 3" xfId="14854"/>
    <cellStyle name="Normal 40 5 2 16 3 2" xfId="25918"/>
    <cellStyle name="Normal 40 5 2 16 3 2 2" xfId="52167"/>
    <cellStyle name="Normal 40 5 2 16 3 3" xfId="41104"/>
    <cellStyle name="Normal 40 5 2 16 4" xfId="18590"/>
    <cellStyle name="Normal 40 5 2 16 4 2" xfId="44840"/>
    <cellStyle name="Normal 40 5 2 16 5" xfId="7462"/>
    <cellStyle name="Normal 40 5 2 16 5 2" xfId="33777"/>
    <cellStyle name="Normal 40 5 2 17" xfId="5078"/>
    <cellStyle name="Normal 40 5 2 17 2" xfId="11367"/>
    <cellStyle name="Normal 40 5 2 17 2 2" xfId="22431"/>
    <cellStyle name="Normal 40 5 2 17 2 2 2" xfId="48680"/>
    <cellStyle name="Normal 40 5 2 17 2 3" xfId="37617"/>
    <cellStyle name="Normal 40 5 2 17 3" xfId="14970"/>
    <cellStyle name="Normal 40 5 2 17 3 2" xfId="26034"/>
    <cellStyle name="Normal 40 5 2 17 3 2 2" xfId="52283"/>
    <cellStyle name="Normal 40 5 2 17 3 3" xfId="41220"/>
    <cellStyle name="Normal 40 5 2 17 4" xfId="18706"/>
    <cellStyle name="Normal 40 5 2 17 4 2" xfId="44956"/>
    <cellStyle name="Normal 40 5 2 17 5" xfId="7579"/>
    <cellStyle name="Normal 40 5 2 17 5 2" xfId="33893"/>
    <cellStyle name="Normal 40 5 2 18" xfId="5079"/>
    <cellStyle name="Normal 40 5 2 18 2" xfId="11484"/>
    <cellStyle name="Normal 40 5 2 18 2 2" xfId="22548"/>
    <cellStyle name="Normal 40 5 2 18 2 2 2" xfId="48797"/>
    <cellStyle name="Normal 40 5 2 18 2 3" xfId="37734"/>
    <cellStyle name="Normal 40 5 2 18 3" xfId="15087"/>
    <cellStyle name="Normal 40 5 2 18 3 2" xfId="26151"/>
    <cellStyle name="Normal 40 5 2 18 3 2 2" xfId="52400"/>
    <cellStyle name="Normal 40 5 2 18 3 3" xfId="41337"/>
    <cellStyle name="Normal 40 5 2 18 4" xfId="18823"/>
    <cellStyle name="Normal 40 5 2 18 4 2" xfId="45073"/>
    <cellStyle name="Normal 40 5 2 18 5" xfId="7697"/>
    <cellStyle name="Normal 40 5 2 18 5 2" xfId="34010"/>
    <cellStyle name="Normal 40 5 2 19" xfId="5080"/>
    <cellStyle name="Normal 40 5 2 19 2" xfId="11603"/>
    <cellStyle name="Normal 40 5 2 19 2 2" xfId="22667"/>
    <cellStyle name="Normal 40 5 2 19 2 2 2" xfId="48916"/>
    <cellStyle name="Normal 40 5 2 19 2 3" xfId="37853"/>
    <cellStyle name="Normal 40 5 2 19 3" xfId="15206"/>
    <cellStyle name="Normal 40 5 2 19 3 2" xfId="26270"/>
    <cellStyle name="Normal 40 5 2 19 3 2 2" xfId="52519"/>
    <cellStyle name="Normal 40 5 2 19 3 3" xfId="41456"/>
    <cellStyle name="Normal 40 5 2 19 4" xfId="18942"/>
    <cellStyle name="Normal 40 5 2 19 4 2" xfId="45192"/>
    <cellStyle name="Normal 40 5 2 19 5" xfId="7817"/>
    <cellStyle name="Normal 40 5 2 19 5 2" xfId="34129"/>
    <cellStyle name="Normal 40 5 2 2" xfId="312"/>
    <cellStyle name="Normal 40 5 2 2 2" xfId="5082"/>
    <cellStyle name="Normal 40 5 2 2 2 2" xfId="16487"/>
    <cellStyle name="Normal 40 5 2 2 2 2 2" xfId="27551"/>
    <cellStyle name="Normal 40 5 2 2 2 2 2 2" xfId="53800"/>
    <cellStyle name="Normal 40 5 2 2 2 2 3" xfId="42737"/>
    <cellStyle name="Normal 40 5 2 2 2 3" xfId="20223"/>
    <cellStyle name="Normal 40 5 2 2 2 3 2" xfId="46473"/>
    <cellStyle name="Normal 40 5 2 2 2 4" xfId="9151"/>
    <cellStyle name="Normal 40 5 2 2 2 4 2" xfId="35410"/>
    <cellStyle name="Normal 40 5 2 2 3" xfId="5081"/>
    <cellStyle name="Normal 40 5 2 2 3 2" xfId="20570"/>
    <cellStyle name="Normal 40 5 2 2 3 2 2" xfId="46819"/>
    <cellStyle name="Normal 40 5 2 2 3 3" xfId="9506"/>
    <cellStyle name="Normal 40 5 2 2 3 3 2" xfId="35756"/>
    <cellStyle name="Normal 40 5 2 2 4" xfId="13109"/>
    <cellStyle name="Normal 40 5 2 2 4 2" xfId="24173"/>
    <cellStyle name="Normal 40 5 2 2 4 2 2" xfId="50422"/>
    <cellStyle name="Normal 40 5 2 2 4 3" xfId="39359"/>
    <cellStyle name="Normal 40 5 2 2 5" xfId="16845"/>
    <cellStyle name="Normal 40 5 2 2 5 2" xfId="43095"/>
    <cellStyle name="Normal 40 5 2 2 6" xfId="5703"/>
    <cellStyle name="Normal 40 5 2 2 6 2" xfId="32032"/>
    <cellStyle name="Normal 40 5 2 2 7" xfId="27790"/>
    <cellStyle name="Normal 40 5 2 20" xfId="5083"/>
    <cellStyle name="Normal 40 5 2 20 2" xfId="11717"/>
    <cellStyle name="Normal 40 5 2 20 2 2" xfId="22781"/>
    <cellStyle name="Normal 40 5 2 20 2 2 2" xfId="49030"/>
    <cellStyle name="Normal 40 5 2 20 2 3" xfId="37967"/>
    <cellStyle name="Normal 40 5 2 20 3" xfId="15320"/>
    <cellStyle name="Normal 40 5 2 20 3 2" xfId="26384"/>
    <cellStyle name="Normal 40 5 2 20 3 2 2" xfId="52633"/>
    <cellStyle name="Normal 40 5 2 20 3 3" xfId="41570"/>
    <cellStyle name="Normal 40 5 2 20 4" xfId="19056"/>
    <cellStyle name="Normal 40 5 2 20 4 2" xfId="45306"/>
    <cellStyle name="Normal 40 5 2 20 5" xfId="7932"/>
    <cellStyle name="Normal 40 5 2 20 5 2" xfId="34243"/>
    <cellStyle name="Normal 40 5 2 21" xfId="5084"/>
    <cellStyle name="Normal 40 5 2 21 2" xfId="11831"/>
    <cellStyle name="Normal 40 5 2 21 2 2" xfId="22895"/>
    <cellStyle name="Normal 40 5 2 21 2 2 2" xfId="49144"/>
    <cellStyle name="Normal 40 5 2 21 2 3" xfId="38081"/>
    <cellStyle name="Normal 40 5 2 21 3" xfId="15434"/>
    <cellStyle name="Normal 40 5 2 21 3 2" xfId="26498"/>
    <cellStyle name="Normal 40 5 2 21 3 2 2" xfId="52747"/>
    <cellStyle name="Normal 40 5 2 21 3 3" xfId="41684"/>
    <cellStyle name="Normal 40 5 2 21 4" xfId="19170"/>
    <cellStyle name="Normal 40 5 2 21 4 2" xfId="45420"/>
    <cellStyle name="Normal 40 5 2 21 5" xfId="8047"/>
    <cellStyle name="Normal 40 5 2 21 5 2" xfId="34357"/>
    <cellStyle name="Normal 40 5 2 22" xfId="5085"/>
    <cellStyle name="Normal 40 5 2 22 2" xfId="11945"/>
    <cellStyle name="Normal 40 5 2 22 2 2" xfId="23009"/>
    <cellStyle name="Normal 40 5 2 22 2 2 2" xfId="49258"/>
    <cellStyle name="Normal 40 5 2 22 2 3" xfId="38195"/>
    <cellStyle name="Normal 40 5 2 22 3" xfId="15548"/>
    <cellStyle name="Normal 40 5 2 22 3 2" xfId="26612"/>
    <cellStyle name="Normal 40 5 2 22 3 2 2" xfId="52861"/>
    <cellStyle name="Normal 40 5 2 22 3 3" xfId="41798"/>
    <cellStyle name="Normal 40 5 2 22 4" xfId="19284"/>
    <cellStyle name="Normal 40 5 2 22 4 2" xfId="45534"/>
    <cellStyle name="Normal 40 5 2 22 5" xfId="8162"/>
    <cellStyle name="Normal 40 5 2 22 5 2" xfId="34471"/>
    <cellStyle name="Normal 40 5 2 23" xfId="5086"/>
    <cellStyle name="Normal 40 5 2 23 2" xfId="12059"/>
    <cellStyle name="Normal 40 5 2 23 2 2" xfId="23123"/>
    <cellStyle name="Normal 40 5 2 23 2 2 2" xfId="49372"/>
    <cellStyle name="Normal 40 5 2 23 2 3" xfId="38309"/>
    <cellStyle name="Normal 40 5 2 23 3" xfId="15662"/>
    <cellStyle name="Normal 40 5 2 23 3 2" xfId="26726"/>
    <cellStyle name="Normal 40 5 2 23 3 2 2" xfId="52975"/>
    <cellStyle name="Normal 40 5 2 23 3 3" xfId="41912"/>
    <cellStyle name="Normal 40 5 2 23 4" xfId="19398"/>
    <cellStyle name="Normal 40 5 2 23 4 2" xfId="45648"/>
    <cellStyle name="Normal 40 5 2 23 5" xfId="8277"/>
    <cellStyle name="Normal 40 5 2 23 5 2" xfId="34585"/>
    <cellStyle name="Normal 40 5 2 24" xfId="5087"/>
    <cellStyle name="Normal 40 5 2 24 2" xfId="12173"/>
    <cellStyle name="Normal 40 5 2 24 2 2" xfId="23237"/>
    <cellStyle name="Normal 40 5 2 24 2 2 2" xfId="49486"/>
    <cellStyle name="Normal 40 5 2 24 2 3" xfId="38423"/>
    <cellStyle name="Normal 40 5 2 24 3" xfId="15776"/>
    <cellStyle name="Normal 40 5 2 24 3 2" xfId="26840"/>
    <cellStyle name="Normal 40 5 2 24 3 2 2" xfId="53089"/>
    <cellStyle name="Normal 40 5 2 24 3 3" xfId="42026"/>
    <cellStyle name="Normal 40 5 2 24 4" xfId="19512"/>
    <cellStyle name="Normal 40 5 2 24 4 2" xfId="45762"/>
    <cellStyle name="Normal 40 5 2 24 5" xfId="8392"/>
    <cellStyle name="Normal 40 5 2 24 5 2" xfId="34699"/>
    <cellStyle name="Normal 40 5 2 25" xfId="5088"/>
    <cellStyle name="Normal 40 5 2 25 2" xfId="12290"/>
    <cellStyle name="Normal 40 5 2 25 2 2" xfId="23354"/>
    <cellStyle name="Normal 40 5 2 25 2 2 2" xfId="49603"/>
    <cellStyle name="Normal 40 5 2 25 2 3" xfId="38540"/>
    <cellStyle name="Normal 40 5 2 25 3" xfId="15893"/>
    <cellStyle name="Normal 40 5 2 25 3 2" xfId="26957"/>
    <cellStyle name="Normal 40 5 2 25 3 2 2" xfId="53206"/>
    <cellStyle name="Normal 40 5 2 25 3 3" xfId="42143"/>
    <cellStyle name="Normal 40 5 2 25 4" xfId="19629"/>
    <cellStyle name="Normal 40 5 2 25 4 2" xfId="45879"/>
    <cellStyle name="Normal 40 5 2 25 5" xfId="8510"/>
    <cellStyle name="Normal 40 5 2 25 5 2" xfId="34816"/>
    <cellStyle name="Normal 40 5 2 26" xfId="5089"/>
    <cellStyle name="Normal 40 5 2 26 2" xfId="12409"/>
    <cellStyle name="Normal 40 5 2 26 2 2" xfId="23473"/>
    <cellStyle name="Normal 40 5 2 26 2 2 2" xfId="49722"/>
    <cellStyle name="Normal 40 5 2 26 2 3" xfId="38659"/>
    <cellStyle name="Normal 40 5 2 26 3" xfId="16012"/>
    <cellStyle name="Normal 40 5 2 26 3 2" xfId="27076"/>
    <cellStyle name="Normal 40 5 2 26 3 2 2" xfId="53325"/>
    <cellStyle name="Normal 40 5 2 26 3 3" xfId="42262"/>
    <cellStyle name="Normal 40 5 2 26 4" xfId="19748"/>
    <cellStyle name="Normal 40 5 2 26 4 2" xfId="45998"/>
    <cellStyle name="Normal 40 5 2 26 5" xfId="8630"/>
    <cellStyle name="Normal 40 5 2 26 5 2" xfId="34935"/>
    <cellStyle name="Normal 40 5 2 27" xfId="5090"/>
    <cellStyle name="Normal 40 5 2 27 2" xfId="12540"/>
    <cellStyle name="Normal 40 5 2 27 2 2" xfId="23604"/>
    <cellStyle name="Normal 40 5 2 27 2 2 2" xfId="49853"/>
    <cellStyle name="Normal 40 5 2 27 2 3" xfId="38790"/>
    <cellStyle name="Normal 40 5 2 27 3" xfId="16143"/>
    <cellStyle name="Normal 40 5 2 27 3 2" xfId="27207"/>
    <cellStyle name="Normal 40 5 2 27 3 2 2" xfId="53456"/>
    <cellStyle name="Normal 40 5 2 27 3 3" xfId="42393"/>
    <cellStyle name="Normal 40 5 2 27 4" xfId="19879"/>
    <cellStyle name="Normal 40 5 2 27 4 2" xfId="46129"/>
    <cellStyle name="Normal 40 5 2 27 5" xfId="8762"/>
    <cellStyle name="Normal 40 5 2 27 5 2" xfId="35066"/>
    <cellStyle name="Normal 40 5 2 28" xfId="5091"/>
    <cellStyle name="Normal 40 5 2 28 2" xfId="12655"/>
    <cellStyle name="Normal 40 5 2 28 2 2" xfId="23719"/>
    <cellStyle name="Normal 40 5 2 28 2 2 2" xfId="49968"/>
    <cellStyle name="Normal 40 5 2 28 2 3" xfId="38905"/>
    <cellStyle name="Normal 40 5 2 28 3" xfId="16258"/>
    <cellStyle name="Normal 40 5 2 28 3 2" xfId="27322"/>
    <cellStyle name="Normal 40 5 2 28 3 2 2" xfId="53571"/>
    <cellStyle name="Normal 40 5 2 28 3 3" xfId="42508"/>
    <cellStyle name="Normal 40 5 2 28 4" xfId="19994"/>
    <cellStyle name="Normal 40 5 2 28 4 2" xfId="46244"/>
    <cellStyle name="Normal 40 5 2 28 5" xfId="8878"/>
    <cellStyle name="Normal 40 5 2 28 5 2" xfId="35181"/>
    <cellStyle name="Normal 40 5 2 29" xfId="5092"/>
    <cellStyle name="Normal 40 5 2 29 2" xfId="12769"/>
    <cellStyle name="Normal 40 5 2 29 2 2" xfId="23833"/>
    <cellStyle name="Normal 40 5 2 29 2 2 2" xfId="50082"/>
    <cellStyle name="Normal 40 5 2 29 2 3" xfId="39019"/>
    <cellStyle name="Normal 40 5 2 29 3" xfId="16372"/>
    <cellStyle name="Normal 40 5 2 29 3 2" xfId="27436"/>
    <cellStyle name="Normal 40 5 2 29 3 2 2" xfId="53685"/>
    <cellStyle name="Normal 40 5 2 29 3 3" xfId="42622"/>
    <cellStyle name="Normal 40 5 2 29 4" xfId="20108"/>
    <cellStyle name="Normal 40 5 2 29 4 2" xfId="46358"/>
    <cellStyle name="Normal 40 5 2 29 5" xfId="8993"/>
    <cellStyle name="Normal 40 5 2 29 5 2" xfId="35295"/>
    <cellStyle name="Normal 40 5 2 3" xfId="5093"/>
    <cellStyle name="Normal 40 5 2 3 2" xfId="9679"/>
    <cellStyle name="Normal 40 5 2 3 2 2" xfId="20743"/>
    <cellStyle name="Normal 40 5 2 3 2 2 2" xfId="46992"/>
    <cellStyle name="Normal 40 5 2 3 2 3" xfId="35929"/>
    <cellStyle name="Normal 40 5 2 3 3" xfId="13282"/>
    <cellStyle name="Normal 40 5 2 3 3 2" xfId="24346"/>
    <cellStyle name="Normal 40 5 2 3 3 2 2" xfId="50595"/>
    <cellStyle name="Normal 40 5 2 3 3 3" xfId="39532"/>
    <cellStyle name="Normal 40 5 2 3 4" xfId="17018"/>
    <cellStyle name="Normal 40 5 2 3 4 2" xfId="43268"/>
    <cellStyle name="Normal 40 5 2 3 5" xfId="5877"/>
    <cellStyle name="Normal 40 5 2 3 5 2" xfId="32205"/>
    <cellStyle name="Normal 40 5 2 30" xfId="5094"/>
    <cellStyle name="Normal 40 5 2 30 2" xfId="9407"/>
    <cellStyle name="Normal 40 5 2 30 2 2" xfId="20471"/>
    <cellStyle name="Normal 40 5 2 30 2 2 2" xfId="46720"/>
    <cellStyle name="Normal 40 5 2 30 2 3" xfId="35657"/>
    <cellStyle name="Normal 40 5 2 30 3" xfId="13010"/>
    <cellStyle name="Normal 40 5 2 30 3 2" xfId="24074"/>
    <cellStyle name="Normal 40 5 2 30 3 2 2" xfId="50323"/>
    <cellStyle name="Normal 40 5 2 30 3 3" xfId="39260"/>
    <cellStyle name="Normal 40 5 2 30 4" xfId="16746"/>
    <cellStyle name="Normal 40 5 2 30 4 2" xfId="42996"/>
    <cellStyle name="Normal 40 5 2 30 5" xfId="5602"/>
    <cellStyle name="Normal 40 5 2 30 5 2" xfId="31933"/>
    <cellStyle name="Normal 40 5 2 31" xfId="5095"/>
    <cellStyle name="Normal 40 5 2 31 2" xfId="20351"/>
    <cellStyle name="Normal 40 5 2 31 2 2" xfId="46600"/>
    <cellStyle name="Normal 40 5 2 31 3" xfId="9287"/>
    <cellStyle name="Normal 40 5 2 31 3 2" xfId="35537"/>
    <cellStyle name="Normal 40 5 2 32" xfId="5096"/>
    <cellStyle name="Normal 40 5 2 32 2" xfId="23954"/>
    <cellStyle name="Normal 40 5 2 32 2 2" xfId="50203"/>
    <cellStyle name="Normal 40 5 2 32 3" xfId="12890"/>
    <cellStyle name="Normal 40 5 2 32 3 2" xfId="39140"/>
    <cellStyle name="Normal 40 5 2 33" xfId="5097"/>
    <cellStyle name="Normal 40 5 2 33 2" xfId="16626"/>
    <cellStyle name="Normal 40 5 2 33 2 2" xfId="42876"/>
    <cellStyle name="Normal 40 5 2 34" xfId="5098"/>
    <cellStyle name="Normal 40 5 2 35" xfId="5099"/>
    <cellStyle name="Normal 40 5 2 36" xfId="5100"/>
    <cellStyle name="Normal 40 5 2 37" xfId="5101"/>
    <cellStyle name="Normal 40 5 2 38" xfId="5102"/>
    <cellStyle name="Normal 40 5 2 39" xfId="5103"/>
    <cellStyle name="Normal 40 5 2 4" xfId="5104"/>
    <cellStyle name="Normal 40 5 2 4 2" xfId="9795"/>
    <cellStyle name="Normal 40 5 2 4 2 2" xfId="20859"/>
    <cellStyle name="Normal 40 5 2 4 2 2 2" xfId="47108"/>
    <cellStyle name="Normal 40 5 2 4 2 3" xfId="36045"/>
    <cellStyle name="Normal 40 5 2 4 3" xfId="13398"/>
    <cellStyle name="Normal 40 5 2 4 3 2" xfId="24462"/>
    <cellStyle name="Normal 40 5 2 4 3 2 2" xfId="50711"/>
    <cellStyle name="Normal 40 5 2 4 3 3" xfId="39648"/>
    <cellStyle name="Normal 40 5 2 4 4" xfId="17134"/>
    <cellStyle name="Normal 40 5 2 4 4 2" xfId="43384"/>
    <cellStyle name="Normal 40 5 2 4 5" xfId="5994"/>
    <cellStyle name="Normal 40 5 2 4 5 2" xfId="32321"/>
    <cellStyle name="Normal 40 5 2 40" xfId="5105"/>
    <cellStyle name="Normal 40 5 2 41" xfId="5070"/>
    <cellStyle name="Normal 40 5 2 42" xfId="5481"/>
    <cellStyle name="Normal 40 5 2 42 2" xfId="31813"/>
    <cellStyle name="Normal 40 5 2 43" xfId="27789"/>
    <cellStyle name="Normal 40 5 2 5" xfId="5106"/>
    <cellStyle name="Normal 40 5 2 5 2" xfId="9910"/>
    <cellStyle name="Normal 40 5 2 5 2 2" xfId="20974"/>
    <cellStyle name="Normal 40 5 2 5 2 2 2" xfId="47223"/>
    <cellStyle name="Normal 40 5 2 5 2 3" xfId="36160"/>
    <cellStyle name="Normal 40 5 2 5 3" xfId="13513"/>
    <cellStyle name="Normal 40 5 2 5 3 2" xfId="24577"/>
    <cellStyle name="Normal 40 5 2 5 3 2 2" xfId="50826"/>
    <cellStyle name="Normal 40 5 2 5 3 3" xfId="39763"/>
    <cellStyle name="Normal 40 5 2 5 4" xfId="17249"/>
    <cellStyle name="Normal 40 5 2 5 4 2" xfId="43499"/>
    <cellStyle name="Normal 40 5 2 5 5" xfId="6110"/>
    <cellStyle name="Normal 40 5 2 5 5 2" xfId="32436"/>
    <cellStyle name="Normal 40 5 2 6" xfId="5107"/>
    <cellStyle name="Normal 40 5 2 6 2" xfId="10025"/>
    <cellStyle name="Normal 40 5 2 6 2 2" xfId="21089"/>
    <cellStyle name="Normal 40 5 2 6 2 2 2" xfId="47338"/>
    <cellStyle name="Normal 40 5 2 6 2 3" xfId="36275"/>
    <cellStyle name="Normal 40 5 2 6 3" xfId="13628"/>
    <cellStyle name="Normal 40 5 2 6 3 2" xfId="24692"/>
    <cellStyle name="Normal 40 5 2 6 3 2 2" xfId="50941"/>
    <cellStyle name="Normal 40 5 2 6 3 3" xfId="39878"/>
    <cellStyle name="Normal 40 5 2 6 4" xfId="17364"/>
    <cellStyle name="Normal 40 5 2 6 4 2" xfId="43614"/>
    <cellStyle name="Normal 40 5 2 6 5" xfId="6226"/>
    <cellStyle name="Normal 40 5 2 6 5 2" xfId="32551"/>
    <cellStyle name="Normal 40 5 2 7" xfId="5108"/>
    <cellStyle name="Normal 40 5 2 7 2" xfId="10139"/>
    <cellStyle name="Normal 40 5 2 7 2 2" xfId="21203"/>
    <cellStyle name="Normal 40 5 2 7 2 2 2" xfId="47452"/>
    <cellStyle name="Normal 40 5 2 7 2 3" xfId="36389"/>
    <cellStyle name="Normal 40 5 2 7 3" xfId="13742"/>
    <cellStyle name="Normal 40 5 2 7 3 2" xfId="24806"/>
    <cellStyle name="Normal 40 5 2 7 3 2 2" xfId="51055"/>
    <cellStyle name="Normal 40 5 2 7 3 3" xfId="39992"/>
    <cellStyle name="Normal 40 5 2 7 4" xfId="17478"/>
    <cellStyle name="Normal 40 5 2 7 4 2" xfId="43728"/>
    <cellStyle name="Normal 40 5 2 7 5" xfId="6341"/>
    <cellStyle name="Normal 40 5 2 7 5 2" xfId="32665"/>
    <cellStyle name="Normal 40 5 2 8" xfId="5109"/>
    <cellStyle name="Normal 40 5 2 8 2" xfId="10253"/>
    <cellStyle name="Normal 40 5 2 8 2 2" xfId="21317"/>
    <cellStyle name="Normal 40 5 2 8 2 2 2" xfId="47566"/>
    <cellStyle name="Normal 40 5 2 8 2 3" xfId="36503"/>
    <cellStyle name="Normal 40 5 2 8 3" xfId="13856"/>
    <cellStyle name="Normal 40 5 2 8 3 2" xfId="24920"/>
    <cellStyle name="Normal 40 5 2 8 3 2 2" xfId="51169"/>
    <cellStyle name="Normal 40 5 2 8 3 3" xfId="40106"/>
    <cellStyle name="Normal 40 5 2 8 4" xfId="17592"/>
    <cellStyle name="Normal 40 5 2 8 4 2" xfId="43842"/>
    <cellStyle name="Normal 40 5 2 8 5" xfId="6456"/>
    <cellStyle name="Normal 40 5 2 8 5 2" xfId="32779"/>
    <cellStyle name="Normal 40 5 2 9" xfId="5110"/>
    <cellStyle name="Normal 40 5 2 9 2" xfId="10367"/>
    <cellStyle name="Normal 40 5 2 9 2 2" xfId="21431"/>
    <cellStyle name="Normal 40 5 2 9 2 2 2" xfId="47680"/>
    <cellStyle name="Normal 40 5 2 9 2 3" xfId="36617"/>
    <cellStyle name="Normal 40 5 2 9 3" xfId="13970"/>
    <cellStyle name="Normal 40 5 2 9 3 2" xfId="25034"/>
    <cellStyle name="Normal 40 5 2 9 3 2 2" xfId="51283"/>
    <cellStyle name="Normal 40 5 2 9 3 3" xfId="40220"/>
    <cellStyle name="Normal 40 5 2 9 4" xfId="17706"/>
    <cellStyle name="Normal 40 5 2 9 4 2" xfId="43956"/>
    <cellStyle name="Normal 40 5 2 9 5" xfId="6571"/>
    <cellStyle name="Normal 40 5 2 9 5 2" xfId="32893"/>
    <cellStyle name="Normal 40 5 20" xfId="5111"/>
    <cellStyle name="Normal 40 5 20 2" xfId="11522"/>
    <cellStyle name="Normal 40 5 20 2 2" xfId="22586"/>
    <cellStyle name="Normal 40 5 20 2 2 2" xfId="48835"/>
    <cellStyle name="Normal 40 5 20 2 3" xfId="37772"/>
    <cellStyle name="Normal 40 5 20 3" xfId="15125"/>
    <cellStyle name="Normal 40 5 20 3 2" xfId="26189"/>
    <cellStyle name="Normal 40 5 20 3 2 2" xfId="52438"/>
    <cellStyle name="Normal 40 5 20 3 3" xfId="41375"/>
    <cellStyle name="Normal 40 5 20 4" xfId="18861"/>
    <cellStyle name="Normal 40 5 20 4 2" xfId="45111"/>
    <cellStyle name="Normal 40 5 20 5" xfId="7736"/>
    <cellStyle name="Normal 40 5 20 5 2" xfId="34048"/>
    <cellStyle name="Normal 40 5 21" xfId="5112"/>
    <cellStyle name="Normal 40 5 21 2" xfId="11636"/>
    <cellStyle name="Normal 40 5 21 2 2" xfId="22700"/>
    <cellStyle name="Normal 40 5 21 2 2 2" xfId="48949"/>
    <cellStyle name="Normal 40 5 21 2 3" xfId="37886"/>
    <cellStyle name="Normal 40 5 21 3" xfId="15239"/>
    <cellStyle name="Normal 40 5 21 3 2" xfId="26303"/>
    <cellStyle name="Normal 40 5 21 3 2 2" xfId="52552"/>
    <cellStyle name="Normal 40 5 21 3 3" xfId="41489"/>
    <cellStyle name="Normal 40 5 21 4" xfId="18975"/>
    <cellStyle name="Normal 40 5 21 4 2" xfId="45225"/>
    <cellStyle name="Normal 40 5 21 5" xfId="7851"/>
    <cellStyle name="Normal 40 5 21 5 2" xfId="34162"/>
    <cellStyle name="Normal 40 5 22" xfId="5113"/>
    <cellStyle name="Normal 40 5 22 2" xfId="11750"/>
    <cellStyle name="Normal 40 5 22 2 2" xfId="22814"/>
    <cellStyle name="Normal 40 5 22 2 2 2" xfId="49063"/>
    <cellStyle name="Normal 40 5 22 2 3" xfId="38000"/>
    <cellStyle name="Normal 40 5 22 3" xfId="15353"/>
    <cellStyle name="Normal 40 5 22 3 2" xfId="26417"/>
    <cellStyle name="Normal 40 5 22 3 2 2" xfId="52666"/>
    <cellStyle name="Normal 40 5 22 3 3" xfId="41603"/>
    <cellStyle name="Normal 40 5 22 4" xfId="19089"/>
    <cellStyle name="Normal 40 5 22 4 2" xfId="45339"/>
    <cellStyle name="Normal 40 5 22 5" xfId="7966"/>
    <cellStyle name="Normal 40 5 22 5 2" xfId="34276"/>
    <cellStyle name="Normal 40 5 23" xfId="5114"/>
    <cellStyle name="Normal 40 5 23 2" xfId="11864"/>
    <cellStyle name="Normal 40 5 23 2 2" xfId="22928"/>
    <cellStyle name="Normal 40 5 23 2 2 2" xfId="49177"/>
    <cellStyle name="Normal 40 5 23 2 3" xfId="38114"/>
    <cellStyle name="Normal 40 5 23 3" xfId="15467"/>
    <cellStyle name="Normal 40 5 23 3 2" xfId="26531"/>
    <cellStyle name="Normal 40 5 23 3 2 2" xfId="52780"/>
    <cellStyle name="Normal 40 5 23 3 3" xfId="41717"/>
    <cellStyle name="Normal 40 5 23 4" xfId="19203"/>
    <cellStyle name="Normal 40 5 23 4 2" xfId="45453"/>
    <cellStyle name="Normal 40 5 23 5" xfId="8081"/>
    <cellStyle name="Normal 40 5 23 5 2" xfId="34390"/>
    <cellStyle name="Normal 40 5 24" xfId="5115"/>
    <cellStyle name="Normal 40 5 24 2" xfId="11978"/>
    <cellStyle name="Normal 40 5 24 2 2" xfId="23042"/>
    <cellStyle name="Normal 40 5 24 2 2 2" xfId="49291"/>
    <cellStyle name="Normal 40 5 24 2 3" xfId="38228"/>
    <cellStyle name="Normal 40 5 24 3" xfId="15581"/>
    <cellStyle name="Normal 40 5 24 3 2" xfId="26645"/>
    <cellStyle name="Normal 40 5 24 3 2 2" xfId="52894"/>
    <cellStyle name="Normal 40 5 24 3 3" xfId="41831"/>
    <cellStyle name="Normal 40 5 24 4" xfId="19317"/>
    <cellStyle name="Normal 40 5 24 4 2" xfId="45567"/>
    <cellStyle name="Normal 40 5 24 5" xfId="8196"/>
    <cellStyle name="Normal 40 5 24 5 2" xfId="34504"/>
    <cellStyle name="Normal 40 5 25" xfId="5116"/>
    <cellStyle name="Normal 40 5 25 2" xfId="12092"/>
    <cellStyle name="Normal 40 5 25 2 2" xfId="23156"/>
    <cellStyle name="Normal 40 5 25 2 2 2" xfId="49405"/>
    <cellStyle name="Normal 40 5 25 2 3" xfId="38342"/>
    <cellStyle name="Normal 40 5 25 3" xfId="15695"/>
    <cellStyle name="Normal 40 5 25 3 2" xfId="26759"/>
    <cellStyle name="Normal 40 5 25 3 2 2" xfId="53008"/>
    <cellStyle name="Normal 40 5 25 3 3" xfId="41945"/>
    <cellStyle name="Normal 40 5 25 4" xfId="19431"/>
    <cellStyle name="Normal 40 5 25 4 2" xfId="45681"/>
    <cellStyle name="Normal 40 5 25 5" xfId="8311"/>
    <cellStyle name="Normal 40 5 25 5 2" xfId="34618"/>
    <cellStyle name="Normal 40 5 26" xfId="5117"/>
    <cellStyle name="Normal 40 5 26 2" xfId="12209"/>
    <cellStyle name="Normal 40 5 26 2 2" xfId="23273"/>
    <cellStyle name="Normal 40 5 26 2 2 2" xfId="49522"/>
    <cellStyle name="Normal 40 5 26 2 3" xfId="38459"/>
    <cellStyle name="Normal 40 5 26 3" xfId="15812"/>
    <cellStyle name="Normal 40 5 26 3 2" xfId="26876"/>
    <cellStyle name="Normal 40 5 26 3 2 2" xfId="53125"/>
    <cellStyle name="Normal 40 5 26 3 3" xfId="42062"/>
    <cellStyle name="Normal 40 5 26 4" xfId="19548"/>
    <cellStyle name="Normal 40 5 26 4 2" xfId="45798"/>
    <cellStyle name="Normal 40 5 26 5" xfId="8429"/>
    <cellStyle name="Normal 40 5 26 5 2" xfId="34735"/>
    <cellStyle name="Normal 40 5 27" xfId="5118"/>
    <cellStyle name="Normal 40 5 27 2" xfId="12328"/>
    <cellStyle name="Normal 40 5 27 2 2" xfId="23392"/>
    <cellStyle name="Normal 40 5 27 2 2 2" xfId="49641"/>
    <cellStyle name="Normal 40 5 27 2 3" xfId="38578"/>
    <cellStyle name="Normal 40 5 27 3" xfId="15931"/>
    <cellStyle name="Normal 40 5 27 3 2" xfId="26995"/>
    <cellStyle name="Normal 40 5 27 3 2 2" xfId="53244"/>
    <cellStyle name="Normal 40 5 27 3 3" xfId="42181"/>
    <cellStyle name="Normal 40 5 27 4" xfId="19667"/>
    <cellStyle name="Normal 40 5 27 4 2" xfId="45917"/>
    <cellStyle name="Normal 40 5 27 5" xfId="8549"/>
    <cellStyle name="Normal 40 5 27 5 2" xfId="34854"/>
    <cellStyle name="Normal 40 5 28" xfId="5119"/>
    <cellStyle name="Normal 40 5 28 2" xfId="12459"/>
    <cellStyle name="Normal 40 5 28 2 2" xfId="23523"/>
    <cellStyle name="Normal 40 5 28 2 2 2" xfId="49772"/>
    <cellStyle name="Normal 40 5 28 2 3" xfId="38709"/>
    <cellStyle name="Normal 40 5 28 3" xfId="16062"/>
    <cellStyle name="Normal 40 5 28 3 2" xfId="27126"/>
    <cellStyle name="Normal 40 5 28 3 2 2" xfId="53375"/>
    <cellStyle name="Normal 40 5 28 3 3" xfId="42312"/>
    <cellStyle name="Normal 40 5 28 4" xfId="19798"/>
    <cellStyle name="Normal 40 5 28 4 2" xfId="46048"/>
    <cellStyle name="Normal 40 5 28 5" xfId="8681"/>
    <cellStyle name="Normal 40 5 28 5 2" xfId="34985"/>
    <cellStyle name="Normal 40 5 29" xfId="5120"/>
    <cellStyle name="Normal 40 5 29 2" xfId="12574"/>
    <cellStyle name="Normal 40 5 29 2 2" xfId="23638"/>
    <cellStyle name="Normal 40 5 29 2 2 2" xfId="49887"/>
    <cellStyle name="Normal 40 5 29 2 3" xfId="38824"/>
    <cellStyle name="Normal 40 5 29 3" xfId="16177"/>
    <cellStyle name="Normal 40 5 29 3 2" xfId="27241"/>
    <cellStyle name="Normal 40 5 29 3 2 2" xfId="53490"/>
    <cellStyle name="Normal 40 5 29 3 3" xfId="42427"/>
    <cellStyle name="Normal 40 5 29 4" xfId="19913"/>
    <cellStyle name="Normal 40 5 29 4 2" xfId="46163"/>
    <cellStyle name="Normal 40 5 29 5" xfId="8797"/>
    <cellStyle name="Normal 40 5 29 5 2" xfId="35100"/>
    <cellStyle name="Normal 40 5 3" xfId="313"/>
    <cellStyle name="Normal 40 5 3 2" xfId="5122"/>
    <cellStyle name="Normal 40 5 3 2 2" xfId="16488"/>
    <cellStyle name="Normal 40 5 3 2 2 2" xfId="27552"/>
    <cellStyle name="Normal 40 5 3 2 2 2 2" xfId="53801"/>
    <cellStyle name="Normal 40 5 3 2 2 3" xfId="42738"/>
    <cellStyle name="Normal 40 5 3 2 3" xfId="20224"/>
    <cellStyle name="Normal 40 5 3 2 3 2" xfId="46474"/>
    <cellStyle name="Normal 40 5 3 2 4" xfId="9152"/>
    <cellStyle name="Normal 40 5 3 2 4 2" xfId="35411"/>
    <cellStyle name="Normal 40 5 3 3" xfId="5121"/>
    <cellStyle name="Normal 40 5 3 3 2" xfId="20510"/>
    <cellStyle name="Normal 40 5 3 3 2 2" xfId="46759"/>
    <cellStyle name="Normal 40 5 3 3 3" xfId="9446"/>
    <cellStyle name="Normal 40 5 3 3 3 2" xfId="35696"/>
    <cellStyle name="Normal 40 5 3 4" xfId="13049"/>
    <cellStyle name="Normal 40 5 3 4 2" xfId="24113"/>
    <cellStyle name="Normal 40 5 3 4 2 2" xfId="50362"/>
    <cellStyle name="Normal 40 5 3 4 3" xfId="39299"/>
    <cellStyle name="Normal 40 5 3 5" xfId="16785"/>
    <cellStyle name="Normal 40 5 3 5 2" xfId="43035"/>
    <cellStyle name="Normal 40 5 3 6" xfId="5642"/>
    <cellStyle name="Normal 40 5 3 6 2" xfId="31972"/>
    <cellStyle name="Normal 40 5 3 7" xfId="27791"/>
    <cellStyle name="Normal 40 5 30" xfId="5123"/>
    <cellStyle name="Normal 40 5 30 2" xfId="12688"/>
    <cellStyle name="Normal 40 5 30 2 2" xfId="23752"/>
    <cellStyle name="Normal 40 5 30 2 2 2" xfId="50001"/>
    <cellStyle name="Normal 40 5 30 2 3" xfId="38938"/>
    <cellStyle name="Normal 40 5 30 3" xfId="16291"/>
    <cellStyle name="Normal 40 5 30 3 2" xfId="27355"/>
    <cellStyle name="Normal 40 5 30 3 2 2" xfId="53604"/>
    <cellStyle name="Normal 40 5 30 3 3" xfId="42541"/>
    <cellStyle name="Normal 40 5 30 4" xfId="20027"/>
    <cellStyle name="Normal 40 5 30 4 2" xfId="46277"/>
    <cellStyle name="Normal 40 5 30 5" xfId="8912"/>
    <cellStyle name="Normal 40 5 30 5 2" xfId="35214"/>
    <cellStyle name="Normal 40 5 31" xfId="5124"/>
    <cellStyle name="Normal 40 5 31 2" xfId="9326"/>
    <cellStyle name="Normal 40 5 31 2 2" xfId="20390"/>
    <cellStyle name="Normal 40 5 31 2 2 2" xfId="46639"/>
    <cellStyle name="Normal 40 5 31 2 3" xfId="35576"/>
    <cellStyle name="Normal 40 5 31 3" xfId="12929"/>
    <cellStyle name="Normal 40 5 31 3 2" xfId="23993"/>
    <cellStyle name="Normal 40 5 31 3 2 2" xfId="50242"/>
    <cellStyle name="Normal 40 5 31 3 3" xfId="39179"/>
    <cellStyle name="Normal 40 5 31 4" xfId="16665"/>
    <cellStyle name="Normal 40 5 31 4 2" xfId="42915"/>
    <cellStyle name="Normal 40 5 31 5" xfId="5521"/>
    <cellStyle name="Normal 40 5 31 5 2" xfId="31852"/>
    <cellStyle name="Normal 40 5 32" xfId="5125"/>
    <cellStyle name="Normal 40 5 32 2" xfId="20270"/>
    <cellStyle name="Normal 40 5 32 2 2" xfId="46519"/>
    <cellStyle name="Normal 40 5 32 3" xfId="9206"/>
    <cellStyle name="Normal 40 5 32 3 2" xfId="35456"/>
    <cellStyle name="Normal 40 5 33" xfId="5126"/>
    <cellStyle name="Normal 40 5 33 2" xfId="23873"/>
    <cellStyle name="Normal 40 5 33 2 2" xfId="50122"/>
    <cellStyle name="Normal 40 5 33 3" xfId="12809"/>
    <cellStyle name="Normal 40 5 33 3 2" xfId="39059"/>
    <cellStyle name="Normal 40 5 34" xfId="5127"/>
    <cellStyle name="Normal 40 5 34 2" xfId="16545"/>
    <cellStyle name="Normal 40 5 34 2 2" xfId="42795"/>
    <cellStyle name="Normal 40 5 35" xfId="5128"/>
    <cellStyle name="Normal 40 5 36" xfId="5129"/>
    <cellStyle name="Normal 40 5 37" xfId="5130"/>
    <cellStyle name="Normal 40 5 38" xfId="5131"/>
    <cellStyle name="Normal 40 5 39" xfId="5132"/>
    <cellStyle name="Normal 40 5 4" xfId="5133"/>
    <cellStyle name="Normal 40 5 4 2" xfId="9598"/>
    <cellStyle name="Normal 40 5 4 2 2" xfId="20662"/>
    <cellStyle name="Normal 40 5 4 2 2 2" xfId="46911"/>
    <cellStyle name="Normal 40 5 4 2 3" xfId="35848"/>
    <cellStyle name="Normal 40 5 4 3" xfId="13201"/>
    <cellStyle name="Normal 40 5 4 3 2" xfId="24265"/>
    <cellStyle name="Normal 40 5 4 3 2 2" xfId="50514"/>
    <cellStyle name="Normal 40 5 4 3 3" xfId="39451"/>
    <cellStyle name="Normal 40 5 4 4" xfId="16937"/>
    <cellStyle name="Normal 40 5 4 4 2" xfId="43187"/>
    <cellStyle name="Normal 40 5 4 5" xfId="5796"/>
    <cellStyle name="Normal 40 5 4 5 2" xfId="32124"/>
    <cellStyle name="Normal 40 5 40" xfId="5134"/>
    <cellStyle name="Normal 40 5 41" xfId="5135"/>
    <cellStyle name="Normal 40 5 42" xfId="5059"/>
    <cellStyle name="Normal 40 5 43" xfId="5400"/>
    <cellStyle name="Normal 40 5 43 2" xfId="31732"/>
    <cellStyle name="Normal 40 5 44" xfId="27788"/>
    <cellStyle name="Normal 40 5 5" xfId="5136"/>
    <cellStyle name="Normal 40 5 5 2" xfId="9714"/>
    <cellStyle name="Normal 40 5 5 2 2" xfId="20778"/>
    <cellStyle name="Normal 40 5 5 2 2 2" xfId="47027"/>
    <cellStyle name="Normal 40 5 5 2 3" xfId="35964"/>
    <cellStyle name="Normal 40 5 5 3" xfId="13317"/>
    <cellStyle name="Normal 40 5 5 3 2" xfId="24381"/>
    <cellStyle name="Normal 40 5 5 3 2 2" xfId="50630"/>
    <cellStyle name="Normal 40 5 5 3 3" xfId="39567"/>
    <cellStyle name="Normal 40 5 5 4" xfId="17053"/>
    <cellStyle name="Normal 40 5 5 4 2" xfId="43303"/>
    <cellStyle name="Normal 40 5 5 5" xfId="5913"/>
    <cellStyle name="Normal 40 5 5 5 2" xfId="32240"/>
    <cellStyle name="Normal 40 5 6" xfId="5137"/>
    <cellStyle name="Normal 40 5 6 2" xfId="9829"/>
    <cellStyle name="Normal 40 5 6 2 2" xfId="20893"/>
    <cellStyle name="Normal 40 5 6 2 2 2" xfId="47142"/>
    <cellStyle name="Normal 40 5 6 2 3" xfId="36079"/>
    <cellStyle name="Normal 40 5 6 3" xfId="13432"/>
    <cellStyle name="Normal 40 5 6 3 2" xfId="24496"/>
    <cellStyle name="Normal 40 5 6 3 2 2" xfId="50745"/>
    <cellStyle name="Normal 40 5 6 3 3" xfId="39682"/>
    <cellStyle name="Normal 40 5 6 4" xfId="17168"/>
    <cellStyle name="Normal 40 5 6 4 2" xfId="43418"/>
    <cellStyle name="Normal 40 5 6 5" xfId="6029"/>
    <cellStyle name="Normal 40 5 6 5 2" xfId="32355"/>
    <cellStyle name="Normal 40 5 7" xfId="5138"/>
    <cellStyle name="Normal 40 5 7 2" xfId="9944"/>
    <cellStyle name="Normal 40 5 7 2 2" xfId="21008"/>
    <cellStyle name="Normal 40 5 7 2 2 2" xfId="47257"/>
    <cellStyle name="Normal 40 5 7 2 3" xfId="36194"/>
    <cellStyle name="Normal 40 5 7 3" xfId="13547"/>
    <cellStyle name="Normal 40 5 7 3 2" xfId="24611"/>
    <cellStyle name="Normal 40 5 7 3 2 2" xfId="50860"/>
    <cellStyle name="Normal 40 5 7 3 3" xfId="39797"/>
    <cellStyle name="Normal 40 5 7 4" xfId="17283"/>
    <cellStyle name="Normal 40 5 7 4 2" xfId="43533"/>
    <cellStyle name="Normal 40 5 7 5" xfId="6145"/>
    <cellStyle name="Normal 40 5 7 5 2" xfId="32470"/>
    <cellStyle name="Normal 40 5 8" xfId="5139"/>
    <cellStyle name="Normal 40 5 8 2" xfId="10058"/>
    <cellStyle name="Normal 40 5 8 2 2" xfId="21122"/>
    <cellStyle name="Normal 40 5 8 2 2 2" xfId="47371"/>
    <cellStyle name="Normal 40 5 8 2 3" xfId="36308"/>
    <cellStyle name="Normal 40 5 8 3" xfId="13661"/>
    <cellStyle name="Normal 40 5 8 3 2" xfId="24725"/>
    <cellStyle name="Normal 40 5 8 3 2 2" xfId="50974"/>
    <cellStyle name="Normal 40 5 8 3 3" xfId="39911"/>
    <cellStyle name="Normal 40 5 8 4" xfId="17397"/>
    <cellStyle name="Normal 40 5 8 4 2" xfId="43647"/>
    <cellStyle name="Normal 40 5 8 5" xfId="6260"/>
    <cellStyle name="Normal 40 5 8 5 2" xfId="32584"/>
    <cellStyle name="Normal 40 5 9" xfId="5140"/>
    <cellStyle name="Normal 40 5 9 2" xfId="10172"/>
    <cellStyle name="Normal 40 5 9 2 2" xfId="21236"/>
    <cellStyle name="Normal 40 5 9 2 2 2" xfId="47485"/>
    <cellStyle name="Normal 40 5 9 2 3" xfId="36422"/>
    <cellStyle name="Normal 40 5 9 3" xfId="13775"/>
    <cellStyle name="Normal 40 5 9 3 2" xfId="24839"/>
    <cellStyle name="Normal 40 5 9 3 2 2" xfId="51088"/>
    <cellStyle name="Normal 40 5 9 3 3" xfId="40025"/>
    <cellStyle name="Normal 40 5 9 4" xfId="17511"/>
    <cellStyle name="Normal 40 5 9 4 2" xfId="43761"/>
    <cellStyle name="Normal 40 5 9 5" xfId="6375"/>
    <cellStyle name="Normal 40 5 9 5 2" xfId="32698"/>
    <cellStyle name="Normal 40 50" xfId="27755"/>
    <cellStyle name="Normal 40 6" xfId="314"/>
    <cellStyle name="Normal 40 6 10" xfId="5142"/>
    <cellStyle name="Normal 40 6 10 2" xfId="10294"/>
    <cellStyle name="Normal 40 6 10 2 2" xfId="21358"/>
    <cellStyle name="Normal 40 6 10 2 2 2" xfId="47607"/>
    <cellStyle name="Normal 40 6 10 2 3" xfId="36544"/>
    <cellStyle name="Normal 40 6 10 3" xfId="13897"/>
    <cellStyle name="Normal 40 6 10 3 2" xfId="24961"/>
    <cellStyle name="Normal 40 6 10 3 2 2" xfId="51210"/>
    <cellStyle name="Normal 40 6 10 3 3" xfId="40147"/>
    <cellStyle name="Normal 40 6 10 4" xfId="17633"/>
    <cellStyle name="Normal 40 6 10 4 2" xfId="43883"/>
    <cellStyle name="Normal 40 6 10 5" xfId="6498"/>
    <cellStyle name="Normal 40 6 10 5 2" xfId="32820"/>
    <cellStyle name="Normal 40 6 11" xfId="5143"/>
    <cellStyle name="Normal 40 6 11 2" xfId="10421"/>
    <cellStyle name="Normal 40 6 11 2 2" xfId="21485"/>
    <cellStyle name="Normal 40 6 11 2 2 2" xfId="47734"/>
    <cellStyle name="Normal 40 6 11 2 3" xfId="36671"/>
    <cellStyle name="Normal 40 6 11 3" xfId="14024"/>
    <cellStyle name="Normal 40 6 11 3 2" xfId="25088"/>
    <cellStyle name="Normal 40 6 11 3 2 2" xfId="51337"/>
    <cellStyle name="Normal 40 6 11 3 3" xfId="40274"/>
    <cellStyle name="Normal 40 6 11 4" xfId="17760"/>
    <cellStyle name="Normal 40 6 11 4 2" xfId="44010"/>
    <cellStyle name="Normal 40 6 11 5" xfId="6626"/>
    <cellStyle name="Normal 40 6 11 5 2" xfId="32947"/>
    <cellStyle name="Normal 40 6 12" xfId="5144"/>
    <cellStyle name="Normal 40 6 12 2" xfId="10536"/>
    <cellStyle name="Normal 40 6 12 2 2" xfId="21600"/>
    <cellStyle name="Normal 40 6 12 2 2 2" xfId="47849"/>
    <cellStyle name="Normal 40 6 12 2 3" xfId="36786"/>
    <cellStyle name="Normal 40 6 12 3" xfId="14139"/>
    <cellStyle name="Normal 40 6 12 3 2" xfId="25203"/>
    <cellStyle name="Normal 40 6 12 3 2 2" xfId="51452"/>
    <cellStyle name="Normal 40 6 12 3 3" xfId="40389"/>
    <cellStyle name="Normal 40 6 12 4" xfId="17875"/>
    <cellStyle name="Normal 40 6 12 4 2" xfId="44125"/>
    <cellStyle name="Normal 40 6 12 5" xfId="6742"/>
    <cellStyle name="Normal 40 6 12 5 2" xfId="33062"/>
    <cellStyle name="Normal 40 6 13" xfId="5145"/>
    <cellStyle name="Normal 40 6 13 2" xfId="10709"/>
    <cellStyle name="Normal 40 6 13 2 2" xfId="21773"/>
    <cellStyle name="Normal 40 6 13 2 2 2" xfId="48022"/>
    <cellStyle name="Normal 40 6 13 2 3" xfId="36959"/>
    <cellStyle name="Normal 40 6 13 3" xfId="14312"/>
    <cellStyle name="Normal 40 6 13 3 2" xfId="25376"/>
    <cellStyle name="Normal 40 6 13 3 2 2" xfId="51625"/>
    <cellStyle name="Normal 40 6 13 3 3" xfId="40562"/>
    <cellStyle name="Normal 40 6 13 4" xfId="18048"/>
    <cellStyle name="Normal 40 6 13 4 2" xfId="44298"/>
    <cellStyle name="Normal 40 6 13 5" xfId="6916"/>
    <cellStyle name="Normal 40 6 13 5 2" xfId="33235"/>
    <cellStyle name="Normal 40 6 14" xfId="5146"/>
    <cellStyle name="Normal 40 6 14 2" xfId="10826"/>
    <cellStyle name="Normal 40 6 14 2 2" xfId="21890"/>
    <cellStyle name="Normal 40 6 14 2 2 2" xfId="48139"/>
    <cellStyle name="Normal 40 6 14 2 3" xfId="37076"/>
    <cellStyle name="Normal 40 6 14 3" xfId="14429"/>
    <cellStyle name="Normal 40 6 14 3 2" xfId="25493"/>
    <cellStyle name="Normal 40 6 14 3 2 2" xfId="51742"/>
    <cellStyle name="Normal 40 6 14 3 3" xfId="40679"/>
    <cellStyle name="Normal 40 6 14 4" xfId="18165"/>
    <cellStyle name="Normal 40 6 14 4 2" xfId="44415"/>
    <cellStyle name="Normal 40 6 14 5" xfId="7034"/>
    <cellStyle name="Normal 40 6 14 5 2" xfId="33352"/>
    <cellStyle name="Normal 40 6 15" xfId="5147"/>
    <cellStyle name="Normal 40 6 15 2" xfId="10942"/>
    <cellStyle name="Normal 40 6 15 2 2" xfId="22006"/>
    <cellStyle name="Normal 40 6 15 2 2 2" xfId="48255"/>
    <cellStyle name="Normal 40 6 15 2 3" xfId="37192"/>
    <cellStyle name="Normal 40 6 15 3" xfId="14545"/>
    <cellStyle name="Normal 40 6 15 3 2" xfId="25609"/>
    <cellStyle name="Normal 40 6 15 3 2 2" xfId="51858"/>
    <cellStyle name="Normal 40 6 15 3 3" xfId="40795"/>
    <cellStyle name="Normal 40 6 15 4" xfId="18281"/>
    <cellStyle name="Normal 40 6 15 4 2" xfId="44531"/>
    <cellStyle name="Normal 40 6 15 5" xfId="7151"/>
    <cellStyle name="Normal 40 6 15 5 2" xfId="33468"/>
    <cellStyle name="Normal 40 6 16" xfId="5148"/>
    <cellStyle name="Normal 40 6 16 2" xfId="11060"/>
    <cellStyle name="Normal 40 6 16 2 2" xfId="22124"/>
    <cellStyle name="Normal 40 6 16 2 2 2" xfId="48373"/>
    <cellStyle name="Normal 40 6 16 2 3" xfId="37310"/>
    <cellStyle name="Normal 40 6 16 3" xfId="14663"/>
    <cellStyle name="Normal 40 6 16 3 2" xfId="25727"/>
    <cellStyle name="Normal 40 6 16 3 2 2" xfId="51976"/>
    <cellStyle name="Normal 40 6 16 3 3" xfId="40913"/>
    <cellStyle name="Normal 40 6 16 4" xfId="18399"/>
    <cellStyle name="Normal 40 6 16 4 2" xfId="44649"/>
    <cellStyle name="Normal 40 6 16 5" xfId="7270"/>
    <cellStyle name="Normal 40 6 16 5 2" xfId="33586"/>
    <cellStyle name="Normal 40 6 17" xfId="5149"/>
    <cellStyle name="Normal 40 6 17 2" xfId="11178"/>
    <cellStyle name="Normal 40 6 17 2 2" xfId="22242"/>
    <cellStyle name="Normal 40 6 17 2 2 2" xfId="48491"/>
    <cellStyle name="Normal 40 6 17 2 3" xfId="37428"/>
    <cellStyle name="Normal 40 6 17 3" xfId="14781"/>
    <cellStyle name="Normal 40 6 17 3 2" xfId="25845"/>
    <cellStyle name="Normal 40 6 17 3 2 2" xfId="52094"/>
    <cellStyle name="Normal 40 6 17 3 3" xfId="41031"/>
    <cellStyle name="Normal 40 6 17 4" xfId="18517"/>
    <cellStyle name="Normal 40 6 17 4 2" xfId="44767"/>
    <cellStyle name="Normal 40 6 17 5" xfId="7389"/>
    <cellStyle name="Normal 40 6 17 5 2" xfId="33704"/>
    <cellStyle name="Normal 40 6 18" xfId="5150"/>
    <cellStyle name="Normal 40 6 18 2" xfId="11294"/>
    <cellStyle name="Normal 40 6 18 2 2" xfId="22358"/>
    <cellStyle name="Normal 40 6 18 2 2 2" xfId="48607"/>
    <cellStyle name="Normal 40 6 18 2 3" xfId="37544"/>
    <cellStyle name="Normal 40 6 18 3" xfId="14897"/>
    <cellStyle name="Normal 40 6 18 3 2" xfId="25961"/>
    <cellStyle name="Normal 40 6 18 3 2 2" xfId="52210"/>
    <cellStyle name="Normal 40 6 18 3 3" xfId="41147"/>
    <cellStyle name="Normal 40 6 18 4" xfId="18633"/>
    <cellStyle name="Normal 40 6 18 4 2" xfId="44883"/>
    <cellStyle name="Normal 40 6 18 5" xfId="7506"/>
    <cellStyle name="Normal 40 6 18 5 2" xfId="33820"/>
    <cellStyle name="Normal 40 6 19" xfId="5151"/>
    <cellStyle name="Normal 40 6 19 2" xfId="11411"/>
    <cellStyle name="Normal 40 6 19 2 2" xfId="22475"/>
    <cellStyle name="Normal 40 6 19 2 2 2" xfId="48724"/>
    <cellStyle name="Normal 40 6 19 2 3" xfId="37661"/>
    <cellStyle name="Normal 40 6 19 3" xfId="15014"/>
    <cellStyle name="Normal 40 6 19 3 2" xfId="26078"/>
    <cellStyle name="Normal 40 6 19 3 2 2" xfId="52327"/>
    <cellStyle name="Normal 40 6 19 3 3" xfId="41264"/>
    <cellStyle name="Normal 40 6 19 4" xfId="18750"/>
    <cellStyle name="Normal 40 6 19 4 2" xfId="45000"/>
    <cellStyle name="Normal 40 6 19 5" xfId="7624"/>
    <cellStyle name="Normal 40 6 19 5 2" xfId="33937"/>
    <cellStyle name="Normal 40 6 2" xfId="315"/>
    <cellStyle name="Normal 40 6 2 10" xfId="5153"/>
    <cellStyle name="Normal 40 6 2 10 2" xfId="10495"/>
    <cellStyle name="Normal 40 6 2 10 2 2" xfId="21559"/>
    <cellStyle name="Normal 40 6 2 10 2 2 2" xfId="47808"/>
    <cellStyle name="Normal 40 6 2 10 2 3" xfId="36745"/>
    <cellStyle name="Normal 40 6 2 10 3" xfId="14098"/>
    <cellStyle name="Normal 40 6 2 10 3 2" xfId="25162"/>
    <cellStyle name="Normal 40 6 2 10 3 2 2" xfId="51411"/>
    <cellStyle name="Normal 40 6 2 10 3 3" xfId="40348"/>
    <cellStyle name="Normal 40 6 2 10 4" xfId="17834"/>
    <cellStyle name="Normal 40 6 2 10 4 2" xfId="44084"/>
    <cellStyle name="Normal 40 6 2 10 5" xfId="6700"/>
    <cellStyle name="Normal 40 6 2 10 5 2" xfId="33021"/>
    <cellStyle name="Normal 40 6 2 11" xfId="5154"/>
    <cellStyle name="Normal 40 6 2 11 2" xfId="10610"/>
    <cellStyle name="Normal 40 6 2 11 2 2" xfId="21674"/>
    <cellStyle name="Normal 40 6 2 11 2 2 2" xfId="47923"/>
    <cellStyle name="Normal 40 6 2 11 2 3" xfId="36860"/>
    <cellStyle name="Normal 40 6 2 11 3" xfId="14213"/>
    <cellStyle name="Normal 40 6 2 11 3 2" xfId="25277"/>
    <cellStyle name="Normal 40 6 2 11 3 2 2" xfId="51526"/>
    <cellStyle name="Normal 40 6 2 11 3 3" xfId="40463"/>
    <cellStyle name="Normal 40 6 2 11 4" xfId="17949"/>
    <cellStyle name="Normal 40 6 2 11 4 2" xfId="44199"/>
    <cellStyle name="Normal 40 6 2 11 5" xfId="6816"/>
    <cellStyle name="Normal 40 6 2 11 5 2" xfId="33136"/>
    <cellStyle name="Normal 40 6 2 12" xfId="5155"/>
    <cellStyle name="Normal 40 6 2 12 2" xfId="10783"/>
    <cellStyle name="Normal 40 6 2 12 2 2" xfId="21847"/>
    <cellStyle name="Normal 40 6 2 12 2 2 2" xfId="48096"/>
    <cellStyle name="Normal 40 6 2 12 2 3" xfId="37033"/>
    <cellStyle name="Normal 40 6 2 12 3" xfId="14386"/>
    <cellStyle name="Normal 40 6 2 12 3 2" xfId="25450"/>
    <cellStyle name="Normal 40 6 2 12 3 2 2" xfId="51699"/>
    <cellStyle name="Normal 40 6 2 12 3 3" xfId="40636"/>
    <cellStyle name="Normal 40 6 2 12 4" xfId="18122"/>
    <cellStyle name="Normal 40 6 2 12 4 2" xfId="44372"/>
    <cellStyle name="Normal 40 6 2 12 5" xfId="6990"/>
    <cellStyle name="Normal 40 6 2 12 5 2" xfId="33309"/>
    <cellStyle name="Normal 40 6 2 13" xfId="5156"/>
    <cellStyle name="Normal 40 6 2 13 2" xfId="10900"/>
    <cellStyle name="Normal 40 6 2 13 2 2" xfId="21964"/>
    <cellStyle name="Normal 40 6 2 13 2 2 2" xfId="48213"/>
    <cellStyle name="Normal 40 6 2 13 2 3" xfId="37150"/>
    <cellStyle name="Normal 40 6 2 13 3" xfId="14503"/>
    <cellStyle name="Normal 40 6 2 13 3 2" xfId="25567"/>
    <cellStyle name="Normal 40 6 2 13 3 2 2" xfId="51816"/>
    <cellStyle name="Normal 40 6 2 13 3 3" xfId="40753"/>
    <cellStyle name="Normal 40 6 2 13 4" xfId="18239"/>
    <cellStyle name="Normal 40 6 2 13 4 2" xfId="44489"/>
    <cellStyle name="Normal 40 6 2 13 5" xfId="7108"/>
    <cellStyle name="Normal 40 6 2 13 5 2" xfId="33426"/>
    <cellStyle name="Normal 40 6 2 14" xfId="5157"/>
    <cellStyle name="Normal 40 6 2 14 2" xfId="11016"/>
    <cellStyle name="Normal 40 6 2 14 2 2" xfId="22080"/>
    <cellStyle name="Normal 40 6 2 14 2 2 2" xfId="48329"/>
    <cellStyle name="Normal 40 6 2 14 2 3" xfId="37266"/>
    <cellStyle name="Normal 40 6 2 14 3" xfId="14619"/>
    <cellStyle name="Normal 40 6 2 14 3 2" xfId="25683"/>
    <cellStyle name="Normal 40 6 2 14 3 2 2" xfId="51932"/>
    <cellStyle name="Normal 40 6 2 14 3 3" xfId="40869"/>
    <cellStyle name="Normal 40 6 2 14 4" xfId="18355"/>
    <cellStyle name="Normal 40 6 2 14 4 2" xfId="44605"/>
    <cellStyle name="Normal 40 6 2 14 5" xfId="7225"/>
    <cellStyle name="Normal 40 6 2 14 5 2" xfId="33542"/>
    <cellStyle name="Normal 40 6 2 15" xfId="5158"/>
    <cellStyle name="Normal 40 6 2 15 2" xfId="11134"/>
    <cellStyle name="Normal 40 6 2 15 2 2" xfId="22198"/>
    <cellStyle name="Normal 40 6 2 15 2 2 2" xfId="48447"/>
    <cellStyle name="Normal 40 6 2 15 2 3" xfId="37384"/>
    <cellStyle name="Normal 40 6 2 15 3" xfId="14737"/>
    <cellStyle name="Normal 40 6 2 15 3 2" xfId="25801"/>
    <cellStyle name="Normal 40 6 2 15 3 2 2" xfId="52050"/>
    <cellStyle name="Normal 40 6 2 15 3 3" xfId="40987"/>
    <cellStyle name="Normal 40 6 2 15 4" xfId="18473"/>
    <cellStyle name="Normal 40 6 2 15 4 2" xfId="44723"/>
    <cellStyle name="Normal 40 6 2 15 5" xfId="7344"/>
    <cellStyle name="Normal 40 6 2 15 5 2" xfId="33660"/>
    <cellStyle name="Normal 40 6 2 16" xfId="5159"/>
    <cellStyle name="Normal 40 6 2 16 2" xfId="11252"/>
    <cellStyle name="Normal 40 6 2 16 2 2" xfId="22316"/>
    <cellStyle name="Normal 40 6 2 16 2 2 2" xfId="48565"/>
    <cellStyle name="Normal 40 6 2 16 2 3" xfId="37502"/>
    <cellStyle name="Normal 40 6 2 16 3" xfId="14855"/>
    <cellStyle name="Normal 40 6 2 16 3 2" xfId="25919"/>
    <cellStyle name="Normal 40 6 2 16 3 2 2" xfId="52168"/>
    <cellStyle name="Normal 40 6 2 16 3 3" xfId="41105"/>
    <cellStyle name="Normal 40 6 2 16 4" xfId="18591"/>
    <cellStyle name="Normal 40 6 2 16 4 2" xfId="44841"/>
    <cellStyle name="Normal 40 6 2 16 5" xfId="7463"/>
    <cellStyle name="Normal 40 6 2 16 5 2" xfId="33778"/>
    <cellStyle name="Normal 40 6 2 17" xfId="5160"/>
    <cellStyle name="Normal 40 6 2 17 2" xfId="11368"/>
    <cellStyle name="Normal 40 6 2 17 2 2" xfId="22432"/>
    <cellStyle name="Normal 40 6 2 17 2 2 2" xfId="48681"/>
    <cellStyle name="Normal 40 6 2 17 2 3" xfId="37618"/>
    <cellStyle name="Normal 40 6 2 17 3" xfId="14971"/>
    <cellStyle name="Normal 40 6 2 17 3 2" xfId="26035"/>
    <cellStyle name="Normal 40 6 2 17 3 2 2" xfId="52284"/>
    <cellStyle name="Normal 40 6 2 17 3 3" xfId="41221"/>
    <cellStyle name="Normal 40 6 2 17 4" xfId="18707"/>
    <cellStyle name="Normal 40 6 2 17 4 2" xfId="44957"/>
    <cellStyle name="Normal 40 6 2 17 5" xfId="7580"/>
    <cellStyle name="Normal 40 6 2 17 5 2" xfId="33894"/>
    <cellStyle name="Normal 40 6 2 18" xfId="5161"/>
    <cellStyle name="Normal 40 6 2 18 2" xfId="11485"/>
    <cellStyle name="Normal 40 6 2 18 2 2" xfId="22549"/>
    <cellStyle name="Normal 40 6 2 18 2 2 2" xfId="48798"/>
    <cellStyle name="Normal 40 6 2 18 2 3" xfId="37735"/>
    <cellStyle name="Normal 40 6 2 18 3" xfId="15088"/>
    <cellStyle name="Normal 40 6 2 18 3 2" xfId="26152"/>
    <cellStyle name="Normal 40 6 2 18 3 2 2" xfId="52401"/>
    <cellStyle name="Normal 40 6 2 18 3 3" xfId="41338"/>
    <cellStyle name="Normal 40 6 2 18 4" xfId="18824"/>
    <cellStyle name="Normal 40 6 2 18 4 2" xfId="45074"/>
    <cellStyle name="Normal 40 6 2 18 5" xfId="7698"/>
    <cellStyle name="Normal 40 6 2 18 5 2" xfId="34011"/>
    <cellStyle name="Normal 40 6 2 19" xfId="5162"/>
    <cellStyle name="Normal 40 6 2 19 2" xfId="11604"/>
    <cellStyle name="Normal 40 6 2 19 2 2" xfId="22668"/>
    <cellStyle name="Normal 40 6 2 19 2 2 2" xfId="48917"/>
    <cellStyle name="Normal 40 6 2 19 2 3" xfId="37854"/>
    <cellStyle name="Normal 40 6 2 19 3" xfId="15207"/>
    <cellStyle name="Normal 40 6 2 19 3 2" xfId="26271"/>
    <cellStyle name="Normal 40 6 2 19 3 2 2" xfId="52520"/>
    <cellStyle name="Normal 40 6 2 19 3 3" xfId="41457"/>
    <cellStyle name="Normal 40 6 2 19 4" xfId="18943"/>
    <cellStyle name="Normal 40 6 2 19 4 2" xfId="45193"/>
    <cellStyle name="Normal 40 6 2 19 5" xfId="7818"/>
    <cellStyle name="Normal 40 6 2 19 5 2" xfId="34130"/>
    <cellStyle name="Normal 40 6 2 2" xfId="316"/>
    <cellStyle name="Normal 40 6 2 2 2" xfId="5164"/>
    <cellStyle name="Normal 40 6 2 2 2 2" xfId="16489"/>
    <cellStyle name="Normal 40 6 2 2 2 2 2" xfId="27553"/>
    <cellStyle name="Normal 40 6 2 2 2 2 2 2" xfId="53802"/>
    <cellStyle name="Normal 40 6 2 2 2 2 3" xfId="42739"/>
    <cellStyle name="Normal 40 6 2 2 2 3" xfId="20225"/>
    <cellStyle name="Normal 40 6 2 2 2 3 2" xfId="46475"/>
    <cellStyle name="Normal 40 6 2 2 2 4" xfId="9153"/>
    <cellStyle name="Normal 40 6 2 2 2 4 2" xfId="35412"/>
    <cellStyle name="Normal 40 6 2 2 3" xfId="5163"/>
    <cellStyle name="Normal 40 6 2 2 3 2" xfId="20578"/>
    <cellStyle name="Normal 40 6 2 2 3 2 2" xfId="46827"/>
    <cellStyle name="Normal 40 6 2 2 3 3" xfId="9514"/>
    <cellStyle name="Normal 40 6 2 2 3 3 2" xfId="35764"/>
    <cellStyle name="Normal 40 6 2 2 4" xfId="13117"/>
    <cellStyle name="Normal 40 6 2 2 4 2" xfId="24181"/>
    <cellStyle name="Normal 40 6 2 2 4 2 2" xfId="50430"/>
    <cellStyle name="Normal 40 6 2 2 4 3" xfId="39367"/>
    <cellStyle name="Normal 40 6 2 2 5" xfId="16853"/>
    <cellStyle name="Normal 40 6 2 2 5 2" xfId="43103"/>
    <cellStyle name="Normal 40 6 2 2 6" xfId="5711"/>
    <cellStyle name="Normal 40 6 2 2 6 2" xfId="32040"/>
    <cellStyle name="Normal 40 6 2 2 7" xfId="27794"/>
    <cellStyle name="Normal 40 6 2 20" xfId="5165"/>
    <cellStyle name="Normal 40 6 2 20 2" xfId="11718"/>
    <cellStyle name="Normal 40 6 2 20 2 2" xfId="22782"/>
    <cellStyle name="Normal 40 6 2 20 2 2 2" xfId="49031"/>
    <cellStyle name="Normal 40 6 2 20 2 3" xfId="37968"/>
    <cellStyle name="Normal 40 6 2 20 3" xfId="15321"/>
    <cellStyle name="Normal 40 6 2 20 3 2" xfId="26385"/>
    <cellStyle name="Normal 40 6 2 20 3 2 2" xfId="52634"/>
    <cellStyle name="Normal 40 6 2 20 3 3" xfId="41571"/>
    <cellStyle name="Normal 40 6 2 20 4" xfId="19057"/>
    <cellStyle name="Normal 40 6 2 20 4 2" xfId="45307"/>
    <cellStyle name="Normal 40 6 2 20 5" xfId="7933"/>
    <cellStyle name="Normal 40 6 2 20 5 2" xfId="34244"/>
    <cellStyle name="Normal 40 6 2 21" xfId="5166"/>
    <cellStyle name="Normal 40 6 2 21 2" xfId="11832"/>
    <cellStyle name="Normal 40 6 2 21 2 2" xfId="22896"/>
    <cellStyle name="Normal 40 6 2 21 2 2 2" xfId="49145"/>
    <cellStyle name="Normal 40 6 2 21 2 3" xfId="38082"/>
    <cellStyle name="Normal 40 6 2 21 3" xfId="15435"/>
    <cellStyle name="Normal 40 6 2 21 3 2" xfId="26499"/>
    <cellStyle name="Normal 40 6 2 21 3 2 2" xfId="52748"/>
    <cellStyle name="Normal 40 6 2 21 3 3" xfId="41685"/>
    <cellStyle name="Normal 40 6 2 21 4" xfId="19171"/>
    <cellStyle name="Normal 40 6 2 21 4 2" xfId="45421"/>
    <cellStyle name="Normal 40 6 2 21 5" xfId="8048"/>
    <cellStyle name="Normal 40 6 2 21 5 2" xfId="34358"/>
    <cellStyle name="Normal 40 6 2 22" xfId="5167"/>
    <cellStyle name="Normal 40 6 2 22 2" xfId="11946"/>
    <cellStyle name="Normal 40 6 2 22 2 2" xfId="23010"/>
    <cellStyle name="Normal 40 6 2 22 2 2 2" xfId="49259"/>
    <cellStyle name="Normal 40 6 2 22 2 3" xfId="38196"/>
    <cellStyle name="Normal 40 6 2 22 3" xfId="15549"/>
    <cellStyle name="Normal 40 6 2 22 3 2" xfId="26613"/>
    <cellStyle name="Normal 40 6 2 22 3 2 2" xfId="52862"/>
    <cellStyle name="Normal 40 6 2 22 3 3" xfId="41799"/>
    <cellStyle name="Normal 40 6 2 22 4" xfId="19285"/>
    <cellStyle name="Normal 40 6 2 22 4 2" xfId="45535"/>
    <cellStyle name="Normal 40 6 2 22 5" xfId="8163"/>
    <cellStyle name="Normal 40 6 2 22 5 2" xfId="34472"/>
    <cellStyle name="Normal 40 6 2 23" xfId="5168"/>
    <cellStyle name="Normal 40 6 2 23 2" xfId="12060"/>
    <cellStyle name="Normal 40 6 2 23 2 2" xfId="23124"/>
    <cellStyle name="Normal 40 6 2 23 2 2 2" xfId="49373"/>
    <cellStyle name="Normal 40 6 2 23 2 3" xfId="38310"/>
    <cellStyle name="Normal 40 6 2 23 3" xfId="15663"/>
    <cellStyle name="Normal 40 6 2 23 3 2" xfId="26727"/>
    <cellStyle name="Normal 40 6 2 23 3 2 2" xfId="52976"/>
    <cellStyle name="Normal 40 6 2 23 3 3" xfId="41913"/>
    <cellStyle name="Normal 40 6 2 23 4" xfId="19399"/>
    <cellStyle name="Normal 40 6 2 23 4 2" xfId="45649"/>
    <cellStyle name="Normal 40 6 2 23 5" xfId="8278"/>
    <cellStyle name="Normal 40 6 2 23 5 2" xfId="34586"/>
    <cellStyle name="Normal 40 6 2 24" xfId="5169"/>
    <cellStyle name="Normal 40 6 2 24 2" xfId="12174"/>
    <cellStyle name="Normal 40 6 2 24 2 2" xfId="23238"/>
    <cellStyle name="Normal 40 6 2 24 2 2 2" xfId="49487"/>
    <cellStyle name="Normal 40 6 2 24 2 3" xfId="38424"/>
    <cellStyle name="Normal 40 6 2 24 3" xfId="15777"/>
    <cellStyle name="Normal 40 6 2 24 3 2" xfId="26841"/>
    <cellStyle name="Normal 40 6 2 24 3 2 2" xfId="53090"/>
    <cellStyle name="Normal 40 6 2 24 3 3" xfId="42027"/>
    <cellStyle name="Normal 40 6 2 24 4" xfId="19513"/>
    <cellStyle name="Normal 40 6 2 24 4 2" xfId="45763"/>
    <cellStyle name="Normal 40 6 2 24 5" xfId="8393"/>
    <cellStyle name="Normal 40 6 2 24 5 2" xfId="34700"/>
    <cellStyle name="Normal 40 6 2 25" xfId="5170"/>
    <cellStyle name="Normal 40 6 2 25 2" xfId="12291"/>
    <cellStyle name="Normal 40 6 2 25 2 2" xfId="23355"/>
    <cellStyle name="Normal 40 6 2 25 2 2 2" xfId="49604"/>
    <cellStyle name="Normal 40 6 2 25 2 3" xfId="38541"/>
    <cellStyle name="Normal 40 6 2 25 3" xfId="15894"/>
    <cellStyle name="Normal 40 6 2 25 3 2" xfId="26958"/>
    <cellStyle name="Normal 40 6 2 25 3 2 2" xfId="53207"/>
    <cellStyle name="Normal 40 6 2 25 3 3" xfId="42144"/>
    <cellStyle name="Normal 40 6 2 25 4" xfId="19630"/>
    <cellStyle name="Normal 40 6 2 25 4 2" xfId="45880"/>
    <cellStyle name="Normal 40 6 2 25 5" xfId="8511"/>
    <cellStyle name="Normal 40 6 2 25 5 2" xfId="34817"/>
    <cellStyle name="Normal 40 6 2 26" xfId="5171"/>
    <cellStyle name="Normal 40 6 2 26 2" xfId="12410"/>
    <cellStyle name="Normal 40 6 2 26 2 2" xfId="23474"/>
    <cellStyle name="Normal 40 6 2 26 2 2 2" xfId="49723"/>
    <cellStyle name="Normal 40 6 2 26 2 3" xfId="38660"/>
    <cellStyle name="Normal 40 6 2 26 3" xfId="16013"/>
    <cellStyle name="Normal 40 6 2 26 3 2" xfId="27077"/>
    <cellStyle name="Normal 40 6 2 26 3 2 2" xfId="53326"/>
    <cellStyle name="Normal 40 6 2 26 3 3" xfId="42263"/>
    <cellStyle name="Normal 40 6 2 26 4" xfId="19749"/>
    <cellStyle name="Normal 40 6 2 26 4 2" xfId="45999"/>
    <cellStyle name="Normal 40 6 2 26 5" xfId="8631"/>
    <cellStyle name="Normal 40 6 2 26 5 2" xfId="34936"/>
    <cellStyle name="Normal 40 6 2 27" xfId="5172"/>
    <cellStyle name="Normal 40 6 2 27 2" xfId="12541"/>
    <cellStyle name="Normal 40 6 2 27 2 2" xfId="23605"/>
    <cellStyle name="Normal 40 6 2 27 2 2 2" xfId="49854"/>
    <cellStyle name="Normal 40 6 2 27 2 3" xfId="38791"/>
    <cellStyle name="Normal 40 6 2 27 3" xfId="16144"/>
    <cellStyle name="Normal 40 6 2 27 3 2" xfId="27208"/>
    <cellStyle name="Normal 40 6 2 27 3 2 2" xfId="53457"/>
    <cellStyle name="Normal 40 6 2 27 3 3" xfId="42394"/>
    <cellStyle name="Normal 40 6 2 27 4" xfId="19880"/>
    <cellStyle name="Normal 40 6 2 27 4 2" xfId="46130"/>
    <cellStyle name="Normal 40 6 2 27 5" xfId="8763"/>
    <cellStyle name="Normal 40 6 2 27 5 2" xfId="35067"/>
    <cellStyle name="Normal 40 6 2 28" xfId="5173"/>
    <cellStyle name="Normal 40 6 2 28 2" xfId="12656"/>
    <cellStyle name="Normal 40 6 2 28 2 2" xfId="23720"/>
    <cellStyle name="Normal 40 6 2 28 2 2 2" xfId="49969"/>
    <cellStyle name="Normal 40 6 2 28 2 3" xfId="38906"/>
    <cellStyle name="Normal 40 6 2 28 3" xfId="16259"/>
    <cellStyle name="Normal 40 6 2 28 3 2" xfId="27323"/>
    <cellStyle name="Normal 40 6 2 28 3 2 2" xfId="53572"/>
    <cellStyle name="Normal 40 6 2 28 3 3" xfId="42509"/>
    <cellStyle name="Normal 40 6 2 28 4" xfId="19995"/>
    <cellStyle name="Normal 40 6 2 28 4 2" xfId="46245"/>
    <cellStyle name="Normal 40 6 2 28 5" xfId="8879"/>
    <cellStyle name="Normal 40 6 2 28 5 2" xfId="35182"/>
    <cellStyle name="Normal 40 6 2 29" xfId="5174"/>
    <cellStyle name="Normal 40 6 2 29 2" xfId="12770"/>
    <cellStyle name="Normal 40 6 2 29 2 2" xfId="23834"/>
    <cellStyle name="Normal 40 6 2 29 2 2 2" xfId="50083"/>
    <cellStyle name="Normal 40 6 2 29 2 3" xfId="39020"/>
    <cellStyle name="Normal 40 6 2 29 3" xfId="16373"/>
    <cellStyle name="Normal 40 6 2 29 3 2" xfId="27437"/>
    <cellStyle name="Normal 40 6 2 29 3 2 2" xfId="53686"/>
    <cellStyle name="Normal 40 6 2 29 3 3" xfId="42623"/>
    <cellStyle name="Normal 40 6 2 29 4" xfId="20109"/>
    <cellStyle name="Normal 40 6 2 29 4 2" xfId="46359"/>
    <cellStyle name="Normal 40 6 2 29 5" xfId="8994"/>
    <cellStyle name="Normal 40 6 2 29 5 2" xfId="35296"/>
    <cellStyle name="Normal 40 6 2 3" xfId="5175"/>
    <cellStyle name="Normal 40 6 2 3 2" xfId="9680"/>
    <cellStyle name="Normal 40 6 2 3 2 2" xfId="20744"/>
    <cellStyle name="Normal 40 6 2 3 2 2 2" xfId="46993"/>
    <cellStyle name="Normal 40 6 2 3 2 3" xfId="35930"/>
    <cellStyle name="Normal 40 6 2 3 3" xfId="13283"/>
    <cellStyle name="Normal 40 6 2 3 3 2" xfId="24347"/>
    <cellStyle name="Normal 40 6 2 3 3 2 2" xfId="50596"/>
    <cellStyle name="Normal 40 6 2 3 3 3" xfId="39533"/>
    <cellStyle name="Normal 40 6 2 3 4" xfId="17019"/>
    <cellStyle name="Normal 40 6 2 3 4 2" xfId="43269"/>
    <cellStyle name="Normal 40 6 2 3 5" xfId="5878"/>
    <cellStyle name="Normal 40 6 2 3 5 2" xfId="32206"/>
    <cellStyle name="Normal 40 6 2 30" xfId="5176"/>
    <cellStyle name="Normal 40 6 2 30 2" xfId="9408"/>
    <cellStyle name="Normal 40 6 2 30 2 2" xfId="20472"/>
    <cellStyle name="Normal 40 6 2 30 2 2 2" xfId="46721"/>
    <cellStyle name="Normal 40 6 2 30 2 3" xfId="35658"/>
    <cellStyle name="Normal 40 6 2 30 3" xfId="13011"/>
    <cellStyle name="Normal 40 6 2 30 3 2" xfId="24075"/>
    <cellStyle name="Normal 40 6 2 30 3 2 2" xfId="50324"/>
    <cellStyle name="Normal 40 6 2 30 3 3" xfId="39261"/>
    <cellStyle name="Normal 40 6 2 30 4" xfId="16747"/>
    <cellStyle name="Normal 40 6 2 30 4 2" xfId="42997"/>
    <cellStyle name="Normal 40 6 2 30 5" xfId="5603"/>
    <cellStyle name="Normal 40 6 2 30 5 2" xfId="31934"/>
    <cellStyle name="Normal 40 6 2 31" xfId="5177"/>
    <cellStyle name="Normal 40 6 2 31 2" xfId="20352"/>
    <cellStyle name="Normal 40 6 2 31 2 2" xfId="46601"/>
    <cellStyle name="Normal 40 6 2 31 3" xfId="9288"/>
    <cellStyle name="Normal 40 6 2 31 3 2" xfId="35538"/>
    <cellStyle name="Normal 40 6 2 32" xfId="5178"/>
    <cellStyle name="Normal 40 6 2 32 2" xfId="23955"/>
    <cellStyle name="Normal 40 6 2 32 2 2" xfId="50204"/>
    <cellStyle name="Normal 40 6 2 32 3" xfId="12891"/>
    <cellStyle name="Normal 40 6 2 32 3 2" xfId="39141"/>
    <cellStyle name="Normal 40 6 2 33" xfId="5179"/>
    <cellStyle name="Normal 40 6 2 33 2" xfId="16627"/>
    <cellStyle name="Normal 40 6 2 33 2 2" xfId="42877"/>
    <cellStyle name="Normal 40 6 2 34" xfId="5180"/>
    <cellStyle name="Normal 40 6 2 35" xfId="5181"/>
    <cellStyle name="Normal 40 6 2 36" xfId="5182"/>
    <cellStyle name="Normal 40 6 2 37" xfId="5183"/>
    <cellStyle name="Normal 40 6 2 38" xfId="5184"/>
    <cellStyle name="Normal 40 6 2 39" xfId="5185"/>
    <cellStyle name="Normal 40 6 2 4" xfId="5186"/>
    <cellStyle name="Normal 40 6 2 4 2" xfId="9796"/>
    <cellStyle name="Normal 40 6 2 4 2 2" xfId="20860"/>
    <cellStyle name="Normal 40 6 2 4 2 2 2" xfId="47109"/>
    <cellStyle name="Normal 40 6 2 4 2 3" xfId="36046"/>
    <cellStyle name="Normal 40 6 2 4 3" xfId="13399"/>
    <cellStyle name="Normal 40 6 2 4 3 2" xfId="24463"/>
    <cellStyle name="Normal 40 6 2 4 3 2 2" xfId="50712"/>
    <cellStyle name="Normal 40 6 2 4 3 3" xfId="39649"/>
    <cellStyle name="Normal 40 6 2 4 4" xfId="17135"/>
    <cellStyle name="Normal 40 6 2 4 4 2" xfId="43385"/>
    <cellStyle name="Normal 40 6 2 4 5" xfId="5995"/>
    <cellStyle name="Normal 40 6 2 4 5 2" xfId="32322"/>
    <cellStyle name="Normal 40 6 2 40" xfId="5187"/>
    <cellStyle name="Normal 40 6 2 41" xfId="5152"/>
    <cellStyle name="Normal 40 6 2 42" xfId="5482"/>
    <cellStyle name="Normal 40 6 2 42 2" xfId="31814"/>
    <cellStyle name="Normal 40 6 2 43" xfId="27793"/>
    <cellStyle name="Normal 40 6 2 5" xfId="5188"/>
    <cellStyle name="Normal 40 6 2 5 2" xfId="9911"/>
    <cellStyle name="Normal 40 6 2 5 2 2" xfId="20975"/>
    <cellStyle name="Normal 40 6 2 5 2 2 2" xfId="47224"/>
    <cellStyle name="Normal 40 6 2 5 2 3" xfId="36161"/>
    <cellStyle name="Normal 40 6 2 5 3" xfId="13514"/>
    <cellStyle name="Normal 40 6 2 5 3 2" xfId="24578"/>
    <cellStyle name="Normal 40 6 2 5 3 2 2" xfId="50827"/>
    <cellStyle name="Normal 40 6 2 5 3 3" xfId="39764"/>
    <cellStyle name="Normal 40 6 2 5 4" xfId="17250"/>
    <cellStyle name="Normal 40 6 2 5 4 2" xfId="43500"/>
    <cellStyle name="Normal 40 6 2 5 5" xfId="6111"/>
    <cellStyle name="Normal 40 6 2 5 5 2" xfId="32437"/>
    <cellStyle name="Normal 40 6 2 6" xfId="5189"/>
    <cellStyle name="Normal 40 6 2 6 2" xfId="10026"/>
    <cellStyle name="Normal 40 6 2 6 2 2" xfId="21090"/>
    <cellStyle name="Normal 40 6 2 6 2 2 2" xfId="47339"/>
    <cellStyle name="Normal 40 6 2 6 2 3" xfId="36276"/>
    <cellStyle name="Normal 40 6 2 6 3" xfId="13629"/>
    <cellStyle name="Normal 40 6 2 6 3 2" xfId="24693"/>
    <cellStyle name="Normal 40 6 2 6 3 2 2" xfId="50942"/>
    <cellStyle name="Normal 40 6 2 6 3 3" xfId="39879"/>
    <cellStyle name="Normal 40 6 2 6 4" xfId="17365"/>
    <cellStyle name="Normal 40 6 2 6 4 2" xfId="43615"/>
    <cellStyle name="Normal 40 6 2 6 5" xfId="6227"/>
    <cellStyle name="Normal 40 6 2 6 5 2" xfId="32552"/>
    <cellStyle name="Normal 40 6 2 7" xfId="5190"/>
    <cellStyle name="Normal 40 6 2 7 2" xfId="10140"/>
    <cellStyle name="Normal 40 6 2 7 2 2" xfId="21204"/>
    <cellStyle name="Normal 40 6 2 7 2 2 2" xfId="47453"/>
    <cellStyle name="Normal 40 6 2 7 2 3" xfId="36390"/>
    <cellStyle name="Normal 40 6 2 7 3" xfId="13743"/>
    <cellStyle name="Normal 40 6 2 7 3 2" xfId="24807"/>
    <cellStyle name="Normal 40 6 2 7 3 2 2" xfId="51056"/>
    <cellStyle name="Normal 40 6 2 7 3 3" xfId="39993"/>
    <cellStyle name="Normal 40 6 2 7 4" xfId="17479"/>
    <cellStyle name="Normal 40 6 2 7 4 2" xfId="43729"/>
    <cellStyle name="Normal 40 6 2 7 5" xfId="6342"/>
    <cellStyle name="Normal 40 6 2 7 5 2" xfId="32666"/>
    <cellStyle name="Normal 40 6 2 8" xfId="5191"/>
    <cellStyle name="Normal 40 6 2 8 2" xfId="10254"/>
    <cellStyle name="Normal 40 6 2 8 2 2" xfId="21318"/>
    <cellStyle name="Normal 40 6 2 8 2 2 2" xfId="47567"/>
    <cellStyle name="Normal 40 6 2 8 2 3" xfId="36504"/>
    <cellStyle name="Normal 40 6 2 8 3" xfId="13857"/>
    <cellStyle name="Normal 40 6 2 8 3 2" xfId="24921"/>
    <cellStyle name="Normal 40 6 2 8 3 2 2" xfId="51170"/>
    <cellStyle name="Normal 40 6 2 8 3 3" xfId="40107"/>
    <cellStyle name="Normal 40 6 2 8 4" xfId="17593"/>
    <cellStyle name="Normal 40 6 2 8 4 2" xfId="43843"/>
    <cellStyle name="Normal 40 6 2 8 5" xfId="6457"/>
    <cellStyle name="Normal 40 6 2 8 5 2" xfId="32780"/>
    <cellStyle name="Normal 40 6 2 9" xfId="5192"/>
    <cellStyle name="Normal 40 6 2 9 2" xfId="10368"/>
    <cellStyle name="Normal 40 6 2 9 2 2" xfId="21432"/>
    <cellStyle name="Normal 40 6 2 9 2 2 2" xfId="47681"/>
    <cellStyle name="Normal 40 6 2 9 2 3" xfId="36618"/>
    <cellStyle name="Normal 40 6 2 9 3" xfId="13971"/>
    <cellStyle name="Normal 40 6 2 9 3 2" xfId="25035"/>
    <cellStyle name="Normal 40 6 2 9 3 2 2" xfId="51284"/>
    <cellStyle name="Normal 40 6 2 9 3 3" xfId="40221"/>
    <cellStyle name="Normal 40 6 2 9 4" xfId="17707"/>
    <cellStyle name="Normal 40 6 2 9 4 2" xfId="43957"/>
    <cellStyle name="Normal 40 6 2 9 5" xfId="6572"/>
    <cellStyle name="Normal 40 6 2 9 5 2" xfId="32894"/>
    <cellStyle name="Normal 40 6 20" xfId="5193"/>
    <cellStyle name="Normal 40 6 20 2" xfId="11530"/>
    <cellStyle name="Normal 40 6 20 2 2" xfId="22594"/>
    <cellStyle name="Normal 40 6 20 2 2 2" xfId="48843"/>
    <cellStyle name="Normal 40 6 20 2 3" xfId="37780"/>
    <cellStyle name="Normal 40 6 20 3" xfId="15133"/>
    <cellStyle name="Normal 40 6 20 3 2" xfId="26197"/>
    <cellStyle name="Normal 40 6 20 3 2 2" xfId="52446"/>
    <cellStyle name="Normal 40 6 20 3 3" xfId="41383"/>
    <cellStyle name="Normal 40 6 20 4" xfId="18869"/>
    <cellStyle name="Normal 40 6 20 4 2" xfId="45119"/>
    <cellStyle name="Normal 40 6 20 5" xfId="7744"/>
    <cellStyle name="Normal 40 6 20 5 2" xfId="34056"/>
    <cellStyle name="Normal 40 6 21" xfId="5194"/>
    <cellStyle name="Normal 40 6 21 2" xfId="11644"/>
    <cellStyle name="Normal 40 6 21 2 2" xfId="22708"/>
    <cellStyle name="Normal 40 6 21 2 2 2" xfId="48957"/>
    <cellStyle name="Normal 40 6 21 2 3" xfId="37894"/>
    <cellStyle name="Normal 40 6 21 3" xfId="15247"/>
    <cellStyle name="Normal 40 6 21 3 2" xfId="26311"/>
    <cellStyle name="Normal 40 6 21 3 2 2" xfId="52560"/>
    <cellStyle name="Normal 40 6 21 3 3" xfId="41497"/>
    <cellStyle name="Normal 40 6 21 4" xfId="18983"/>
    <cellStyle name="Normal 40 6 21 4 2" xfId="45233"/>
    <cellStyle name="Normal 40 6 21 5" xfId="7859"/>
    <cellStyle name="Normal 40 6 21 5 2" xfId="34170"/>
    <cellStyle name="Normal 40 6 22" xfId="5195"/>
    <cellStyle name="Normal 40 6 22 2" xfId="11758"/>
    <cellStyle name="Normal 40 6 22 2 2" xfId="22822"/>
    <cellStyle name="Normal 40 6 22 2 2 2" xfId="49071"/>
    <cellStyle name="Normal 40 6 22 2 3" xfId="38008"/>
    <cellStyle name="Normal 40 6 22 3" xfId="15361"/>
    <cellStyle name="Normal 40 6 22 3 2" xfId="26425"/>
    <cellStyle name="Normal 40 6 22 3 2 2" xfId="52674"/>
    <cellStyle name="Normal 40 6 22 3 3" xfId="41611"/>
    <cellStyle name="Normal 40 6 22 4" xfId="19097"/>
    <cellStyle name="Normal 40 6 22 4 2" xfId="45347"/>
    <cellStyle name="Normal 40 6 22 5" xfId="7974"/>
    <cellStyle name="Normal 40 6 22 5 2" xfId="34284"/>
    <cellStyle name="Normal 40 6 23" xfId="5196"/>
    <cellStyle name="Normal 40 6 23 2" xfId="11872"/>
    <cellStyle name="Normal 40 6 23 2 2" xfId="22936"/>
    <cellStyle name="Normal 40 6 23 2 2 2" xfId="49185"/>
    <cellStyle name="Normal 40 6 23 2 3" xfId="38122"/>
    <cellStyle name="Normal 40 6 23 3" xfId="15475"/>
    <cellStyle name="Normal 40 6 23 3 2" xfId="26539"/>
    <cellStyle name="Normal 40 6 23 3 2 2" xfId="52788"/>
    <cellStyle name="Normal 40 6 23 3 3" xfId="41725"/>
    <cellStyle name="Normal 40 6 23 4" xfId="19211"/>
    <cellStyle name="Normal 40 6 23 4 2" xfId="45461"/>
    <cellStyle name="Normal 40 6 23 5" xfId="8089"/>
    <cellStyle name="Normal 40 6 23 5 2" xfId="34398"/>
    <cellStyle name="Normal 40 6 24" xfId="5197"/>
    <cellStyle name="Normal 40 6 24 2" xfId="11986"/>
    <cellStyle name="Normal 40 6 24 2 2" xfId="23050"/>
    <cellStyle name="Normal 40 6 24 2 2 2" xfId="49299"/>
    <cellStyle name="Normal 40 6 24 2 3" xfId="38236"/>
    <cellStyle name="Normal 40 6 24 3" xfId="15589"/>
    <cellStyle name="Normal 40 6 24 3 2" xfId="26653"/>
    <cellStyle name="Normal 40 6 24 3 2 2" xfId="52902"/>
    <cellStyle name="Normal 40 6 24 3 3" xfId="41839"/>
    <cellStyle name="Normal 40 6 24 4" xfId="19325"/>
    <cellStyle name="Normal 40 6 24 4 2" xfId="45575"/>
    <cellStyle name="Normal 40 6 24 5" xfId="8204"/>
    <cellStyle name="Normal 40 6 24 5 2" xfId="34512"/>
    <cellStyle name="Normal 40 6 25" xfId="5198"/>
    <cellStyle name="Normal 40 6 25 2" xfId="12100"/>
    <cellStyle name="Normal 40 6 25 2 2" xfId="23164"/>
    <cellStyle name="Normal 40 6 25 2 2 2" xfId="49413"/>
    <cellStyle name="Normal 40 6 25 2 3" xfId="38350"/>
    <cellStyle name="Normal 40 6 25 3" xfId="15703"/>
    <cellStyle name="Normal 40 6 25 3 2" xfId="26767"/>
    <cellStyle name="Normal 40 6 25 3 2 2" xfId="53016"/>
    <cellStyle name="Normal 40 6 25 3 3" xfId="41953"/>
    <cellStyle name="Normal 40 6 25 4" xfId="19439"/>
    <cellStyle name="Normal 40 6 25 4 2" xfId="45689"/>
    <cellStyle name="Normal 40 6 25 5" xfId="8319"/>
    <cellStyle name="Normal 40 6 25 5 2" xfId="34626"/>
    <cellStyle name="Normal 40 6 26" xfId="5199"/>
    <cellStyle name="Normal 40 6 26 2" xfId="12217"/>
    <cellStyle name="Normal 40 6 26 2 2" xfId="23281"/>
    <cellStyle name="Normal 40 6 26 2 2 2" xfId="49530"/>
    <cellStyle name="Normal 40 6 26 2 3" xfId="38467"/>
    <cellStyle name="Normal 40 6 26 3" xfId="15820"/>
    <cellStyle name="Normal 40 6 26 3 2" xfId="26884"/>
    <cellStyle name="Normal 40 6 26 3 2 2" xfId="53133"/>
    <cellStyle name="Normal 40 6 26 3 3" xfId="42070"/>
    <cellStyle name="Normal 40 6 26 4" xfId="19556"/>
    <cellStyle name="Normal 40 6 26 4 2" xfId="45806"/>
    <cellStyle name="Normal 40 6 26 5" xfId="8437"/>
    <cellStyle name="Normal 40 6 26 5 2" xfId="34743"/>
    <cellStyle name="Normal 40 6 27" xfId="5200"/>
    <cellStyle name="Normal 40 6 27 2" xfId="12336"/>
    <cellStyle name="Normal 40 6 27 2 2" xfId="23400"/>
    <cellStyle name="Normal 40 6 27 2 2 2" xfId="49649"/>
    <cellStyle name="Normal 40 6 27 2 3" xfId="38586"/>
    <cellStyle name="Normal 40 6 27 3" xfId="15939"/>
    <cellStyle name="Normal 40 6 27 3 2" xfId="27003"/>
    <cellStyle name="Normal 40 6 27 3 2 2" xfId="53252"/>
    <cellStyle name="Normal 40 6 27 3 3" xfId="42189"/>
    <cellStyle name="Normal 40 6 27 4" xfId="19675"/>
    <cellStyle name="Normal 40 6 27 4 2" xfId="45925"/>
    <cellStyle name="Normal 40 6 27 5" xfId="8557"/>
    <cellStyle name="Normal 40 6 27 5 2" xfId="34862"/>
    <cellStyle name="Normal 40 6 28" xfId="5201"/>
    <cellStyle name="Normal 40 6 28 2" xfId="12467"/>
    <cellStyle name="Normal 40 6 28 2 2" xfId="23531"/>
    <cellStyle name="Normal 40 6 28 2 2 2" xfId="49780"/>
    <cellStyle name="Normal 40 6 28 2 3" xfId="38717"/>
    <cellStyle name="Normal 40 6 28 3" xfId="16070"/>
    <cellStyle name="Normal 40 6 28 3 2" xfId="27134"/>
    <cellStyle name="Normal 40 6 28 3 2 2" xfId="53383"/>
    <cellStyle name="Normal 40 6 28 3 3" xfId="42320"/>
    <cellStyle name="Normal 40 6 28 4" xfId="19806"/>
    <cellStyle name="Normal 40 6 28 4 2" xfId="46056"/>
    <cellStyle name="Normal 40 6 28 5" xfId="8689"/>
    <cellStyle name="Normal 40 6 28 5 2" xfId="34993"/>
    <cellStyle name="Normal 40 6 29" xfId="5202"/>
    <cellStyle name="Normal 40 6 29 2" xfId="12582"/>
    <cellStyle name="Normal 40 6 29 2 2" xfId="23646"/>
    <cellStyle name="Normal 40 6 29 2 2 2" xfId="49895"/>
    <cellStyle name="Normal 40 6 29 2 3" xfId="38832"/>
    <cellStyle name="Normal 40 6 29 3" xfId="16185"/>
    <cellStyle name="Normal 40 6 29 3 2" xfId="27249"/>
    <cellStyle name="Normal 40 6 29 3 2 2" xfId="53498"/>
    <cellStyle name="Normal 40 6 29 3 3" xfId="42435"/>
    <cellStyle name="Normal 40 6 29 4" xfId="19921"/>
    <cellStyle name="Normal 40 6 29 4 2" xfId="46171"/>
    <cellStyle name="Normal 40 6 29 5" xfId="8805"/>
    <cellStyle name="Normal 40 6 29 5 2" xfId="35108"/>
    <cellStyle name="Normal 40 6 3" xfId="317"/>
    <cellStyle name="Normal 40 6 3 2" xfId="5204"/>
    <cellStyle name="Normal 40 6 3 2 2" xfId="16490"/>
    <cellStyle name="Normal 40 6 3 2 2 2" xfId="27554"/>
    <cellStyle name="Normal 40 6 3 2 2 2 2" xfId="53803"/>
    <cellStyle name="Normal 40 6 3 2 2 3" xfId="42740"/>
    <cellStyle name="Normal 40 6 3 2 3" xfId="20226"/>
    <cellStyle name="Normal 40 6 3 2 3 2" xfId="46476"/>
    <cellStyle name="Normal 40 6 3 2 4" xfId="9154"/>
    <cellStyle name="Normal 40 6 3 2 4 2" xfId="35413"/>
    <cellStyle name="Normal 40 6 3 3" xfId="5203"/>
    <cellStyle name="Normal 40 6 3 3 2" xfId="20518"/>
    <cellStyle name="Normal 40 6 3 3 2 2" xfId="46767"/>
    <cellStyle name="Normal 40 6 3 3 3" xfId="9454"/>
    <cellStyle name="Normal 40 6 3 3 3 2" xfId="35704"/>
    <cellStyle name="Normal 40 6 3 4" xfId="13057"/>
    <cellStyle name="Normal 40 6 3 4 2" xfId="24121"/>
    <cellStyle name="Normal 40 6 3 4 2 2" xfId="50370"/>
    <cellStyle name="Normal 40 6 3 4 3" xfId="39307"/>
    <cellStyle name="Normal 40 6 3 5" xfId="16793"/>
    <cellStyle name="Normal 40 6 3 5 2" xfId="43043"/>
    <cellStyle name="Normal 40 6 3 6" xfId="5650"/>
    <cellStyle name="Normal 40 6 3 6 2" xfId="31980"/>
    <cellStyle name="Normal 40 6 3 7" xfId="27795"/>
    <cellStyle name="Normal 40 6 30" xfId="5205"/>
    <cellStyle name="Normal 40 6 30 2" xfId="12696"/>
    <cellStyle name="Normal 40 6 30 2 2" xfId="23760"/>
    <cellStyle name="Normal 40 6 30 2 2 2" xfId="50009"/>
    <cellStyle name="Normal 40 6 30 2 3" xfId="38946"/>
    <cellStyle name="Normal 40 6 30 3" xfId="16299"/>
    <cellStyle name="Normal 40 6 30 3 2" xfId="27363"/>
    <cellStyle name="Normal 40 6 30 3 2 2" xfId="53612"/>
    <cellStyle name="Normal 40 6 30 3 3" xfId="42549"/>
    <cellStyle name="Normal 40 6 30 4" xfId="20035"/>
    <cellStyle name="Normal 40 6 30 4 2" xfId="46285"/>
    <cellStyle name="Normal 40 6 30 5" xfId="8920"/>
    <cellStyle name="Normal 40 6 30 5 2" xfId="35222"/>
    <cellStyle name="Normal 40 6 31" xfId="5206"/>
    <cellStyle name="Normal 40 6 31 2" xfId="9334"/>
    <cellStyle name="Normal 40 6 31 2 2" xfId="20398"/>
    <cellStyle name="Normal 40 6 31 2 2 2" xfId="46647"/>
    <cellStyle name="Normal 40 6 31 2 3" xfId="35584"/>
    <cellStyle name="Normal 40 6 31 3" xfId="12937"/>
    <cellStyle name="Normal 40 6 31 3 2" xfId="24001"/>
    <cellStyle name="Normal 40 6 31 3 2 2" xfId="50250"/>
    <cellStyle name="Normal 40 6 31 3 3" xfId="39187"/>
    <cellStyle name="Normal 40 6 31 4" xfId="16673"/>
    <cellStyle name="Normal 40 6 31 4 2" xfId="42923"/>
    <cellStyle name="Normal 40 6 31 5" xfId="5529"/>
    <cellStyle name="Normal 40 6 31 5 2" xfId="31860"/>
    <cellStyle name="Normal 40 6 32" xfId="5207"/>
    <cellStyle name="Normal 40 6 32 2" xfId="20278"/>
    <cellStyle name="Normal 40 6 32 2 2" xfId="46527"/>
    <cellStyle name="Normal 40 6 32 3" xfId="9214"/>
    <cellStyle name="Normal 40 6 32 3 2" xfId="35464"/>
    <cellStyle name="Normal 40 6 33" xfId="5208"/>
    <cellStyle name="Normal 40 6 33 2" xfId="23881"/>
    <cellStyle name="Normal 40 6 33 2 2" xfId="50130"/>
    <cellStyle name="Normal 40 6 33 3" xfId="12817"/>
    <cellStyle name="Normal 40 6 33 3 2" xfId="39067"/>
    <cellStyle name="Normal 40 6 34" xfId="5209"/>
    <cellStyle name="Normal 40 6 34 2" xfId="16553"/>
    <cellStyle name="Normal 40 6 34 2 2" xfId="42803"/>
    <cellStyle name="Normal 40 6 35" xfId="5210"/>
    <cellStyle name="Normal 40 6 36" xfId="5211"/>
    <cellStyle name="Normal 40 6 37" xfId="5212"/>
    <cellStyle name="Normal 40 6 38" xfId="5213"/>
    <cellStyle name="Normal 40 6 39" xfId="5214"/>
    <cellStyle name="Normal 40 6 4" xfId="5215"/>
    <cellStyle name="Normal 40 6 4 2" xfId="9606"/>
    <cellStyle name="Normal 40 6 4 2 2" xfId="20670"/>
    <cellStyle name="Normal 40 6 4 2 2 2" xfId="46919"/>
    <cellStyle name="Normal 40 6 4 2 3" xfId="35856"/>
    <cellStyle name="Normal 40 6 4 3" xfId="13209"/>
    <cellStyle name="Normal 40 6 4 3 2" xfId="24273"/>
    <cellStyle name="Normal 40 6 4 3 2 2" xfId="50522"/>
    <cellStyle name="Normal 40 6 4 3 3" xfId="39459"/>
    <cellStyle name="Normal 40 6 4 4" xfId="16945"/>
    <cellStyle name="Normal 40 6 4 4 2" xfId="43195"/>
    <cellStyle name="Normal 40 6 4 5" xfId="5804"/>
    <cellStyle name="Normal 40 6 4 5 2" xfId="32132"/>
    <cellStyle name="Normal 40 6 40" xfId="5216"/>
    <cellStyle name="Normal 40 6 41" xfId="5217"/>
    <cellStyle name="Normal 40 6 42" xfId="5141"/>
    <cellStyle name="Normal 40 6 43" xfId="5408"/>
    <cellStyle name="Normal 40 6 43 2" xfId="31740"/>
    <cellStyle name="Normal 40 6 44" xfId="27792"/>
    <cellStyle name="Normal 40 6 5" xfId="5218"/>
    <cellStyle name="Normal 40 6 5 2" xfId="9722"/>
    <cellStyle name="Normal 40 6 5 2 2" xfId="20786"/>
    <cellStyle name="Normal 40 6 5 2 2 2" xfId="47035"/>
    <cellStyle name="Normal 40 6 5 2 3" xfId="35972"/>
    <cellStyle name="Normal 40 6 5 3" xfId="13325"/>
    <cellStyle name="Normal 40 6 5 3 2" xfId="24389"/>
    <cellStyle name="Normal 40 6 5 3 2 2" xfId="50638"/>
    <cellStyle name="Normal 40 6 5 3 3" xfId="39575"/>
    <cellStyle name="Normal 40 6 5 4" xfId="17061"/>
    <cellStyle name="Normal 40 6 5 4 2" xfId="43311"/>
    <cellStyle name="Normal 40 6 5 5" xfId="5921"/>
    <cellStyle name="Normal 40 6 5 5 2" xfId="32248"/>
    <cellStyle name="Normal 40 6 6" xfId="5219"/>
    <cellStyle name="Normal 40 6 6 2" xfId="9837"/>
    <cellStyle name="Normal 40 6 6 2 2" xfId="20901"/>
    <cellStyle name="Normal 40 6 6 2 2 2" xfId="47150"/>
    <cellStyle name="Normal 40 6 6 2 3" xfId="36087"/>
    <cellStyle name="Normal 40 6 6 3" xfId="13440"/>
    <cellStyle name="Normal 40 6 6 3 2" xfId="24504"/>
    <cellStyle name="Normal 40 6 6 3 2 2" xfId="50753"/>
    <cellStyle name="Normal 40 6 6 3 3" xfId="39690"/>
    <cellStyle name="Normal 40 6 6 4" xfId="17176"/>
    <cellStyle name="Normal 40 6 6 4 2" xfId="43426"/>
    <cellStyle name="Normal 40 6 6 5" xfId="6037"/>
    <cellStyle name="Normal 40 6 6 5 2" xfId="32363"/>
    <cellStyle name="Normal 40 6 7" xfId="5220"/>
    <cellStyle name="Normal 40 6 7 2" xfId="9952"/>
    <cellStyle name="Normal 40 6 7 2 2" xfId="21016"/>
    <cellStyle name="Normal 40 6 7 2 2 2" xfId="47265"/>
    <cellStyle name="Normal 40 6 7 2 3" xfId="36202"/>
    <cellStyle name="Normal 40 6 7 3" xfId="13555"/>
    <cellStyle name="Normal 40 6 7 3 2" xfId="24619"/>
    <cellStyle name="Normal 40 6 7 3 2 2" xfId="50868"/>
    <cellStyle name="Normal 40 6 7 3 3" xfId="39805"/>
    <cellStyle name="Normal 40 6 7 4" xfId="17291"/>
    <cellStyle name="Normal 40 6 7 4 2" xfId="43541"/>
    <cellStyle name="Normal 40 6 7 5" xfId="6153"/>
    <cellStyle name="Normal 40 6 7 5 2" xfId="32478"/>
    <cellStyle name="Normal 40 6 8" xfId="5221"/>
    <cellStyle name="Normal 40 6 8 2" xfId="10066"/>
    <cellStyle name="Normal 40 6 8 2 2" xfId="21130"/>
    <cellStyle name="Normal 40 6 8 2 2 2" xfId="47379"/>
    <cellStyle name="Normal 40 6 8 2 3" xfId="36316"/>
    <cellStyle name="Normal 40 6 8 3" xfId="13669"/>
    <cellStyle name="Normal 40 6 8 3 2" xfId="24733"/>
    <cellStyle name="Normal 40 6 8 3 2 2" xfId="50982"/>
    <cellStyle name="Normal 40 6 8 3 3" xfId="39919"/>
    <cellStyle name="Normal 40 6 8 4" xfId="17405"/>
    <cellStyle name="Normal 40 6 8 4 2" xfId="43655"/>
    <cellStyle name="Normal 40 6 8 5" xfId="6268"/>
    <cellStyle name="Normal 40 6 8 5 2" xfId="32592"/>
    <cellStyle name="Normal 40 6 9" xfId="5222"/>
    <cellStyle name="Normal 40 6 9 2" xfId="10180"/>
    <cellStyle name="Normal 40 6 9 2 2" xfId="21244"/>
    <cellStyle name="Normal 40 6 9 2 2 2" xfId="47493"/>
    <cellStyle name="Normal 40 6 9 2 3" xfId="36430"/>
    <cellStyle name="Normal 40 6 9 3" xfId="13783"/>
    <cellStyle name="Normal 40 6 9 3 2" xfId="24847"/>
    <cellStyle name="Normal 40 6 9 3 2 2" xfId="51096"/>
    <cellStyle name="Normal 40 6 9 3 3" xfId="40033"/>
    <cellStyle name="Normal 40 6 9 4" xfId="17519"/>
    <cellStyle name="Normal 40 6 9 4 2" xfId="43769"/>
    <cellStyle name="Normal 40 6 9 5" xfId="6383"/>
    <cellStyle name="Normal 40 6 9 5 2" xfId="32706"/>
    <cellStyle name="Normal 40 7" xfId="318"/>
    <cellStyle name="Normal 40 7 10" xfId="5224"/>
    <cellStyle name="Normal 40 7 10 2" xfId="10304"/>
    <cellStyle name="Normal 40 7 10 2 2" xfId="21368"/>
    <cellStyle name="Normal 40 7 10 2 2 2" xfId="47617"/>
    <cellStyle name="Normal 40 7 10 2 3" xfId="36554"/>
    <cellStyle name="Normal 40 7 10 3" xfId="13907"/>
    <cellStyle name="Normal 40 7 10 3 2" xfId="24971"/>
    <cellStyle name="Normal 40 7 10 3 2 2" xfId="51220"/>
    <cellStyle name="Normal 40 7 10 3 3" xfId="40157"/>
    <cellStyle name="Normal 40 7 10 4" xfId="17643"/>
    <cellStyle name="Normal 40 7 10 4 2" xfId="43893"/>
    <cellStyle name="Normal 40 7 10 5" xfId="6508"/>
    <cellStyle name="Normal 40 7 10 5 2" xfId="32830"/>
    <cellStyle name="Normal 40 7 11" xfId="5225"/>
    <cellStyle name="Normal 40 7 11 2" xfId="10431"/>
    <cellStyle name="Normal 40 7 11 2 2" xfId="21495"/>
    <cellStyle name="Normal 40 7 11 2 2 2" xfId="47744"/>
    <cellStyle name="Normal 40 7 11 2 3" xfId="36681"/>
    <cellStyle name="Normal 40 7 11 3" xfId="14034"/>
    <cellStyle name="Normal 40 7 11 3 2" xfId="25098"/>
    <cellStyle name="Normal 40 7 11 3 2 2" xfId="51347"/>
    <cellStyle name="Normal 40 7 11 3 3" xfId="40284"/>
    <cellStyle name="Normal 40 7 11 4" xfId="17770"/>
    <cellStyle name="Normal 40 7 11 4 2" xfId="44020"/>
    <cellStyle name="Normal 40 7 11 5" xfId="6636"/>
    <cellStyle name="Normal 40 7 11 5 2" xfId="32957"/>
    <cellStyle name="Normal 40 7 12" xfId="5226"/>
    <cellStyle name="Normal 40 7 12 2" xfId="10546"/>
    <cellStyle name="Normal 40 7 12 2 2" xfId="21610"/>
    <cellStyle name="Normal 40 7 12 2 2 2" xfId="47859"/>
    <cellStyle name="Normal 40 7 12 2 3" xfId="36796"/>
    <cellStyle name="Normal 40 7 12 3" xfId="14149"/>
    <cellStyle name="Normal 40 7 12 3 2" xfId="25213"/>
    <cellStyle name="Normal 40 7 12 3 2 2" xfId="51462"/>
    <cellStyle name="Normal 40 7 12 3 3" xfId="40399"/>
    <cellStyle name="Normal 40 7 12 4" xfId="17885"/>
    <cellStyle name="Normal 40 7 12 4 2" xfId="44135"/>
    <cellStyle name="Normal 40 7 12 5" xfId="6752"/>
    <cellStyle name="Normal 40 7 12 5 2" xfId="33072"/>
    <cellStyle name="Normal 40 7 13" xfId="5227"/>
    <cellStyle name="Normal 40 7 13 2" xfId="10719"/>
    <cellStyle name="Normal 40 7 13 2 2" xfId="21783"/>
    <cellStyle name="Normal 40 7 13 2 2 2" xfId="48032"/>
    <cellStyle name="Normal 40 7 13 2 3" xfId="36969"/>
    <cellStyle name="Normal 40 7 13 3" xfId="14322"/>
    <cellStyle name="Normal 40 7 13 3 2" xfId="25386"/>
    <cellStyle name="Normal 40 7 13 3 2 2" xfId="51635"/>
    <cellStyle name="Normal 40 7 13 3 3" xfId="40572"/>
    <cellStyle name="Normal 40 7 13 4" xfId="18058"/>
    <cellStyle name="Normal 40 7 13 4 2" xfId="44308"/>
    <cellStyle name="Normal 40 7 13 5" xfId="6926"/>
    <cellStyle name="Normal 40 7 13 5 2" xfId="33245"/>
    <cellStyle name="Normal 40 7 14" xfId="5228"/>
    <cellStyle name="Normal 40 7 14 2" xfId="10836"/>
    <cellStyle name="Normal 40 7 14 2 2" xfId="21900"/>
    <cellStyle name="Normal 40 7 14 2 2 2" xfId="48149"/>
    <cellStyle name="Normal 40 7 14 2 3" xfId="37086"/>
    <cellStyle name="Normal 40 7 14 3" xfId="14439"/>
    <cellStyle name="Normal 40 7 14 3 2" xfId="25503"/>
    <cellStyle name="Normal 40 7 14 3 2 2" xfId="51752"/>
    <cellStyle name="Normal 40 7 14 3 3" xfId="40689"/>
    <cellStyle name="Normal 40 7 14 4" xfId="18175"/>
    <cellStyle name="Normal 40 7 14 4 2" xfId="44425"/>
    <cellStyle name="Normal 40 7 14 5" xfId="7044"/>
    <cellStyle name="Normal 40 7 14 5 2" xfId="33362"/>
    <cellStyle name="Normal 40 7 15" xfId="5229"/>
    <cellStyle name="Normal 40 7 15 2" xfId="10952"/>
    <cellStyle name="Normal 40 7 15 2 2" xfId="22016"/>
    <cellStyle name="Normal 40 7 15 2 2 2" xfId="48265"/>
    <cellStyle name="Normal 40 7 15 2 3" xfId="37202"/>
    <cellStyle name="Normal 40 7 15 3" xfId="14555"/>
    <cellStyle name="Normal 40 7 15 3 2" xfId="25619"/>
    <cellStyle name="Normal 40 7 15 3 2 2" xfId="51868"/>
    <cellStyle name="Normal 40 7 15 3 3" xfId="40805"/>
    <cellStyle name="Normal 40 7 15 4" xfId="18291"/>
    <cellStyle name="Normal 40 7 15 4 2" xfId="44541"/>
    <cellStyle name="Normal 40 7 15 5" xfId="7161"/>
    <cellStyle name="Normal 40 7 15 5 2" xfId="33478"/>
    <cellStyle name="Normal 40 7 16" xfId="5230"/>
    <cellStyle name="Normal 40 7 16 2" xfId="11070"/>
    <cellStyle name="Normal 40 7 16 2 2" xfId="22134"/>
    <cellStyle name="Normal 40 7 16 2 2 2" xfId="48383"/>
    <cellStyle name="Normal 40 7 16 2 3" xfId="37320"/>
    <cellStyle name="Normal 40 7 16 3" xfId="14673"/>
    <cellStyle name="Normal 40 7 16 3 2" xfId="25737"/>
    <cellStyle name="Normal 40 7 16 3 2 2" xfId="51986"/>
    <cellStyle name="Normal 40 7 16 3 3" xfId="40923"/>
    <cellStyle name="Normal 40 7 16 4" xfId="18409"/>
    <cellStyle name="Normal 40 7 16 4 2" xfId="44659"/>
    <cellStyle name="Normal 40 7 16 5" xfId="7280"/>
    <cellStyle name="Normal 40 7 16 5 2" xfId="33596"/>
    <cellStyle name="Normal 40 7 17" xfId="5231"/>
    <cellStyle name="Normal 40 7 17 2" xfId="11188"/>
    <cellStyle name="Normal 40 7 17 2 2" xfId="22252"/>
    <cellStyle name="Normal 40 7 17 2 2 2" xfId="48501"/>
    <cellStyle name="Normal 40 7 17 2 3" xfId="37438"/>
    <cellStyle name="Normal 40 7 17 3" xfId="14791"/>
    <cellStyle name="Normal 40 7 17 3 2" xfId="25855"/>
    <cellStyle name="Normal 40 7 17 3 2 2" xfId="52104"/>
    <cellStyle name="Normal 40 7 17 3 3" xfId="41041"/>
    <cellStyle name="Normal 40 7 17 4" xfId="18527"/>
    <cellStyle name="Normal 40 7 17 4 2" xfId="44777"/>
    <cellStyle name="Normal 40 7 17 5" xfId="7399"/>
    <cellStyle name="Normal 40 7 17 5 2" xfId="33714"/>
    <cellStyle name="Normal 40 7 18" xfId="5232"/>
    <cellStyle name="Normal 40 7 18 2" xfId="11304"/>
    <cellStyle name="Normal 40 7 18 2 2" xfId="22368"/>
    <cellStyle name="Normal 40 7 18 2 2 2" xfId="48617"/>
    <cellStyle name="Normal 40 7 18 2 3" xfId="37554"/>
    <cellStyle name="Normal 40 7 18 3" xfId="14907"/>
    <cellStyle name="Normal 40 7 18 3 2" xfId="25971"/>
    <cellStyle name="Normal 40 7 18 3 2 2" xfId="52220"/>
    <cellStyle name="Normal 40 7 18 3 3" xfId="41157"/>
    <cellStyle name="Normal 40 7 18 4" xfId="18643"/>
    <cellStyle name="Normal 40 7 18 4 2" xfId="44893"/>
    <cellStyle name="Normal 40 7 18 5" xfId="7516"/>
    <cellStyle name="Normal 40 7 18 5 2" xfId="33830"/>
    <cellStyle name="Normal 40 7 19" xfId="5233"/>
    <cellStyle name="Normal 40 7 19 2" xfId="11421"/>
    <cellStyle name="Normal 40 7 19 2 2" xfId="22485"/>
    <cellStyle name="Normal 40 7 19 2 2 2" xfId="48734"/>
    <cellStyle name="Normal 40 7 19 2 3" xfId="37671"/>
    <cellStyle name="Normal 40 7 19 3" xfId="15024"/>
    <cellStyle name="Normal 40 7 19 3 2" xfId="26088"/>
    <cellStyle name="Normal 40 7 19 3 2 2" xfId="52337"/>
    <cellStyle name="Normal 40 7 19 3 3" xfId="41274"/>
    <cellStyle name="Normal 40 7 19 4" xfId="18760"/>
    <cellStyle name="Normal 40 7 19 4 2" xfId="45010"/>
    <cellStyle name="Normal 40 7 19 5" xfId="7634"/>
    <cellStyle name="Normal 40 7 19 5 2" xfId="33947"/>
    <cellStyle name="Normal 40 7 2" xfId="319"/>
    <cellStyle name="Normal 40 7 2 10" xfId="5235"/>
    <cellStyle name="Normal 40 7 2 10 2" xfId="10496"/>
    <cellStyle name="Normal 40 7 2 10 2 2" xfId="21560"/>
    <cellStyle name="Normal 40 7 2 10 2 2 2" xfId="47809"/>
    <cellStyle name="Normal 40 7 2 10 2 3" xfId="36746"/>
    <cellStyle name="Normal 40 7 2 10 3" xfId="14099"/>
    <cellStyle name="Normal 40 7 2 10 3 2" xfId="25163"/>
    <cellStyle name="Normal 40 7 2 10 3 2 2" xfId="51412"/>
    <cellStyle name="Normal 40 7 2 10 3 3" xfId="40349"/>
    <cellStyle name="Normal 40 7 2 10 4" xfId="17835"/>
    <cellStyle name="Normal 40 7 2 10 4 2" xfId="44085"/>
    <cellStyle name="Normal 40 7 2 10 5" xfId="6701"/>
    <cellStyle name="Normal 40 7 2 10 5 2" xfId="33022"/>
    <cellStyle name="Normal 40 7 2 11" xfId="5236"/>
    <cellStyle name="Normal 40 7 2 11 2" xfId="10611"/>
    <cellStyle name="Normal 40 7 2 11 2 2" xfId="21675"/>
    <cellStyle name="Normal 40 7 2 11 2 2 2" xfId="47924"/>
    <cellStyle name="Normal 40 7 2 11 2 3" xfId="36861"/>
    <cellStyle name="Normal 40 7 2 11 3" xfId="14214"/>
    <cellStyle name="Normal 40 7 2 11 3 2" xfId="25278"/>
    <cellStyle name="Normal 40 7 2 11 3 2 2" xfId="51527"/>
    <cellStyle name="Normal 40 7 2 11 3 3" xfId="40464"/>
    <cellStyle name="Normal 40 7 2 11 4" xfId="17950"/>
    <cellStyle name="Normal 40 7 2 11 4 2" xfId="44200"/>
    <cellStyle name="Normal 40 7 2 11 5" xfId="6817"/>
    <cellStyle name="Normal 40 7 2 11 5 2" xfId="33137"/>
    <cellStyle name="Normal 40 7 2 12" xfId="5237"/>
    <cellStyle name="Normal 40 7 2 12 2" xfId="10784"/>
    <cellStyle name="Normal 40 7 2 12 2 2" xfId="21848"/>
    <cellStyle name="Normal 40 7 2 12 2 2 2" xfId="48097"/>
    <cellStyle name="Normal 40 7 2 12 2 3" xfId="37034"/>
    <cellStyle name="Normal 40 7 2 12 3" xfId="14387"/>
    <cellStyle name="Normal 40 7 2 12 3 2" xfId="25451"/>
    <cellStyle name="Normal 40 7 2 12 3 2 2" xfId="51700"/>
    <cellStyle name="Normal 40 7 2 12 3 3" xfId="40637"/>
    <cellStyle name="Normal 40 7 2 12 4" xfId="18123"/>
    <cellStyle name="Normal 40 7 2 12 4 2" xfId="44373"/>
    <cellStyle name="Normal 40 7 2 12 5" xfId="6991"/>
    <cellStyle name="Normal 40 7 2 12 5 2" xfId="33310"/>
    <cellStyle name="Normal 40 7 2 13" xfId="5238"/>
    <cellStyle name="Normal 40 7 2 13 2" xfId="10901"/>
    <cellStyle name="Normal 40 7 2 13 2 2" xfId="21965"/>
    <cellStyle name="Normal 40 7 2 13 2 2 2" xfId="48214"/>
    <cellStyle name="Normal 40 7 2 13 2 3" xfId="37151"/>
    <cellStyle name="Normal 40 7 2 13 3" xfId="14504"/>
    <cellStyle name="Normal 40 7 2 13 3 2" xfId="25568"/>
    <cellStyle name="Normal 40 7 2 13 3 2 2" xfId="51817"/>
    <cellStyle name="Normal 40 7 2 13 3 3" xfId="40754"/>
    <cellStyle name="Normal 40 7 2 13 4" xfId="18240"/>
    <cellStyle name="Normal 40 7 2 13 4 2" xfId="44490"/>
    <cellStyle name="Normal 40 7 2 13 5" xfId="7109"/>
    <cellStyle name="Normal 40 7 2 13 5 2" xfId="33427"/>
    <cellStyle name="Normal 40 7 2 14" xfId="5239"/>
    <cellStyle name="Normal 40 7 2 14 2" xfId="11017"/>
    <cellStyle name="Normal 40 7 2 14 2 2" xfId="22081"/>
    <cellStyle name="Normal 40 7 2 14 2 2 2" xfId="48330"/>
    <cellStyle name="Normal 40 7 2 14 2 3" xfId="37267"/>
    <cellStyle name="Normal 40 7 2 14 3" xfId="14620"/>
    <cellStyle name="Normal 40 7 2 14 3 2" xfId="25684"/>
    <cellStyle name="Normal 40 7 2 14 3 2 2" xfId="51933"/>
    <cellStyle name="Normal 40 7 2 14 3 3" xfId="40870"/>
    <cellStyle name="Normal 40 7 2 14 4" xfId="18356"/>
    <cellStyle name="Normal 40 7 2 14 4 2" xfId="44606"/>
    <cellStyle name="Normal 40 7 2 14 5" xfId="7226"/>
    <cellStyle name="Normal 40 7 2 14 5 2" xfId="33543"/>
    <cellStyle name="Normal 40 7 2 15" xfId="5240"/>
    <cellStyle name="Normal 40 7 2 15 2" xfId="11135"/>
    <cellStyle name="Normal 40 7 2 15 2 2" xfId="22199"/>
    <cellStyle name="Normal 40 7 2 15 2 2 2" xfId="48448"/>
    <cellStyle name="Normal 40 7 2 15 2 3" xfId="37385"/>
    <cellStyle name="Normal 40 7 2 15 3" xfId="14738"/>
    <cellStyle name="Normal 40 7 2 15 3 2" xfId="25802"/>
    <cellStyle name="Normal 40 7 2 15 3 2 2" xfId="52051"/>
    <cellStyle name="Normal 40 7 2 15 3 3" xfId="40988"/>
    <cellStyle name="Normal 40 7 2 15 4" xfId="18474"/>
    <cellStyle name="Normal 40 7 2 15 4 2" xfId="44724"/>
    <cellStyle name="Normal 40 7 2 15 5" xfId="7345"/>
    <cellStyle name="Normal 40 7 2 15 5 2" xfId="33661"/>
    <cellStyle name="Normal 40 7 2 16" xfId="5241"/>
    <cellStyle name="Normal 40 7 2 16 2" xfId="11253"/>
    <cellStyle name="Normal 40 7 2 16 2 2" xfId="22317"/>
    <cellStyle name="Normal 40 7 2 16 2 2 2" xfId="48566"/>
    <cellStyle name="Normal 40 7 2 16 2 3" xfId="37503"/>
    <cellStyle name="Normal 40 7 2 16 3" xfId="14856"/>
    <cellStyle name="Normal 40 7 2 16 3 2" xfId="25920"/>
    <cellStyle name="Normal 40 7 2 16 3 2 2" xfId="52169"/>
    <cellStyle name="Normal 40 7 2 16 3 3" xfId="41106"/>
    <cellStyle name="Normal 40 7 2 16 4" xfId="18592"/>
    <cellStyle name="Normal 40 7 2 16 4 2" xfId="44842"/>
    <cellStyle name="Normal 40 7 2 16 5" xfId="7464"/>
    <cellStyle name="Normal 40 7 2 16 5 2" xfId="33779"/>
    <cellStyle name="Normal 40 7 2 17" xfId="5242"/>
    <cellStyle name="Normal 40 7 2 17 2" xfId="11369"/>
    <cellStyle name="Normal 40 7 2 17 2 2" xfId="22433"/>
    <cellStyle name="Normal 40 7 2 17 2 2 2" xfId="48682"/>
    <cellStyle name="Normal 40 7 2 17 2 3" xfId="37619"/>
    <cellStyle name="Normal 40 7 2 17 3" xfId="14972"/>
    <cellStyle name="Normal 40 7 2 17 3 2" xfId="26036"/>
    <cellStyle name="Normal 40 7 2 17 3 2 2" xfId="52285"/>
    <cellStyle name="Normal 40 7 2 17 3 3" xfId="41222"/>
    <cellStyle name="Normal 40 7 2 17 4" xfId="18708"/>
    <cellStyle name="Normal 40 7 2 17 4 2" xfId="44958"/>
    <cellStyle name="Normal 40 7 2 17 5" xfId="7581"/>
    <cellStyle name="Normal 40 7 2 17 5 2" xfId="33895"/>
    <cellStyle name="Normal 40 7 2 18" xfId="5243"/>
    <cellStyle name="Normal 40 7 2 18 2" xfId="11486"/>
    <cellStyle name="Normal 40 7 2 18 2 2" xfId="22550"/>
    <cellStyle name="Normal 40 7 2 18 2 2 2" xfId="48799"/>
    <cellStyle name="Normal 40 7 2 18 2 3" xfId="37736"/>
    <cellStyle name="Normal 40 7 2 18 3" xfId="15089"/>
    <cellStyle name="Normal 40 7 2 18 3 2" xfId="26153"/>
    <cellStyle name="Normal 40 7 2 18 3 2 2" xfId="52402"/>
    <cellStyle name="Normal 40 7 2 18 3 3" xfId="41339"/>
    <cellStyle name="Normal 40 7 2 18 4" xfId="18825"/>
    <cellStyle name="Normal 40 7 2 18 4 2" xfId="45075"/>
    <cellStyle name="Normal 40 7 2 18 5" xfId="7699"/>
    <cellStyle name="Normal 40 7 2 18 5 2" xfId="34012"/>
    <cellStyle name="Normal 40 7 2 19" xfId="5244"/>
    <cellStyle name="Normal 40 7 2 19 2" xfId="11605"/>
    <cellStyle name="Normal 40 7 2 19 2 2" xfId="22669"/>
    <cellStyle name="Normal 40 7 2 19 2 2 2" xfId="48918"/>
    <cellStyle name="Normal 40 7 2 19 2 3" xfId="37855"/>
    <cellStyle name="Normal 40 7 2 19 3" xfId="15208"/>
    <cellStyle name="Normal 40 7 2 19 3 2" xfId="26272"/>
    <cellStyle name="Normal 40 7 2 19 3 2 2" xfId="52521"/>
    <cellStyle name="Normal 40 7 2 19 3 3" xfId="41458"/>
    <cellStyle name="Normal 40 7 2 19 4" xfId="18944"/>
    <cellStyle name="Normal 40 7 2 19 4 2" xfId="45194"/>
    <cellStyle name="Normal 40 7 2 19 5" xfId="7819"/>
    <cellStyle name="Normal 40 7 2 19 5 2" xfId="34131"/>
    <cellStyle name="Normal 40 7 2 2" xfId="320"/>
    <cellStyle name="Normal 40 7 2 2 2" xfId="5246"/>
    <cellStyle name="Normal 40 7 2 2 2 2" xfId="16491"/>
    <cellStyle name="Normal 40 7 2 2 2 2 2" xfId="27555"/>
    <cellStyle name="Normal 40 7 2 2 2 2 2 2" xfId="53804"/>
    <cellStyle name="Normal 40 7 2 2 2 2 3" xfId="42741"/>
    <cellStyle name="Normal 40 7 2 2 2 3" xfId="20227"/>
    <cellStyle name="Normal 40 7 2 2 2 3 2" xfId="46477"/>
    <cellStyle name="Normal 40 7 2 2 2 4" xfId="9155"/>
    <cellStyle name="Normal 40 7 2 2 2 4 2" xfId="35414"/>
    <cellStyle name="Normal 40 7 2 2 3" xfId="5245"/>
    <cellStyle name="Normal 40 7 2 2 3 2" xfId="20588"/>
    <cellStyle name="Normal 40 7 2 2 3 2 2" xfId="46837"/>
    <cellStyle name="Normal 40 7 2 2 3 3" xfId="9524"/>
    <cellStyle name="Normal 40 7 2 2 3 3 2" xfId="35774"/>
    <cellStyle name="Normal 40 7 2 2 4" xfId="13127"/>
    <cellStyle name="Normal 40 7 2 2 4 2" xfId="24191"/>
    <cellStyle name="Normal 40 7 2 2 4 2 2" xfId="50440"/>
    <cellStyle name="Normal 40 7 2 2 4 3" xfId="39377"/>
    <cellStyle name="Normal 40 7 2 2 5" xfId="16863"/>
    <cellStyle name="Normal 40 7 2 2 5 2" xfId="43113"/>
    <cellStyle name="Normal 40 7 2 2 6" xfId="5721"/>
    <cellStyle name="Normal 40 7 2 2 6 2" xfId="32050"/>
    <cellStyle name="Normal 40 7 2 2 7" xfId="27798"/>
    <cellStyle name="Normal 40 7 2 20" xfId="5247"/>
    <cellStyle name="Normal 40 7 2 20 2" xfId="11719"/>
    <cellStyle name="Normal 40 7 2 20 2 2" xfId="22783"/>
    <cellStyle name="Normal 40 7 2 20 2 2 2" xfId="49032"/>
    <cellStyle name="Normal 40 7 2 20 2 3" xfId="37969"/>
    <cellStyle name="Normal 40 7 2 20 3" xfId="15322"/>
    <cellStyle name="Normal 40 7 2 20 3 2" xfId="26386"/>
    <cellStyle name="Normal 40 7 2 20 3 2 2" xfId="52635"/>
    <cellStyle name="Normal 40 7 2 20 3 3" xfId="41572"/>
    <cellStyle name="Normal 40 7 2 20 4" xfId="19058"/>
    <cellStyle name="Normal 40 7 2 20 4 2" xfId="45308"/>
    <cellStyle name="Normal 40 7 2 20 5" xfId="7934"/>
    <cellStyle name="Normal 40 7 2 20 5 2" xfId="34245"/>
    <cellStyle name="Normal 40 7 2 21" xfId="5248"/>
    <cellStyle name="Normal 40 7 2 21 2" xfId="11833"/>
    <cellStyle name="Normal 40 7 2 21 2 2" xfId="22897"/>
    <cellStyle name="Normal 40 7 2 21 2 2 2" xfId="49146"/>
    <cellStyle name="Normal 40 7 2 21 2 3" xfId="38083"/>
    <cellStyle name="Normal 40 7 2 21 3" xfId="15436"/>
    <cellStyle name="Normal 40 7 2 21 3 2" xfId="26500"/>
    <cellStyle name="Normal 40 7 2 21 3 2 2" xfId="52749"/>
    <cellStyle name="Normal 40 7 2 21 3 3" xfId="41686"/>
    <cellStyle name="Normal 40 7 2 21 4" xfId="19172"/>
    <cellStyle name="Normal 40 7 2 21 4 2" xfId="45422"/>
    <cellStyle name="Normal 40 7 2 21 5" xfId="8049"/>
    <cellStyle name="Normal 40 7 2 21 5 2" xfId="34359"/>
    <cellStyle name="Normal 40 7 2 22" xfId="5249"/>
    <cellStyle name="Normal 40 7 2 22 2" xfId="11947"/>
    <cellStyle name="Normal 40 7 2 22 2 2" xfId="23011"/>
    <cellStyle name="Normal 40 7 2 22 2 2 2" xfId="49260"/>
    <cellStyle name="Normal 40 7 2 22 2 3" xfId="38197"/>
    <cellStyle name="Normal 40 7 2 22 3" xfId="15550"/>
    <cellStyle name="Normal 40 7 2 22 3 2" xfId="26614"/>
    <cellStyle name="Normal 40 7 2 22 3 2 2" xfId="52863"/>
    <cellStyle name="Normal 40 7 2 22 3 3" xfId="41800"/>
    <cellStyle name="Normal 40 7 2 22 4" xfId="19286"/>
    <cellStyle name="Normal 40 7 2 22 4 2" xfId="45536"/>
    <cellStyle name="Normal 40 7 2 22 5" xfId="8164"/>
    <cellStyle name="Normal 40 7 2 22 5 2" xfId="34473"/>
    <cellStyle name="Normal 40 7 2 23" xfId="5250"/>
    <cellStyle name="Normal 40 7 2 23 2" xfId="12061"/>
    <cellStyle name="Normal 40 7 2 23 2 2" xfId="23125"/>
    <cellStyle name="Normal 40 7 2 23 2 2 2" xfId="49374"/>
    <cellStyle name="Normal 40 7 2 23 2 3" xfId="38311"/>
    <cellStyle name="Normal 40 7 2 23 3" xfId="15664"/>
    <cellStyle name="Normal 40 7 2 23 3 2" xfId="26728"/>
    <cellStyle name="Normal 40 7 2 23 3 2 2" xfId="52977"/>
    <cellStyle name="Normal 40 7 2 23 3 3" xfId="41914"/>
    <cellStyle name="Normal 40 7 2 23 4" xfId="19400"/>
    <cellStyle name="Normal 40 7 2 23 4 2" xfId="45650"/>
    <cellStyle name="Normal 40 7 2 23 5" xfId="8279"/>
    <cellStyle name="Normal 40 7 2 23 5 2" xfId="34587"/>
    <cellStyle name="Normal 40 7 2 24" xfId="5251"/>
    <cellStyle name="Normal 40 7 2 24 2" xfId="12175"/>
    <cellStyle name="Normal 40 7 2 24 2 2" xfId="23239"/>
    <cellStyle name="Normal 40 7 2 24 2 2 2" xfId="49488"/>
    <cellStyle name="Normal 40 7 2 24 2 3" xfId="38425"/>
    <cellStyle name="Normal 40 7 2 24 3" xfId="15778"/>
    <cellStyle name="Normal 40 7 2 24 3 2" xfId="26842"/>
    <cellStyle name="Normal 40 7 2 24 3 2 2" xfId="53091"/>
    <cellStyle name="Normal 40 7 2 24 3 3" xfId="42028"/>
    <cellStyle name="Normal 40 7 2 24 4" xfId="19514"/>
    <cellStyle name="Normal 40 7 2 24 4 2" xfId="45764"/>
    <cellStyle name="Normal 40 7 2 24 5" xfId="8394"/>
    <cellStyle name="Normal 40 7 2 24 5 2" xfId="34701"/>
    <cellStyle name="Normal 40 7 2 25" xfId="5252"/>
    <cellStyle name="Normal 40 7 2 25 2" xfId="12292"/>
    <cellStyle name="Normal 40 7 2 25 2 2" xfId="23356"/>
    <cellStyle name="Normal 40 7 2 25 2 2 2" xfId="49605"/>
    <cellStyle name="Normal 40 7 2 25 2 3" xfId="38542"/>
    <cellStyle name="Normal 40 7 2 25 3" xfId="15895"/>
    <cellStyle name="Normal 40 7 2 25 3 2" xfId="26959"/>
    <cellStyle name="Normal 40 7 2 25 3 2 2" xfId="53208"/>
    <cellStyle name="Normal 40 7 2 25 3 3" xfId="42145"/>
    <cellStyle name="Normal 40 7 2 25 4" xfId="19631"/>
    <cellStyle name="Normal 40 7 2 25 4 2" xfId="45881"/>
    <cellStyle name="Normal 40 7 2 25 5" xfId="8512"/>
    <cellStyle name="Normal 40 7 2 25 5 2" xfId="34818"/>
    <cellStyle name="Normal 40 7 2 26" xfId="5253"/>
    <cellStyle name="Normal 40 7 2 26 2" xfId="12411"/>
    <cellStyle name="Normal 40 7 2 26 2 2" xfId="23475"/>
    <cellStyle name="Normal 40 7 2 26 2 2 2" xfId="49724"/>
    <cellStyle name="Normal 40 7 2 26 2 3" xfId="38661"/>
    <cellStyle name="Normal 40 7 2 26 3" xfId="16014"/>
    <cellStyle name="Normal 40 7 2 26 3 2" xfId="27078"/>
    <cellStyle name="Normal 40 7 2 26 3 2 2" xfId="53327"/>
    <cellStyle name="Normal 40 7 2 26 3 3" xfId="42264"/>
    <cellStyle name="Normal 40 7 2 26 4" xfId="19750"/>
    <cellStyle name="Normal 40 7 2 26 4 2" xfId="46000"/>
    <cellStyle name="Normal 40 7 2 26 5" xfId="8632"/>
    <cellStyle name="Normal 40 7 2 26 5 2" xfId="34937"/>
    <cellStyle name="Normal 40 7 2 27" xfId="5254"/>
    <cellStyle name="Normal 40 7 2 27 2" xfId="12542"/>
    <cellStyle name="Normal 40 7 2 27 2 2" xfId="23606"/>
    <cellStyle name="Normal 40 7 2 27 2 2 2" xfId="49855"/>
    <cellStyle name="Normal 40 7 2 27 2 3" xfId="38792"/>
    <cellStyle name="Normal 40 7 2 27 3" xfId="16145"/>
    <cellStyle name="Normal 40 7 2 27 3 2" xfId="27209"/>
    <cellStyle name="Normal 40 7 2 27 3 2 2" xfId="53458"/>
    <cellStyle name="Normal 40 7 2 27 3 3" xfId="42395"/>
    <cellStyle name="Normal 40 7 2 27 4" xfId="19881"/>
    <cellStyle name="Normal 40 7 2 27 4 2" xfId="46131"/>
    <cellStyle name="Normal 40 7 2 27 5" xfId="8764"/>
    <cellStyle name="Normal 40 7 2 27 5 2" xfId="35068"/>
    <cellStyle name="Normal 40 7 2 28" xfId="5255"/>
    <cellStyle name="Normal 40 7 2 28 2" xfId="12657"/>
    <cellStyle name="Normal 40 7 2 28 2 2" xfId="23721"/>
    <cellStyle name="Normal 40 7 2 28 2 2 2" xfId="49970"/>
    <cellStyle name="Normal 40 7 2 28 2 3" xfId="38907"/>
    <cellStyle name="Normal 40 7 2 28 3" xfId="16260"/>
    <cellStyle name="Normal 40 7 2 28 3 2" xfId="27324"/>
    <cellStyle name="Normal 40 7 2 28 3 2 2" xfId="53573"/>
    <cellStyle name="Normal 40 7 2 28 3 3" xfId="42510"/>
    <cellStyle name="Normal 40 7 2 28 4" xfId="19996"/>
    <cellStyle name="Normal 40 7 2 28 4 2" xfId="46246"/>
    <cellStyle name="Normal 40 7 2 28 5" xfId="8880"/>
    <cellStyle name="Normal 40 7 2 28 5 2" xfId="35183"/>
    <cellStyle name="Normal 40 7 2 29" xfId="5256"/>
    <cellStyle name="Normal 40 7 2 29 2" xfId="12771"/>
    <cellStyle name="Normal 40 7 2 29 2 2" xfId="23835"/>
    <cellStyle name="Normal 40 7 2 29 2 2 2" xfId="50084"/>
    <cellStyle name="Normal 40 7 2 29 2 3" xfId="39021"/>
    <cellStyle name="Normal 40 7 2 29 3" xfId="16374"/>
    <cellStyle name="Normal 40 7 2 29 3 2" xfId="27438"/>
    <cellStyle name="Normal 40 7 2 29 3 2 2" xfId="53687"/>
    <cellStyle name="Normal 40 7 2 29 3 3" xfId="42624"/>
    <cellStyle name="Normal 40 7 2 29 4" xfId="20110"/>
    <cellStyle name="Normal 40 7 2 29 4 2" xfId="46360"/>
    <cellStyle name="Normal 40 7 2 29 5" xfId="8995"/>
    <cellStyle name="Normal 40 7 2 29 5 2" xfId="35297"/>
    <cellStyle name="Normal 40 7 2 3" xfId="5257"/>
    <cellStyle name="Normal 40 7 2 3 2" xfId="9681"/>
    <cellStyle name="Normal 40 7 2 3 2 2" xfId="20745"/>
    <cellStyle name="Normal 40 7 2 3 2 2 2" xfId="46994"/>
    <cellStyle name="Normal 40 7 2 3 2 3" xfId="35931"/>
    <cellStyle name="Normal 40 7 2 3 3" xfId="13284"/>
    <cellStyle name="Normal 40 7 2 3 3 2" xfId="24348"/>
    <cellStyle name="Normal 40 7 2 3 3 2 2" xfId="50597"/>
    <cellStyle name="Normal 40 7 2 3 3 3" xfId="39534"/>
    <cellStyle name="Normal 40 7 2 3 4" xfId="17020"/>
    <cellStyle name="Normal 40 7 2 3 4 2" xfId="43270"/>
    <cellStyle name="Normal 40 7 2 3 5" xfId="5879"/>
    <cellStyle name="Normal 40 7 2 3 5 2" xfId="32207"/>
    <cellStyle name="Normal 40 7 2 30" xfId="5258"/>
    <cellStyle name="Normal 40 7 2 30 2" xfId="9409"/>
    <cellStyle name="Normal 40 7 2 30 2 2" xfId="20473"/>
    <cellStyle name="Normal 40 7 2 30 2 2 2" xfId="46722"/>
    <cellStyle name="Normal 40 7 2 30 2 3" xfId="35659"/>
    <cellStyle name="Normal 40 7 2 30 3" xfId="13012"/>
    <cellStyle name="Normal 40 7 2 30 3 2" xfId="24076"/>
    <cellStyle name="Normal 40 7 2 30 3 2 2" xfId="50325"/>
    <cellStyle name="Normal 40 7 2 30 3 3" xfId="39262"/>
    <cellStyle name="Normal 40 7 2 30 4" xfId="16748"/>
    <cellStyle name="Normal 40 7 2 30 4 2" xfId="42998"/>
    <cellStyle name="Normal 40 7 2 30 5" xfId="5604"/>
    <cellStyle name="Normal 40 7 2 30 5 2" xfId="31935"/>
    <cellStyle name="Normal 40 7 2 31" xfId="5259"/>
    <cellStyle name="Normal 40 7 2 31 2" xfId="20353"/>
    <cellStyle name="Normal 40 7 2 31 2 2" xfId="46602"/>
    <cellStyle name="Normal 40 7 2 31 3" xfId="9289"/>
    <cellStyle name="Normal 40 7 2 31 3 2" xfId="35539"/>
    <cellStyle name="Normal 40 7 2 32" xfId="5260"/>
    <cellStyle name="Normal 40 7 2 32 2" xfId="23956"/>
    <cellStyle name="Normal 40 7 2 32 2 2" xfId="50205"/>
    <cellStyle name="Normal 40 7 2 32 3" xfId="12892"/>
    <cellStyle name="Normal 40 7 2 32 3 2" xfId="39142"/>
    <cellStyle name="Normal 40 7 2 33" xfId="5261"/>
    <cellStyle name="Normal 40 7 2 33 2" xfId="16628"/>
    <cellStyle name="Normal 40 7 2 33 2 2" xfId="42878"/>
    <cellStyle name="Normal 40 7 2 34" xfId="5262"/>
    <cellStyle name="Normal 40 7 2 35" xfId="5263"/>
    <cellStyle name="Normal 40 7 2 36" xfId="5264"/>
    <cellStyle name="Normal 40 7 2 37" xfId="5265"/>
    <cellStyle name="Normal 40 7 2 38" xfId="5266"/>
    <cellStyle name="Normal 40 7 2 39" xfId="5267"/>
    <cellStyle name="Normal 40 7 2 4" xfId="5268"/>
    <cellStyle name="Normal 40 7 2 4 2" xfId="9797"/>
    <cellStyle name="Normal 40 7 2 4 2 2" xfId="20861"/>
    <cellStyle name="Normal 40 7 2 4 2 2 2" xfId="47110"/>
    <cellStyle name="Normal 40 7 2 4 2 3" xfId="36047"/>
    <cellStyle name="Normal 40 7 2 4 3" xfId="13400"/>
    <cellStyle name="Normal 40 7 2 4 3 2" xfId="24464"/>
    <cellStyle name="Normal 40 7 2 4 3 2 2" xfId="50713"/>
    <cellStyle name="Normal 40 7 2 4 3 3" xfId="39650"/>
    <cellStyle name="Normal 40 7 2 4 4" xfId="17136"/>
    <cellStyle name="Normal 40 7 2 4 4 2" xfId="43386"/>
    <cellStyle name="Normal 40 7 2 4 5" xfId="5996"/>
    <cellStyle name="Normal 40 7 2 4 5 2" xfId="32323"/>
    <cellStyle name="Normal 40 7 2 40" xfId="5269"/>
    <cellStyle name="Normal 40 7 2 41" xfId="5234"/>
    <cellStyle name="Normal 40 7 2 42" xfId="5483"/>
    <cellStyle name="Normal 40 7 2 42 2" xfId="31815"/>
    <cellStyle name="Normal 40 7 2 43" xfId="27797"/>
    <cellStyle name="Normal 40 7 2 5" xfId="5270"/>
    <cellStyle name="Normal 40 7 2 5 2" xfId="9912"/>
    <cellStyle name="Normal 40 7 2 5 2 2" xfId="20976"/>
    <cellStyle name="Normal 40 7 2 5 2 2 2" xfId="47225"/>
    <cellStyle name="Normal 40 7 2 5 2 3" xfId="36162"/>
    <cellStyle name="Normal 40 7 2 5 3" xfId="13515"/>
    <cellStyle name="Normal 40 7 2 5 3 2" xfId="24579"/>
    <cellStyle name="Normal 40 7 2 5 3 2 2" xfId="50828"/>
    <cellStyle name="Normal 40 7 2 5 3 3" xfId="39765"/>
    <cellStyle name="Normal 40 7 2 5 4" xfId="17251"/>
    <cellStyle name="Normal 40 7 2 5 4 2" xfId="43501"/>
    <cellStyle name="Normal 40 7 2 5 5" xfId="6112"/>
    <cellStyle name="Normal 40 7 2 5 5 2" xfId="32438"/>
    <cellStyle name="Normal 40 7 2 6" xfId="5271"/>
    <cellStyle name="Normal 40 7 2 6 2" xfId="10027"/>
    <cellStyle name="Normal 40 7 2 6 2 2" xfId="21091"/>
    <cellStyle name="Normal 40 7 2 6 2 2 2" xfId="47340"/>
    <cellStyle name="Normal 40 7 2 6 2 3" xfId="36277"/>
    <cellStyle name="Normal 40 7 2 6 3" xfId="13630"/>
    <cellStyle name="Normal 40 7 2 6 3 2" xfId="24694"/>
    <cellStyle name="Normal 40 7 2 6 3 2 2" xfId="50943"/>
    <cellStyle name="Normal 40 7 2 6 3 3" xfId="39880"/>
    <cellStyle name="Normal 40 7 2 6 4" xfId="17366"/>
    <cellStyle name="Normal 40 7 2 6 4 2" xfId="43616"/>
    <cellStyle name="Normal 40 7 2 6 5" xfId="6228"/>
    <cellStyle name="Normal 40 7 2 6 5 2" xfId="32553"/>
    <cellStyle name="Normal 40 7 2 7" xfId="5272"/>
    <cellStyle name="Normal 40 7 2 7 2" xfId="10141"/>
    <cellStyle name="Normal 40 7 2 7 2 2" xfId="21205"/>
    <cellStyle name="Normal 40 7 2 7 2 2 2" xfId="47454"/>
    <cellStyle name="Normal 40 7 2 7 2 3" xfId="36391"/>
    <cellStyle name="Normal 40 7 2 7 3" xfId="13744"/>
    <cellStyle name="Normal 40 7 2 7 3 2" xfId="24808"/>
    <cellStyle name="Normal 40 7 2 7 3 2 2" xfId="51057"/>
    <cellStyle name="Normal 40 7 2 7 3 3" xfId="39994"/>
    <cellStyle name="Normal 40 7 2 7 4" xfId="17480"/>
    <cellStyle name="Normal 40 7 2 7 4 2" xfId="43730"/>
    <cellStyle name="Normal 40 7 2 7 5" xfId="6343"/>
    <cellStyle name="Normal 40 7 2 7 5 2" xfId="32667"/>
    <cellStyle name="Normal 40 7 2 8" xfId="5273"/>
    <cellStyle name="Normal 40 7 2 8 2" xfId="10255"/>
    <cellStyle name="Normal 40 7 2 8 2 2" xfId="21319"/>
    <cellStyle name="Normal 40 7 2 8 2 2 2" xfId="47568"/>
    <cellStyle name="Normal 40 7 2 8 2 3" xfId="36505"/>
    <cellStyle name="Normal 40 7 2 8 3" xfId="13858"/>
    <cellStyle name="Normal 40 7 2 8 3 2" xfId="24922"/>
    <cellStyle name="Normal 40 7 2 8 3 2 2" xfId="51171"/>
    <cellStyle name="Normal 40 7 2 8 3 3" xfId="40108"/>
    <cellStyle name="Normal 40 7 2 8 4" xfId="17594"/>
    <cellStyle name="Normal 40 7 2 8 4 2" xfId="43844"/>
    <cellStyle name="Normal 40 7 2 8 5" xfId="6458"/>
    <cellStyle name="Normal 40 7 2 8 5 2" xfId="32781"/>
    <cellStyle name="Normal 40 7 2 9" xfId="5274"/>
    <cellStyle name="Normal 40 7 2 9 2" xfId="10369"/>
    <cellStyle name="Normal 40 7 2 9 2 2" xfId="21433"/>
    <cellStyle name="Normal 40 7 2 9 2 2 2" xfId="47682"/>
    <cellStyle name="Normal 40 7 2 9 2 3" xfId="36619"/>
    <cellStyle name="Normal 40 7 2 9 3" xfId="13972"/>
    <cellStyle name="Normal 40 7 2 9 3 2" xfId="25036"/>
    <cellStyle name="Normal 40 7 2 9 3 2 2" xfId="51285"/>
    <cellStyle name="Normal 40 7 2 9 3 3" xfId="40222"/>
    <cellStyle name="Normal 40 7 2 9 4" xfId="17708"/>
    <cellStyle name="Normal 40 7 2 9 4 2" xfId="43958"/>
    <cellStyle name="Normal 40 7 2 9 5" xfId="6573"/>
    <cellStyle name="Normal 40 7 2 9 5 2" xfId="32895"/>
    <cellStyle name="Normal 40 7 20" xfId="5275"/>
    <cellStyle name="Normal 40 7 20 2" xfId="11540"/>
    <cellStyle name="Normal 40 7 20 2 2" xfId="22604"/>
    <cellStyle name="Normal 40 7 20 2 2 2" xfId="48853"/>
    <cellStyle name="Normal 40 7 20 2 3" xfId="37790"/>
    <cellStyle name="Normal 40 7 20 3" xfId="15143"/>
    <cellStyle name="Normal 40 7 20 3 2" xfId="26207"/>
    <cellStyle name="Normal 40 7 20 3 2 2" xfId="52456"/>
    <cellStyle name="Normal 40 7 20 3 3" xfId="41393"/>
    <cellStyle name="Normal 40 7 20 4" xfId="18879"/>
    <cellStyle name="Normal 40 7 20 4 2" xfId="45129"/>
    <cellStyle name="Normal 40 7 20 5" xfId="7754"/>
    <cellStyle name="Normal 40 7 20 5 2" xfId="34066"/>
    <cellStyle name="Normal 40 7 21" xfId="5276"/>
    <cellStyle name="Normal 40 7 21 2" xfId="11654"/>
    <cellStyle name="Normal 40 7 21 2 2" xfId="22718"/>
    <cellStyle name="Normal 40 7 21 2 2 2" xfId="48967"/>
    <cellStyle name="Normal 40 7 21 2 3" xfId="37904"/>
    <cellStyle name="Normal 40 7 21 3" xfId="15257"/>
    <cellStyle name="Normal 40 7 21 3 2" xfId="26321"/>
    <cellStyle name="Normal 40 7 21 3 2 2" xfId="52570"/>
    <cellStyle name="Normal 40 7 21 3 3" xfId="41507"/>
    <cellStyle name="Normal 40 7 21 4" xfId="18993"/>
    <cellStyle name="Normal 40 7 21 4 2" xfId="45243"/>
    <cellStyle name="Normal 40 7 21 5" xfId="7869"/>
    <cellStyle name="Normal 40 7 21 5 2" xfId="34180"/>
    <cellStyle name="Normal 40 7 22" xfId="5277"/>
    <cellStyle name="Normal 40 7 22 2" xfId="11768"/>
    <cellStyle name="Normal 40 7 22 2 2" xfId="22832"/>
    <cellStyle name="Normal 40 7 22 2 2 2" xfId="49081"/>
    <cellStyle name="Normal 40 7 22 2 3" xfId="38018"/>
    <cellStyle name="Normal 40 7 22 3" xfId="15371"/>
    <cellStyle name="Normal 40 7 22 3 2" xfId="26435"/>
    <cellStyle name="Normal 40 7 22 3 2 2" xfId="52684"/>
    <cellStyle name="Normal 40 7 22 3 3" xfId="41621"/>
    <cellStyle name="Normal 40 7 22 4" xfId="19107"/>
    <cellStyle name="Normal 40 7 22 4 2" xfId="45357"/>
    <cellStyle name="Normal 40 7 22 5" xfId="7984"/>
    <cellStyle name="Normal 40 7 22 5 2" xfId="34294"/>
    <cellStyle name="Normal 40 7 23" xfId="5278"/>
    <cellStyle name="Normal 40 7 23 2" xfId="11882"/>
    <cellStyle name="Normal 40 7 23 2 2" xfId="22946"/>
    <cellStyle name="Normal 40 7 23 2 2 2" xfId="49195"/>
    <cellStyle name="Normal 40 7 23 2 3" xfId="38132"/>
    <cellStyle name="Normal 40 7 23 3" xfId="15485"/>
    <cellStyle name="Normal 40 7 23 3 2" xfId="26549"/>
    <cellStyle name="Normal 40 7 23 3 2 2" xfId="52798"/>
    <cellStyle name="Normal 40 7 23 3 3" xfId="41735"/>
    <cellStyle name="Normal 40 7 23 4" xfId="19221"/>
    <cellStyle name="Normal 40 7 23 4 2" xfId="45471"/>
    <cellStyle name="Normal 40 7 23 5" xfId="8099"/>
    <cellStyle name="Normal 40 7 23 5 2" xfId="34408"/>
    <cellStyle name="Normal 40 7 24" xfId="5279"/>
    <cellStyle name="Normal 40 7 24 2" xfId="11996"/>
    <cellStyle name="Normal 40 7 24 2 2" xfId="23060"/>
    <cellStyle name="Normal 40 7 24 2 2 2" xfId="49309"/>
    <cellStyle name="Normal 40 7 24 2 3" xfId="38246"/>
    <cellStyle name="Normal 40 7 24 3" xfId="15599"/>
    <cellStyle name="Normal 40 7 24 3 2" xfId="26663"/>
    <cellStyle name="Normal 40 7 24 3 2 2" xfId="52912"/>
    <cellStyle name="Normal 40 7 24 3 3" xfId="41849"/>
    <cellStyle name="Normal 40 7 24 4" xfId="19335"/>
    <cellStyle name="Normal 40 7 24 4 2" xfId="45585"/>
    <cellStyle name="Normal 40 7 24 5" xfId="8214"/>
    <cellStyle name="Normal 40 7 24 5 2" xfId="34522"/>
    <cellStyle name="Normal 40 7 25" xfId="5280"/>
    <cellStyle name="Normal 40 7 25 2" xfId="12110"/>
    <cellStyle name="Normal 40 7 25 2 2" xfId="23174"/>
    <cellStyle name="Normal 40 7 25 2 2 2" xfId="49423"/>
    <cellStyle name="Normal 40 7 25 2 3" xfId="38360"/>
    <cellStyle name="Normal 40 7 25 3" xfId="15713"/>
    <cellStyle name="Normal 40 7 25 3 2" xfId="26777"/>
    <cellStyle name="Normal 40 7 25 3 2 2" xfId="53026"/>
    <cellStyle name="Normal 40 7 25 3 3" xfId="41963"/>
    <cellStyle name="Normal 40 7 25 4" xfId="19449"/>
    <cellStyle name="Normal 40 7 25 4 2" xfId="45699"/>
    <cellStyle name="Normal 40 7 25 5" xfId="8329"/>
    <cellStyle name="Normal 40 7 25 5 2" xfId="34636"/>
    <cellStyle name="Normal 40 7 26" xfId="5281"/>
    <cellStyle name="Normal 40 7 26 2" xfId="12227"/>
    <cellStyle name="Normal 40 7 26 2 2" xfId="23291"/>
    <cellStyle name="Normal 40 7 26 2 2 2" xfId="49540"/>
    <cellStyle name="Normal 40 7 26 2 3" xfId="38477"/>
    <cellStyle name="Normal 40 7 26 3" xfId="15830"/>
    <cellStyle name="Normal 40 7 26 3 2" xfId="26894"/>
    <cellStyle name="Normal 40 7 26 3 2 2" xfId="53143"/>
    <cellStyle name="Normal 40 7 26 3 3" xfId="42080"/>
    <cellStyle name="Normal 40 7 26 4" xfId="19566"/>
    <cellStyle name="Normal 40 7 26 4 2" xfId="45816"/>
    <cellStyle name="Normal 40 7 26 5" xfId="8447"/>
    <cellStyle name="Normal 40 7 26 5 2" xfId="34753"/>
    <cellStyle name="Normal 40 7 27" xfId="5282"/>
    <cellStyle name="Normal 40 7 27 2" xfId="12346"/>
    <cellStyle name="Normal 40 7 27 2 2" xfId="23410"/>
    <cellStyle name="Normal 40 7 27 2 2 2" xfId="49659"/>
    <cellStyle name="Normal 40 7 27 2 3" xfId="38596"/>
    <cellStyle name="Normal 40 7 27 3" xfId="15949"/>
    <cellStyle name="Normal 40 7 27 3 2" xfId="27013"/>
    <cellStyle name="Normal 40 7 27 3 2 2" xfId="53262"/>
    <cellStyle name="Normal 40 7 27 3 3" xfId="42199"/>
    <cellStyle name="Normal 40 7 27 4" xfId="19685"/>
    <cellStyle name="Normal 40 7 27 4 2" xfId="45935"/>
    <cellStyle name="Normal 40 7 27 5" xfId="8567"/>
    <cellStyle name="Normal 40 7 27 5 2" xfId="34872"/>
    <cellStyle name="Normal 40 7 28" xfId="5283"/>
    <cellStyle name="Normal 40 7 28 2" xfId="12477"/>
    <cellStyle name="Normal 40 7 28 2 2" xfId="23541"/>
    <cellStyle name="Normal 40 7 28 2 2 2" xfId="49790"/>
    <cellStyle name="Normal 40 7 28 2 3" xfId="38727"/>
    <cellStyle name="Normal 40 7 28 3" xfId="16080"/>
    <cellStyle name="Normal 40 7 28 3 2" xfId="27144"/>
    <cellStyle name="Normal 40 7 28 3 2 2" xfId="53393"/>
    <cellStyle name="Normal 40 7 28 3 3" xfId="42330"/>
    <cellStyle name="Normal 40 7 28 4" xfId="19816"/>
    <cellStyle name="Normal 40 7 28 4 2" xfId="46066"/>
    <cellStyle name="Normal 40 7 28 5" xfId="8699"/>
    <cellStyle name="Normal 40 7 28 5 2" xfId="35003"/>
    <cellStyle name="Normal 40 7 29" xfId="5284"/>
    <cellStyle name="Normal 40 7 29 2" xfId="12592"/>
    <cellStyle name="Normal 40 7 29 2 2" xfId="23656"/>
    <cellStyle name="Normal 40 7 29 2 2 2" xfId="49905"/>
    <cellStyle name="Normal 40 7 29 2 3" xfId="38842"/>
    <cellStyle name="Normal 40 7 29 3" xfId="16195"/>
    <cellStyle name="Normal 40 7 29 3 2" xfId="27259"/>
    <cellStyle name="Normal 40 7 29 3 2 2" xfId="53508"/>
    <cellStyle name="Normal 40 7 29 3 3" xfId="42445"/>
    <cellStyle name="Normal 40 7 29 4" xfId="19931"/>
    <cellStyle name="Normal 40 7 29 4 2" xfId="46181"/>
    <cellStyle name="Normal 40 7 29 5" xfId="8815"/>
    <cellStyle name="Normal 40 7 29 5 2" xfId="35118"/>
    <cellStyle name="Normal 40 7 3" xfId="321"/>
    <cellStyle name="Normal 40 7 3 2" xfId="5286"/>
    <cellStyle name="Normal 40 7 3 2 2" xfId="16492"/>
    <cellStyle name="Normal 40 7 3 2 2 2" xfId="27556"/>
    <cellStyle name="Normal 40 7 3 2 2 2 2" xfId="53805"/>
    <cellStyle name="Normal 40 7 3 2 2 3" xfId="42742"/>
    <cellStyle name="Normal 40 7 3 2 3" xfId="20228"/>
    <cellStyle name="Normal 40 7 3 2 3 2" xfId="46478"/>
    <cellStyle name="Normal 40 7 3 2 4" xfId="9156"/>
    <cellStyle name="Normal 40 7 3 2 4 2" xfId="35415"/>
    <cellStyle name="Normal 40 7 3 3" xfId="5285"/>
    <cellStyle name="Normal 40 7 3 3 2" xfId="20528"/>
    <cellStyle name="Normal 40 7 3 3 2 2" xfId="46777"/>
    <cellStyle name="Normal 40 7 3 3 3" xfId="9464"/>
    <cellStyle name="Normal 40 7 3 3 3 2" xfId="35714"/>
    <cellStyle name="Normal 40 7 3 4" xfId="13067"/>
    <cellStyle name="Normal 40 7 3 4 2" xfId="24131"/>
    <cellStyle name="Normal 40 7 3 4 2 2" xfId="50380"/>
    <cellStyle name="Normal 40 7 3 4 3" xfId="39317"/>
    <cellStyle name="Normal 40 7 3 5" xfId="16803"/>
    <cellStyle name="Normal 40 7 3 5 2" xfId="43053"/>
    <cellStyle name="Normal 40 7 3 6" xfId="5660"/>
    <cellStyle name="Normal 40 7 3 6 2" xfId="31990"/>
    <cellStyle name="Normal 40 7 3 7" xfId="27799"/>
    <cellStyle name="Normal 40 7 30" xfId="5287"/>
    <cellStyle name="Normal 40 7 30 2" xfId="12706"/>
    <cellStyle name="Normal 40 7 30 2 2" xfId="23770"/>
    <cellStyle name="Normal 40 7 30 2 2 2" xfId="50019"/>
    <cellStyle name="Normal 40 7 30 2 3" xfId="38956"/>
    <cellStyle name="Normal 40 7 30 3" xfId="16309"/>
    <cellStyle name="Normal 40 7 30 3 2" xfId="27373"/>
    <cellStyle name="Normal 40 7 30 3 2 2" xfId="53622"/>
    <cellStyle name="Normal 40 7 30 3 3" xfId="42559"/>
    <cellStyle name="Normal 40 7 30 4" xfId="20045"/>
    <cellStyle name="Normal 40 7 30 4 2" xfId="46295"/>
    <cellStyle name="Normal 40 7 30 5" xfId="8930"/>
    <cellStyle name="Normal 40 7 30 5 2" xfId="35232"/>
    <cellStyle name="Normal 40 7 31" xfId="5288"/>
    <cellStyle name="Normal 40 7 31 2" xfId="9344"/>
    <cellStyle name="Normal 40 7 31 2 2" xfId="20408"/>
    <cellStyle name="Normal 40 7 31 2 2 2" xfId="46657"/>
    <cellStyle name="Normal 40 7 31 2 3" xfId="35594"/>
    <cellStyle name="Normal 40 7 31 3" xfId="12947"/>
    <cellStyle name="Normal 40 7 31 3 2" xfId="24011"/>
    <cellStyle name="Normal 40 7 31 3 2 2" xfId="50260"/>
    <cellStyle name="Normal 40 7 31 3 3" xfId="39197"/>
    <cellStyle name="Normal 40 7 31 4" xfId="16683"/>
    <cellStyle name="Normal 40 7 31 4 2" xfId="42933"/>
    <cellStyle name="Normal 40 7 31 5" xfId="5539"/>
    <cellStyle name="Normal 40 7 31 5 2" xfId="31870"/>
    <cellStyle name="Normal 40 7 32" xfId="5289"/>
    <cellStyle name="Normal 40 7 32 2" xfId="20288"/>
    <cellStyle name="Normal 40 7 32 2 2" xfId="46537"/>
    <cellStyle name="Normal 40 7 32 3" xfId="9224"/>
    <cellStyle name="Normal 40 7 32 3 2" xfId="35474"/>
    <cellStyle name="Normal 40 7 33" xfId="5290"/>
    <cellStyle name="Normal 40 7 33 2" xfId="23891"/>
    <cellStyle name="Normal 40 7 33 2 2" xfId="50140"/>
    <cellStyle name="Normal 40 7 33 3" xfId="12827"/>
    <cellStyle name="Normal 40 7 33 3 2" xfId="39077"/>
    <cellStyle name="Normal 40 7 34" xfId="5291"/>
    <cellStyle name="Normal 40 7 34 2" xfId="16563"/>
    <cellStyle name="Normal 40 7 34 2 2" xfId="42813"/>
    <cellStyle name="Normal 40 7 35" xfId="5292"/>
    <cellStyle name="Normal 40 7 36" xfId="5293"/>
    <cellStyle name="Normal 40 7 37" xfId="5294"/>
    <cellStyle name="Normal 40 7 38" xfId="5295"/>
    <cellStyle name="Normal 40 7 39" xfId="5296"/>
    <cellStyle name="Normal 40 7 4" xfId="5297"/>
    <cellStyle name="Normal 40 7 4 2" xfId="9616"/>
    <cellStyle name="Normal 40 7 4 2 2" xfId="20680"/>
    <cellStyle name="Normal 40 7 4 2 2 2" xfId="46929"/>
    <cellStyle name="Normal 40 7 4 2 3" xfId="35866"/>
    <cellStyle name="Normal 40 7 4 3" xfId="13219"/>
    <cellStyle name="Normal 40 7 4 3 2" xfId="24283"/>
    <cellStyle name="Normal 40 7 4 3 2 2" xfId="50532"/>
    <cellStyle name="Normal 40 7 4 3 3" xfId="39469"/>
    <cellStyle name="Normal 40 7 4 4" xfId="16955"/>
    <cellStyle name="Normal 40 7 4 4 2" xfId="43205"/>
    <cellStyle name="Normal 40 7 4 5" xfId="5814"/>
    <cellStyle name="Normal 40 7 4 5 2" xfId="32142"/>
    <cellStyle name="Normal 40 7 40" xfId="5298"/>
    <cellStyle name="Normal 40 7 41" xfId="5299"/>
    <cellStyle name="Normal 40 7 42" xfId="5223"/>
    <cellStyle name="Normal 40 7 43" xfId="5418"/>
    <cellStyle name="Normal 40 7 43 2" xfId="31750"/>
    <cellStyle name="Normal 40 7 44" xfId="27796"/>
    <cellStyle name="Normal 40 7 5" xfId="5300"/>
    <cellStyle name="Normal 40 7 5 2" xfId="9732"/>
    <cellStyle name="Normal 40 7 5 2 2" xfId="20796"/>
    <cellStyle name="Normal 40 7 5 2 2 2" xfId="47045"/>
    <cellStyle name="Normal 40 7 5 2 3" xfId="35982"/>
    <cellStyle name="Normal 40 7 5 3" xfId="13335"/>
    <cellStyle name="Normal 40 7 5 3 2" xfId="24399"/>
    <cellStyle name="Normal 40 7 5 3 2 2" xfId="50648"/>
    <cellStyle name="Normal 40 7 5 3 3" xfId="39585"/>
    <cellStyle name="Normal 40 7 5 4" xfId="17071"/>
    <cellStyle name="Normal 40 7 5 4 2" xfId="43321"/>
    <cellStyle name="Normal 40 7 5 5" xfId="5931"/>
    <cellStyle name="Normal 40 7 5 5 2" xfId="32258"/>
    <cellStyle name="Normal 40 7 6" xfId="5301"/>
    <cellStyle name="Normal 40 7 6 2" xfId="9847"/>
    <cellStyle name="Normal 40 7 6 2 2" xfId="20911"/>
    <cellStyle name="Normal 40 7 6 2 2 2" xfId="47160"/>
    <cellStyle name="Normal 40 7 6 2 3" xfId="36097"/>
    <cellStyle name="Normal 40 7 6 3" xfId="13450"/>
    <cellStyle name="Normal 40 7 6 3 2" xfId="24514"/>
    <cellStyle name="Normal 40 7 6 3 2 2" xfId="50763"/>
    <cellStyle name="Normal 40 7 6 3 3" xfId="39700"/>
    <cellStyle name="Normal 40 7 6 4" xfId="17186"/>
    <cellStyle name="Normal 40 7 6 4 2" xfId="43436"/>
    <cellStyle name="Normal 40 7 6 5" xfId="6047"/>
    <cellStyle name="Normal 40 7 6 5 2" xfId="32373"/>
    <cellStyle name="Normal 40 7 7" xfId="5302"/>
    <cellStyle name="Normal 40 7 7 2" xfId="9962"/>
    <cellStyle name="Normal 40 7 7 2 2" xfId="21026"/>
    <cellStyle name="Normal 40 7 7 2 2 2" xfId="47275"/>
    <cellStyle name="Normal 40 7 7 2 3" xfId="36212"/>
    <cellStyle name="Normal 40 7 7 3" xfId="13565"/>
    <cellStyle name="Normal 40 7 7 3 2" xfId="24629"/>
    <cellStyle name="Normal 40 7 7 3 2 2" xfId="50878"/>
    <cellStyle name="Normal 40 7 7 3 3" xfId="39815"/>
    <cellStyle name="Normal 40 7 7 4" xfId="17301"/>
    <cellStyle name="Normal 40 7 7 4 2" xfId="43551"/>
    <cellStyle name="Normal 40 7 7 5" xfId="6163"/>
    <cellStyle name="Normal 40 7 7 5 2" xfId="32488"/>
    <cellStyle name="Normal 40 7 8" xfId="5303"/>
    <cellStyle name="Normal 40 7 8 2" xfId="10076"/>
    <cellStyle name="Normal 40 7 8 2 2" xfId="21140"/>
    <cellStyle name="Normal 40 7 8 2 2 2" xfId="47389"/>
    <cellStyle name="Normal 40 7 8 2 3" xfId="36326"/>
    <cellStyle name="Normal 40 7 8 3" xfId="13679"/>
    <cellStyle name="Normal 40 7 8 3 2" xfId="24743"/>
    <cellStyle name="Normal 40 7 8 3 2 2" xfId="50992"/>
    <cellStyle name="Normal 40 7 8 3 3" xfId="39929"/>
    <cellStyle name="Normal 40 7 8 4" xfId="17415"/>
    <cellStyle name="Normal 40 7 8 4 2" xfId="43665"/>
    <cellStyle name="Normal 40 7 8 5" xfId="6278"/>
    <cellStyle name="Normal 40 7 8 5 2" xfId="32602"/>
    <cellStyle name="Normal 40 7 9" xfId="5304"/>
    <cellStyle name="Normal 40 7 9 2" xfId="10190"/>
    <cellStyle name="Normal 40 7 9 2 2" xfId="21254"/>
    <cellStyle name="Normal 40 7 9 2 2 2" xfId="47503"/>
    <cellStyle name="Normal 40 7 9 2 3" xfId="36440"/>
    <cellStyle name="Normal 40 7 9 3" xfId="13793"/>
    <cellStyle name="Normal 40 7 9 3 2" xfId="24857"/>
    <cellStyle name="Normal 40 7 9 3 2 2" xfId="51106"/>
    <cellStyle name="Normal 40 7 9 3 3" xfId="40043"/>
    <cellStyle name="Normal 40 7 9 4" xfId="17529"/>
    <cellStyle name="Normal 40 7 9 4 2" xfId="43779"/>
    <cellStyle name="Normal 40 7 9 5" xfId="6393"/>
    <cellStyle name="Normal 40 7 9 5 2" xfId="32716"/>
    <cellStyle name="Normal 40 8" xfId="322"/>
    <cellStyle name="Normal 40 8 10" xfId="5306"/>
    <cellStyle name="Normal 40 8 10 2" xfId="10485"/>
    <cellStyle name="Normal 40 8 10 2 2" xfId="21549"/>
    <cellStyle name="Normal 40 8 10 2 2 2" xfId="47798"/>
    <cellStyle name="Normal 40 8 10 2 3" xfId="36735"/>
    <cellStyle name="Normal 40 8 10 3" xfId="14088"/>
    <cellStyle name="Normal 40 8 10 3 2" xfId="25152"/>
    <cellStyle name="Normal 40 8 10 3 2 2" xfId="51401"/>
    <cellStyle name="Normal 40 8 10 3 3" xfId="40338"/>
    <cellStyle name="Normal 40 8 10 4" xfId="17824"/>
    <cellStyle name="Normal 40 8 10 4 2" xfId="44074"/>
    <cellStyle name="Normal 40 8 10 5" xfId="6690"/>
    <cellStyle name="Normal 40 8 10 5 2" xfId="33011"/>
    <cellStyle name="Normal 40 8 11" xfId="5307"/>
    <cellStyle name="Normal 40 8 11 2" xfId="10600"/>
    <cellStyle name="Normal 40 8 11 2 2" xfId="21664"/>
    <cellStyle name="Normal 40 8 11 2 2 2" xfId="47913"/>
    <cellStyle name="Normal 40 8 11 2 3" xfId="36850"/>
    <cellStyle name="Normal 40 8 11 3" xfId="14203"/>
    <cellStyle name="Normal 40 8 11 3 2" xfId="25267"/>
    <cellStyle name="Normal 40 8 11 3 2 2" xfId="51516"/>
    <cellStyle name="Normal 40 8 11 3 3" xfId="40453"/>
    <cellStyle name="Normal 40 8 11 4" xfId="17939"/>
    <cellStyle name="Normal 40 8 11 4 2" xfId="44189"/>
    <cellStyle name="Normal 40 8 11 5" xfId="6806"/>
    <cellStyle name="Normal 40 8 11 5 2" xfId="33126"/>
    <cellStyle name="Normal 40 8 12" xfId="5308"/>
    <cellStyle name="Normal 40 8 12 2" xfId="10773"/>
    <cellStyle name="Normal 40 8 12 2 2" xfId="21837"/>
    <cellStyle name="Normal 40 8 12 2 2 2" xfId="48086"/>
    <cellStyle name="Normal 40 8 12 2 3" xfId="37023"/>
    <cellStyle name="Normal 40 8 12 3" xfId="14376"/>
    <cellStyle name="Normal 40 8 12 3 2" xfId="25440"/>
    <cellStyle name="Normal 40 8 12 3 2 2" xfId="51689"/>
    <cellStyle name="Normal 40 8 12 3 3" xfId="40626"/>
    <cellStyle name="Normal 40 8 12 4" xfId="18112"/>
    <cellStyle name="Normal 40 8 12 4 2" xfId="44362"/>
    <cellStyle name="Normal 40 8 12 5" xfId="6980"/>
    <cellStyle name="Normal 40 8 12 5 2" xfId="33299"/>
    <cellStyle name="Normal 40 8 13" xfId="5309"/>
    <cellStyle name="Normal 40 8 13 2" xfId="10890"/>
    <cellStyle name="Normal 40 8 13 2 2" xfId="21954"/>
    <cellStyle name="Normal 40 8 13 2 2 2" xfId="48203"/>
    <cellStyle name="Normal 40 8 13 2 3" xfId="37140"/>
    <cellStyle name="Normal 40 8 13 3" xfId="14493"/>
    <cellStyle name="Normal 40 8 13 3 2" xfId="25557"/>
    <cellStyle name="Normal 40 8 13 3 2 2" xfId="51806"/>
    <cellStyle name="Normal 40 8 13 3 3" xfId="40743"/>
    <cellStyle name="Normal 40 8 13 4" xfId="18229"/>
    <cellStyle name="Normal 40 8 13 4 2" xfId="44479"/>
    <cellStyle name="Normal 40 8 13 5" xfId="7098"/>
    <cellStyle name="Normal 40 8 13 5 2" xfId="33416"/>
    <cellStyle name="Normal 40 8 14" xfId="5310"/>
    <cellStyle name="Normal 40 8 14 2" xfId="11006"/>
    <cellStyle name="Normal 40 8 14 2 2" xfId="22070"/>
    <cellStyle name="Normal 40 8 14 2 2 2" xfId="48319"/>
    <cellStyle name="Normal 40 8 14 2 3" xfId="37256"/>
    <cellStyle name="Normal 40 8 14 3" xfId="14609"/>
    <cellStyle name="Normal 40 8 14 3 2" xfId="25673"/>
    <cellStyle name="Normal 40 8 14 3 2 2" xfId="51922"/>
    <cellStyle name="Normal 40 8 14 3 3" xfId="40859"/>
    <cellStyle name="Normal 40 8 14 4" xfId="18345"/>
    <cellStyle name="Normal 40 8 14 4 2" xfId="44595"/>
    <cellStyle name="Normal 40 8 14 5" xfId="7215"/>
    <cellStyle name="Normal 40 8 14 5 2" xfId="33532"/>
    <cellStyle name="Normal 40 8 15" xfId="5311"/>
    <cellStyle name="Normal 40 8 15 2" xfId="11124"/>
    <cellStyle name="Normal 40 8 15 2 2" xfId="22188"/>
    <cellStyle name="Normal 40 8 15 2 2 2" xfId="48437"/>
    <cellStyle name="Normal 40 8 15 2 3" xfId="37374"/>
    <cellStyle name="Normal 40 8 15 3" xfId="14727"/>
    <cellStyle name="Normal 40 8 15 3 2" xfId="25791"/>
    <cellStyle name="Normal 40 8 15 3 2 2" xfId="52040"/>
    <cellStyle name="Normal 40 8 15 3 3" xfId="40977"/>
    <cellStyle name="Normal 40 8 15 4" xfId="18463"/>
    <cellStyle name="Normal 40 8 15 4 2" xfId="44713"/>
    <cellStyle name="Normal 40 8 15 5" xfId="7334"/>
    <cellStyle name="Normal 40 8 15 5 2" xfId="33650"/>
    <cellStyle name="Normal 40 8 16" xfId="5312"/>
    <cellStyle name="Normal 40 8 16 2" xfId="11242"/>
    <cellStyle name="Normal 40 8 16 2 2" xfId="22306"/>
    <cellStyle name="Normal 40 8 16 2 2 2" xfId="48555"/>
    <cellStyle name="Normal 40 8 16 2 3" xfId="37492"/>
    <cellStyle name="Normal 40 8 16 3" xfId="14845"/>
    <cellStyle name="Normal 40 8 16 3 2" xfId="25909"/>
    <cellStyle name="Normal 40 8 16 3 2 2" xfId="52158"/>
    <cellStyle name="Normal 40 8 16 3 3" xfId="41095"/>
    <cellStyle name="Normal 40 8 16 4" xfId="18581"/>
    <cellStyle name="Normal 40 8 16 4 2" xfId="44831"/>
    <cellStyle name="Normal 40 8 16 5" xfId="7453"/>
    <cellStyle name="Normal 40 8 16 5 2" xfId="33768"/>
    <cellStyle name="Normal 40 8 17" xfId="5313"/>
    <cellStyle name="Normal 40 8 17 2" xfId="11358"/>
    <cellStyle name="Normal 40 8 17 2 2" xfId="22422"/>
    <cellStyle name="Normal 40 8 17 2 2 2" xfId="48671"/>
    <cellStyle name="Normal 40 8 17 2 3" xfId="37608"/>
    <cellStyle name="Normal 40 8 17 3" xfId="14961"/>
    <cellStyle name="Normal 40 8 17 3 2" xfId="26025"/>
    <cellStyle name="Normal 40 8 17 3 2 2" xfId="52274"/>
    <cellStyle name="Normal 40 8 17 3 3" xfId="41211"/>
    <cellStyle name="Normal 40 8 17 4" xfId="18697"/>
    <cellStyle name="Normal 40 8 17 4 2" xfId="44947"/>
    <cellStyle name="Normal 40 8 17 5" xfId="7570"/>
    <cellStyle name="Normal 40 8 17 5 2" xfId="33884"/>
    <cellStyle name="Normal 40 8 18" xfId="5314"/>
    <cellStyle name="Normal 40 8 18 2" xfId="11475"/>
    <cellStyle name="Normal 40 8 18 2 2" xfId="22539"/>
    <cellStyle name="Normal 40 8 18 2 2 2" xfId="48788"/>
    <cellStyle name="Normal 40 8 18 2 3" xfId="37725"/>
    <cellStyle name="Normal 40 8 18 3" xfId="15078"/>
    <cellStyle name="Normal 40 8 18 3 2" xfId="26142"/>
    <cellStyle name="Normal 40 8 18 3 2 2" xfId="52391"/>
    <cellStyle name="Normal 40 8 18 3 3" xfId="41328"/>
    <cellStyle name="Normal 40 8 18 4" xfId="18814"/>
    <cellStyle name="Normal 40 8 18 4 2" xfId="45064"/>
    <cellStyle name="Normal 40 8 18 5" xfId="7688"/>
    <cellStyle name="Normal 40 8 18 5 2" xfId="34001"/>
    <cellStyle name="Normal 40 8 19" xfId="5315"/>
    <cellStyle name="Normal 40 8 19 2" xfId="11594"/>
    <cellStyle name="Normal 40 8 19 2 2" xfId="22658"/>
    <cellStyle name="Normal 40 8 19 2 2 2" xfId="48907"/>
    <cellStyle name="Normal 40 8 19 2 3" xfId="37844"/>
    <cellStyle name="Normal 40 8 19 3" xfId="15197"/>
    <cellStyle name="Normal 40 8 19 3 2" xfId="26261"/>
    <cellStyle name="Normal 40 8 19 3 2 2" xfId="52510"/>
    <cellStyle name="Normal 40 8 19 3 3" xfId="41447"/>
    <cellStyle name="Normal 40 8 19 4" xfId="18933"/>
    <cellStyle name="Normal 40 8 19 4 2" xfId="45183"/>
    <cellStyle name="Normal 40 8 19 5" xfId="7808"/>
    <cellStyle name="Normal 40 8 19 5 2" xfId="34120"/>
    <cellStyle name="Normal 40 8 2" xfId="323"/>
    <cellStyle name="Normal 40 8 2 2" xfId="5317"/>
    <cellStyle name="Normal 40 8 2 2 2" xfId="16493"/>
    <cellStyle name="Normal 40 8 2 2 2 2" xfId="27557"/>
    <cellStyle name="Normal 40 8 2 2 2 2 2" xfId="53806"/>
    <cellStyle name="Normal 40 8 2 2 2 3" xfId="42743"/>
    <cellStyle name="Normal 40 8 2 2 3" xfId="20229"/>
    <cellStyle name="Normal 40 8 2 2 3 2" xfId="46479"/>
    <cellStyle name="Normal 40 8 2 2 4" xfId="9157"/>
    <cellStyle name="Normal 40 8 2 2 4 2" xfId="35416"/>
    <cellStyle name="Normal 40 8 2 3" xfId="5316"/>
    <cellStyle name="Normal 40 8 2 3 2" xfId="20538"/>
    <cellStyle name="Normal 40 8 2 3 2 2" xfId="46787"/>
    <cellStyle name="Normal 40 8 2 3 3" xfId="9474"/>
    <cellStyle name="Normal 40 8 2 3 3 2" xfId="35724"/>
    <cellStyle name="Normal 40 8 2 4" xfId="13077"/>
    <cellStyle name="Normal 40 8 2 4 2" xfId="24141"/>
    <cellStyle name="Normal 40 8 2 4 2 2" xfId="50390"/>
    <cellStyle name="Normal 40 8 2 4 3" xfId="39327"/>
    <cellStyle name="Normal 40 8 2 5" xfId="16813"/>
    <cellStyle name="Normal 40 8 2 5 2" xfId="43063"/>
    <cellStyle name="Normal 40 8 2 6" xfId="5670"/>
    <cellStyle name="Normal 40 8 2 6 2" xfId="32000"/>
    <cellStyle name="Normal 40 8 2 7" xfId="27801"/>
    <cellStyle name="Normal 40 8 20" xfId="5318"/>
    <cellStyle name="Normal 40 8 20 2" xfId="11708"/>
    <cellStyle name="Normal 40 8 20 2 2" xfId="22772"/>
    <cellStyle name="Normal 40 8 20 2 2 2" xfId="49021"/>
    <cellStyle name="Normal 40 8 20 2 3" xfId="37958"/>
    <cellStyle name="Normal 40 8 20 3" xfId="15311"/>
    <cellStyle name="Normal 40 8 20 3 2" xfId="26375"/>
    <cellStyle name="Normal 40 8 20 3 2 2" xfId="52624"/>
    <cellStyle name="Normal 40 8 20 3 3" xfId="41561"/>
    <cellStyle name="Normal 40 8 20 4" xfId="19047"/>
    <cellStyle name="Normal 40 8 20 4 2" xfId="45297"/>
    <cellStyle name="Normal 40 8 20 5" xfId="7923"/>
    <cellStyle name="Normal 40 8 20 5 2" xfId="34234"/>
    <cellStyle name="Normal 40 8 21" xfId="5319"/>
    <cellStyle name="Normal 40 8 21 2" xfId="11822"/>
    <cellStyle name="Normal 40 8 21 2 2" xfId="22886"/>
    <cellStyle name="Normal 40 8 21 2 2 2" xfId="49135"/>
    <cellStyle name="Normal 40 8 21 2 3" xfId="38072"/>
    <cellStyle name="Normal 40 8 21 3" xfId="15425"/>
    <cellStyle name="Normal 40 8 21 3 2" xfId="26489"/>
    <cellStyle name="Normal 40 8 21 3 2 2" xfId="52738"/>
    <cellStyle name="Normal 40 8 21 3 3" xfId="41675"/>
    <cellStyle name="Normal 40 8 21 4" xfId="19161"/>
    <cellStyle name="Normal 40 8 21 4 2" xfId="45411"/>
    <cellStyle name="Normal 40 8 21 5" xfId="8038"/>
    <cellStyle name="Normal 40 8 21 5 2" xfId="34348"/>
    <cellStyle name="Normal 40 8 22" xfId="5320"/>
    <cellStyle name="Normal 40 8 22 2" xfId="11936"/>
    <cellStyle name="Normal 40 8 22 2 2" xfId="23000"/>
    <cellStyle name="Normal 40 8 22 2 2 2" xfId="49249"/>
    <cellStyle name="Normal 40 8 22 2 3" xfId="38186"/>
    <cellStyle name="Normal 40 8 22 3" xfId="15539"/>
    <cellStyle name="Normal 40 8 22 3 2" xfId="26603"/>
    <cellStyle name="Normal 40 8 22 3 2 2" xfId="52852"/>
    <cellStyle name="Normal 40 8 22 3 3" xfId="41789"/>
    <cellStyle name="Normal 40 8 22 4" xfId="19275"/>
    <cellStyle name="Normal 40 8 22 4 2" xfId="45525"/>
    <cellStyle name="Normal 40 8 22 5" xfId="8153"/>
    <cellStyle name="Normal 40 8 22 5 2" xfId="34462"/>
    <cellStyle name="Normal 40 8 23" xfId="5321"/>
    <cellStyle name="Normal 40 8 23 2" xfId="12050"/>
    <cellStyle name="Normal 40 8 23 2 2" xfId="23114"/>
    <cellStyle name="Normal 40 8 23 2 2 2" xfId="49363"/>
    <cellStyle name="Normal 40 8 23 2 3" xfId="38300"/>
    <cellStyle name="Normal 40 8 23 3" xfId="15653"/>
    <cellStyle name="Normal 40 8 23 3 2" xfId="26717"/>
    <cellStyle name="Normal 40 8 23 3 2 2" xfId="52966"/>
    <cellStyle name="Normal 40 8 23 3 3" xfId="41903"/>
    <cellStyle name="Normal 40 8 23 4" xfId="19389"/>
    <cellStyle name="Normal 40 8 23 4 2" xfId="45639"/>
    <cellStyle name="Normal 40 8 23 5" xfId="8268"/>
    <cellStyle name="Normal 40 8 23 5 2" xfId="34576"/>
    <cellStyle name="Normal 40 8 24" xfId="5322"/>
    <cellStyle name="Normal 40 8 24 2" xfId="12164"/>
    <cellStyle name="Normal 40 8 24 2 2" xfId="23228"/>
    <cellStyle name="Normal 40 8 24 2 2 2" xfId="49477"/>
    <cellStyle name="Normal 40 8 24 2 3" xfId="38414"/>
    <cellStyle name="Normal 40 8 24 3" xfId="15767"/>
    <cellStyle name="Normal 40 8 24 3 2" xfId="26831"/>
    <cellStyle name="Normal 40 8 24 3 2 2" xfId="53080"/>
    <cellStyle name="Normal 40 8 24 3 3" xfId="42017"/>
    <cellStyle name="Normal 40 8 24 4" xfId="19503"/>
    <cellStyle name="Normal 40 8 24 4 2" xfId="45753"/>
    <cellStyle name="Normal 40 8 24 5" xfId="8383"/>
    <cellStyle name="Normal 40 8 24 5 2" xfId="34690"/>
    <cellStyle name="Normal 40 8 25" xfId="5323"/>
    <cellStyle name="Normal 40 8 25 2" xfId="12281"/>
    <cellStyle name="Normal 40 8 25 2 2" xfId="23345"/>
    <cellStyle name="Normal 40 8 25 2 2 2" xfId="49594"/>
    <cellStyle name="Normal 40 8 25 2 3" xfId="38531"/>
    <cellStyle name="Normal 40 8 25 3" xfId="15884"/>
    <cellStyle name="Normal 40 8 25 3 2" xfId="26948"/>
    <cellStyle name="Normal 40 8 25 3 2 2" xfId="53197"/>
    <cellStyle name="Normal 40 8 25 3 3" xfId="42134"/>
    <cellStyle name="Normal 40 8 25 4" xfId="19620"/>
    <cellStyle name="Normal 40 8 25 4 2" xfId="45870"/>
    <cellStyle name="Normal 40 8 25 5" xfId="8501"/>
    <cellStyle name="Normal 40 8 25 5 2" xfId="34807"/>
    <cellStyle name="Normal 40 8 26" xfId="5324"/>
    <cellStyle name="Normal 40 8 26 2" xfId="12400"/>
    <cellStyle name="Normal 40 8 26 2 2" xfId="23464"/>
    <cellStyle name="Normal 40 8 26 2 2 2" xfId="49713"/>
    <cellStyle name="Normal 40 8 26 2 3" xfId="38650"/>
    <cellStyle name="Normal 40 8 26 3" xfId="16003"/>
    <cellStyle name="Normal 40 8 26 3 2" xfId="27067"/>
    <cellStyle name="Normal 40 8 26 3 2 2" xfId="53316"/>
    <cellStyle name="Normal 40 8 26 3 3" xfId="42253"/>
    <cellStyle name="Normal 40 8 26 4" xfId="19739"/>
    <cellStyle name="Normal 40 8 26 4 2" xfId="45989"/>
    <cellStyle name="Normal 40 8 26 5" xfId="8621"/>
    <cellStyle name="Normal 40 8 26 5 2" xfId="34926"/>
    <cellStyle name="Normal 40 8 27" xfId="5325"/>
    <cellStyle name="Normal 40 8 27 2" xfId="12531"/>
    <cellStyle name="Normal 40 8 27 2 2" xfId="23595"/>
    <cellStyle name="Normal 40 8 27 2 2 2" xfId="49844"/>
    <cellStyle name="Normal 40 8 27 2 3" xfId="38781"/>
    <cellStyle name="Normal 40 8 27 3" xfId="16134"/>
    <cellStyle name="Normal 40 8 27 3 2" xfId="27198"/>
    <cellStyle name="Normal 40 8 27 3 2 2" xfId="53447"/>
    <cellStyle name="Normal 40 8 27 3 3" xfId="42384"/>
    <cellStyle name="Normal 40 8 27 4" xfId="19870"/>
    <cellStyle name="Normal 40 8 27 4 2" xfId="46120"/>
    <cellStyle name="Normal 40 8 27 5" xfId="8753"/>
    <cellStyle name="Normal 40 8 27 5 2" xfId="35057"/>
    <cellStyle name="Normal 40 8 28" xfId="5326"/>
    <cellStyle name="Normal 40 8 28 2" xfId="12646"/>
    <cellStyle name="Normal 40 8 28 2 2" xfId="23710"/>
    <cellStyle name="Normal 40 8 28 2 2 2" xfId="49959"/>
    <cellStyle name="Normal 40 8 28 2 3" xfId="38896"/>
    <cellStyle name="Normal 40 8 28 3" xfId="16249"/>
    <cellStyle name="Normal 40 8 28 3 2" xfId="27313"/>
    <cellStyle name="Normal 40 8 28 3 2 2" xfId="53562"/>
    <cellStyle name="Normal 40 8 28 3 3" xfId="42499"/>
    <cellStyle name="Normal 40 8 28 4" xfId="19985"/>
    <cellStyle name="Normal 40 8 28 4 2" xfId="46235"/>
    <cellStyle name="Normal 40 8 28 5" xfId="8869"/>
    <cellStyle name="Normal 40 8 28 5 2" xfId="35172"/>
    <cellStyle name="Normal 40 8 29" xfId="5327"/>
    <cellStyle name="Normal 40 8 29 2" xfId="12760"/>
    <cellStyle name="Normal 40 8 29 2 2" xfId="23824"/>
    <cellStyle name="Normal 40 8 29 2 2 2" xfId="50073"/>
    <cellStyle name="Normal 40 8 29 2 3" xfId="39010"/>
    <cellStyle name="Normal 40 8 29 3" xfId="16363"/>
    <cellStyle name="Normal 40 8 29 3 2" xfId="27427"/>
    <cellStyle name="Normal 40 8 29 3 2 2" xfId="53676"/>
    <cellStyle name="Normal 40 8 29 3 3" xfId="42613"/>
    <cellStyle name="Normal 40 8 29 4" xfId="20099"/>
    <cellStyle name="Normal 40 8 29 4 2" xfId="46349"/>
    <cellStyle name="Normal 40 8 29 5" xfId="8984"/>
    <cellStyle name="Normal 40 8 29 5 2" xfId="35286"/>
    <cellStyle name="Normal 40 8 3" xfId="5328"/>
    <cellStyle name="Normal 40 8 3 2" xfId="9670"/>
    <cellStyle name="Normal 40 8 3 2 2" xfId="20734"/>
    <cellStyle name="Normal 40 8 3 2 2 2" xfId="46983"/>
    <cellStyle name="Normal 40 8 3 2 3" xfId="35920"/>
    <cellStyle name="Normal 40 8 3 3" xfId="13273"/>
    <cellStyle name="Normal 40 8 3 3 2" xfId="24337"/>
    <cellStyle name="Normal 40 8 3 3 2 2" xfId="50586"/>
    <cellStyle name="Normal 40 8 3 3 3" xfId="39523"/>
    <cellStyle name="Normal 40 8 3 4" xfId="17009"/>
    <cellStyle name="Normal 40 8 3 4 2" xfId="43259"/>
    <cellStyle name="Normal 40 8 3 5" xfId="5868"/>
    <cellStyle name="Normal 40 8 3 5 2" xfId="32196"/>
    <cellStyle name="Normal 40 8 30" xfId="5329"/>
    <cellStyle name="Normal 40 8 30 2" xfId="9398"/>
    <cellStyle name="Normal 40 8 30 2 2" xfId="20462"/>
    <cellStyle name="Normal 40 8 30 2 2 2" xfId="46711"/>
    <cellStyle name="Normal 40 8 30 2 3" xfId="35648"/>
    <cellStyle name="Normal 40 8 30 3" xfId="13001"/>
    <cellStyle name="Normal 40 8 30 3 2" xfId="24065"/>
    <cellStyle name="Normal 40 8 30 3 2 2" xfId="50314"/>
    <cellStyle name="Normal 40 8 30 3 3" xfId="39251"/>
    <cellStyle name="Normal 40 8 30 4" xfId="16737"/>
    <cellStyle name="Normal 40 8 30 4 2" xfId="42987"/>
    <cellStyle name="Normal 40 8 30 5" xfId="5593"/>
    <cellStyle name="Normal 40 8 30 5 2" xfId="31924"/>
    <cellStyle name="Normal 40 8 31" xfId="5330"/>
    <cellStyle name="Normal 40 8 31 2" xfId="20342"/>
    <cellStyle name="Normal 40 8 31 2 2" xfId="46591"/>
    <cellStyle name="Normal 40 8 31 3" xfId="9278"/>
    <cellStyle name="Normal 40 8 31 3 2" xfId="35528"/>
    <cellStyle name="Normal 40 8 32" xfId="5331"/>
    <cellStyle name="Normal 40 8 32 2" xfId="23945"/>
    <cellStyle name="Normal 40 8 32 2 2" xfId="50194"/>
    <cellStyle name="Normal 40 8 32 3" xfId="12881"/>
    <cellStyle name="Normal 40 8 32 3 2" xfId="39131"/>
    <cellStyle name="Normal 40 8 33" xfId="5332"/>
    <cellStyle name="Normal 40 8 33 2" xfId="16617"/>
    <cellStyle name="Normal 40 8 33 2 2" xfId="42867"/>
    <cellStyle name="Normal 40 8 34" xfId="5333"/>
    <cellStyle name="Normal 40 8 35" xfId="5334"/>
    <cellStyle name="Normal 40 8 36" xfId="5335"/>
    <cellStyle name="Normal 40 8 37" xfId="5336"/>
    <cellStyle name="Normal 40 8 38" xfId="5337"/>
    <cellStyle name="Normal 40 8 39" xfId="5338"/>
    <cellStyle name="Normal 40 8 4" xfId="5339"/>
    <cellStyle name="Normal 40 8 4 2" xfId="9786"/>
    <cellStyle name="Normal 40 8 4 2 2" xfId="20850"/>
    <cellStyle name="Normal 40 8 4 2 2 2" xfId="47099"/>
    <cellStyle name="Normal 40 8 4 2 3" xfId="36036"/>
    <cellStyle name="Normal 40 8 4 3" xfId="13389"/>
    <cellStyle name="Normal 40 8 4 3 2" xfId="24453"/>
    <cellStyle name="Normal 40 8 4 3 2 2" xfId="50702"/>
    <cellStyle name="Normal 40 8 4 3 3" xfId="39639"/>
    <cellStyle name="Normal 40 8 4 4" xfId="17125"/>
    <cellStyle name="Normal 40 8 4 4 2" xfId="43375"/>
    <cellStyle name="Normal 40 8 4 5" xfId="5985"/>
    <cellStyle name="Normal 40 8 4 5 2" xfId="32312"/>
    <cellStyle name="Normal 40 8 40" xfId="5340"/>
    <cellStyle name="Normal 40 8 41" xfId="5305"/>
    <cellStyle name="Normal 40 8 42" xfId="5472"/>
    <cellStyle name="Normal 40 8 42 2" xfId="31804"/>
    <cellStyle name="Normal 40 8 43" xfId="27800"/>
    <cellStyle name="Normal 40 8 5" xfId="5341"/>
    <cellStyle name="Normal 40 8 5 2" xfId="9901"/>
    <cellStyle name="Normal 40 8 5 2 2" xfId="20965"/>
    <cellStyle name="Normal 40 8 5 2 2 2" xfId="47214"/>
    <cellStyle name="Normal 40 8 5 2 3" xfId="36151"/>
    <cellStyle name="Normal 40 8 5 3" xfId="13504"/>
    <cellStyle name="Normal 40 8 5 3 2" xfId="24568"/>
    <cellStyle name="Normal 40 8 5 3 2 2" xfId="50817"/>
    <cellStyle name="Normal 40 8 5 3 3" xfId="39754"/>
    <cellStyle name="Normal 40 8 5 4" xfId="17240"/>
    <cellStyle name="Normal 40 8 5 4 2" xfId="43490"/>
    <cellStyle name="Normal 40 8 5 5" xfId="6101"/>
    <cellStyle name="Normal 40 8 5 5 2" xfId="32427"/>
    <cellStyle name="Normal 40 8 6" xfId="5342"/>
    <cellStyle name="Normal 40 8 6 2" xfId="10016"/>
    <cellStyle name="Normal 40 8 6 2 2" xfId="21080"/>
    <cellStyle name="Normal 40 8 6 2 2 2" xfId="47329"/>
    <cellStyle name="Normal 40 8 6 2 3" xfId="36266"/>
    <cellStyle name="Normal 40 8 6 3" xfId="13619"/>
    <cellStyle name="Normal 40 8 6 3 2" xfId="24683"/>
    <cellStyle name="Normal 40 8 6 3 2 2" xfId="50932"/>
    <cellStyle name="Normal 40 8 6 3 3" xfId="39869"/>
    <cellStyle name="Normal 40 8 6 4" xfId="17355"/>
    <cellStyle name="Normal 40 8 6 4 2" xfId="43605"/>
    <cellStyle name="Normal 40 8 6 5" xfId="6217"/>
    <cellStyle name="Normal 40 8 6 5 2" xfId="32542"/>
    <cellStyle name="Normal 40 8 7" xfId="5343"/>
    <cellStyle name="Normal 40 8 7 2" xfId="10130"/>
    <cellStyle name="Normal 40 8 7 2 2" xfId="21194"/>
    <cellStyle name="Normal 40 8 7 2 2 2" xfId="47443"/>
    <cellStyle name="Normal 40 8 7 2 3" xfId="36380"/>
    <cellStyle name="Normal 40 8 7 3" xfId="13733"/>
    <cellStyle name="Normal 40 8 7 3 2" xfId="24797"/>
    <cellStyle name="Normal 40 8 7 3 2 2" xfId="51046"/>
    <cellStyle name="Normal 40 8 7 3 3" xfId="39983"/>
    <cellStyle name="Normal 40 8 7 4" xfId="17469"/>
    <cellStyle name="Normal 40 8 7 4 2" xfId="43719"/>
    <cellStyle name="Normal 40 8 7 5" xfId="6332"/>
    <cellStyle name="Normal 40 8 7 5 2" xfId="32656"/>
    <cellStyle name="Normal 40 8 8" xfId="5344"/>
    <cellStyle name="Normal 40 8 8 2" xfId="10244"/>
    <cellStyle name="Normal 40 8 8 2 2" xfId="21308"/>
    <cellStyle name="Normal 40 8 8 2 2 2" xfId="47557"/>
    <cellStyle name="Normal 40 8 8 2 3" xfId="36494"/>
    <cellStyle name="Normal 40 8 8 3" xfId="13847"/>
    <cellStyle name="Normal 40 8 8 3 2" xfId="24911"/>
    <cellStyle name="Normal 40 8 8 3 2 2" xfId="51160"/>
    <cellStyle name="Normal 40 8 8 3 3" xfId="40097"/>
    <cellStyle name="Normal 40 8 8 4" xfId="17583"/>
    <cellStyle name="Normal 40 8 8 4 2" xfId="43833"/>
    <cellStyle name="Normal 40 8 8 5" xfId="6447"/>
    <cellStyle name="Normal 40 8 8 5 2" xfId="32770"/>
    <cellStyle name="Normal 40 8 9" xfId="5345"/>
    <cellStyle name="Normal 40 8 9 2" xfId="10358"/>
    <cellStyle name="Normal 40 8 9 2 2" xfId="21422"/>
    <cellStyle name="Normal 40 8 9 2 2 2" xfId="47671"/>
    <cellStyle name="Normal 40 8 9 2 3" xfId="36608"/>
    <cellStyle name="Normal 40 8 9 3" xfId="13961"/>
    <cellStyle name="Normal 40 8 9 3 2" xfId="25025"/>
    <cellStyle name="Normal 40 8 9 3 2 2" xfId="51274"/>
    <cellStyle name="Normal 40 8 9 3 3" xfId="40211"/>
    <cellStyle name="Normal 40 8 9 4" xfId="17697"/>
    <cellStyle name="Normal 40 8 9 4 2" xfId="43947"/>
    <cellStyle name="Normal 40 8 9 5" xfId="6562"/>
    <cellStyle name="Normal 40 8 9 5 2" xfId="32884"/>
    <cellStyle name="Normal 40 9" xfId="324"/>
    <cellStyle name="Normal 40 9 2" xfId="5347"/>
    <cellStyle name="Normal 40 9 2 2" xfId="16494"/>
    <cellStyle name="Normal 40 9 2 2 2" xfId="27558"/>
    <cellStyle name="Normal 40 9 2 2 2 2" xfId="53807"/>
    <cellStyle name="Normal 40 9 2 2 3" xfId="42744"/>
    <cellStyle name="Normal 40 9 2 3" xfId="20230"/>
    <cellStyle name="Normal 40 9 2 3 2" xfId="46480"/>
    <cellStyle name="Normal 40 9 2 4" xfId="9158"/>
    <cellStyle name="Normal 40 9 2 4 2" xfId="35417"/>
    <cellStyle name="Normal 40 9 3" xfId="5346"/>
    <cellStyle name="Normal 40 9 3 2" xfId="20478"/>
    <cellStyle name="Normal 40 9 3 2 2" xfId="46727"/>
    <cellStyle name="Normal 40 9 3 3" xfId="9414"/>
    <cellStyle name="Normal 40 9 3 3 2" xfId="35664"/>
    <cellStyle name="Normal 40 9 4" xfId="13017"/>
    <cellStyle name="Normal 40 9 4 2" xfId="24081"/>
    <cellStyle name="Normal 40 9 4 2 2" xfId="50330"/>
    <cellStyle name="Normal 40 9 4 3" xfId="39267"/>
    <cellStyle name="Normal 40 9 5" xfId="16753"/>
    <cellStyle name="Normal 40 9 5 2" xfId="43003"/>
    <cellStyle name="Normal 40 9 6" xfId="5609"/>
    <cellStyle name="Normal 40 9 6 2" xfId="31940"/>
    <cellStyle name="Normal 40 9 7" xfId="27802"/>
    <cellStyle name="Normal 41" xfId="325"/>
    <cellStyle name="Normal 42" xfId="326"/>
    <cellStyle name="Normal 43" xfId="327"/>
    <cellStyle name="Normal 44" xfId="328"/>
    <cellStyle name="Normal 45" xfId="329"/>
    <cellStyle name="Normal 46" xfId="330"/>
    <cellStyle name="Normal 47" xfId="331"/>
    <cellStyle name="Normal 48" xfId="332"/>
    <cellStyle name="Normal 49" xfId="333"/>
    <cellStyle name="Normal 49 2" xfId="5348"/>
    <cellStyle name="Normal 49 2 2" xfId="10370"/>
    <cellStyle name="Normal 49 2 2 2" xfId="21434"/>
    <cellStyle name="Normal 49 2 2 2 2" xfId="47683"/>
    <cellStyle name="Normal 49 2 2 3" xfId="36620"/>
    <cellStyle name="Normal 49 2 3" xfId="13973"/>
    <cellStyle name="Normal 49 2 3 2" xfId="25037"/>
    <cellStyle name="Normal 49 2 3 2 2" xfId="51286"/>
    <cellStyle name="Normal 49 2 3 3" xfId="40223"/>
    <cellStyle name="Normal 49 2 4" xfId="17709"/>
    <cellStyle name="Normal 49 2 4 2" xfId="43959"/>
    <cellStyle name="Normal 49 2 5" xfId="6574"/>
    <cellStyle name="Normal 49 2 5 2" xfId="32896"/>
    <cellStyle name="Normal 49 3" xfId="9159"/>
    <cellStyle name="Normal 49 4" xfId="16508"/>
    <cellStyle name="Normal 49 4 2" xfId="42758"/>
    <cellStyle name="Normal 49 5" xfId="5484"/>
    <cellStyle name="Normal 49 6" xfId="27803"/>
    <cellStyle name="Normal 5" xfId="334"/>
    <cellStyle name="Normal 5 2" xfId="9165"/>
    <cellStyle name="Normal 50" xfId="6576"/>
    <cellStyle name="Normal 50 2" xfId="9166"/>
    <cellStyle name="Normal 50 3" xfId="10372"/>
    <cellStyle name="Normal 50 3 2" xfId="21436"/>
    <cellStyle name="Normal 50 3 2 2" xfId="47685"/>
    <cellStyle name="Normal 50 3 3" xfId="36622"/>
    <cellStyle name="Normal 50 4" xfId="13975"/>
    <cellStyle name="Normal 50 4 2" xfId="25039"/>
    <cellStyle name="Normal 50 4 2 2" xfId="51288"/>
    <cellStyle name="Normal 50 4 3" xfId="40225"/>
    <cellStyle name="Normal 50 5" xfId="17711"/>
    <cellStyle name="Normal 50 5 2" xfId="43961"/>
    <cellStyle name="Normal 50 6" xfId="32898"/>
    <cellStyle name="Normal 51" xfId="9160"/>
    <cellStyle name="Normal 51 2" xfId="16495"/>
    <cellStyle name="Normal 51 2 2" xfId="27559"/>
    <cellStyle name="Normal 51 2 2 2" xfId="53808"/>
    <cellStyle name="Normal 51 2 3" xfId="42745"/>
    <cellStyle name="Normal 51 3" xfId="20231"/>
    <cellStyle name="Normal 51 3 2" xfId="46481"/>
    <cellStyle name="Normal 51 4" xfId="35418"/>
    <cellStyle name="Normal 52" xfId="9161"/>
    <cellStyle name="Normal 52 2" xfId="20232"/>
    <cellStyle name="Normal 53" xfId="16496"/>
    <cellStyle name="Normal 53 2" xfId="27560"/>
    <cellStyle name="Normal 53 2 2" xfId="53809"/>
    <cellStyle name="Normal 53 3" xfId="42746"/>
    <cellStyle name="Normal 54" xfId="16497"/>
    <cellStyle name="Normal 54 2" xfId="27561"/>
    <cellStyle name="Normal 54 2 2" xfId="53810"/>
    <cellStyle name="Normal 54 3" xfId="42747"/>
    <cellStyle name="Normal 55" xfId="53811"/>
    <cellStyle name="Normal 6" xfId="335"/>
    <cellStyle name="Normal 6 2" xfId="9167"/>
    <cellStyle name="Normal 6 2 2" xfId="20233"/>
    <cellStyle name="Normal 6 2 2 2" xfId="46482"/>
    <cellStyle name="Normal 6 2 3" xfId="35419"/>
    <cellStyle name="Normal 6 3" xfId="12772"/>
    <cellStyle name="Normal 6 3 2" xfId="23836"/>
    <cellStyle name="Normal 6 3 2 2" xfId="50085"/>
    <cellStyle name="Normal 6 3 3" xfId="39022"/>
    <cellStyle name="Normal 7" xfId="336"/>
    <cellStyle name="Normal 7 2" xfId="9168"/>
    <cellStyle name="Normal 8" xfId="337"/>
    <cellStyle name="Normal 9" xfId="338"/>
    <cellStyle name="Normalno" xfId="0" builtinId="0"/>
    <cellStyle name="Note 2" xfId="9014"/>
    <cellStyle name="Obično 2" xfId="339"/>
    <cellStyle name="Obično 2 2" xfId="5349"/>
    <cellStyle name="Obično 3" xfId="340"/>
    <cellStyle name="Obično 3 2" xfId="5350"/>
    <cellStyle name="Obično 3 3" xfId="53812"/>
    <cellStyle name="Obično 4" xfId="53821"/>
    <cellStyle name="Obično_3_Iskaz kolicina_-MECE" xfId="341"/>
    <cellStyle name="Output 2" xfId="9022"/>
    <cellStyle name="Povezana ćelija" xfId="342"/>
    <cellStyle name="Povezana ćelija 2" xfId="5351"/>
    <cellStyle name="Provjera ćelije" xfId="343"/>
    <cellStyle name="Provjera ćelije 2" xfId="5352"/>
    <cellStyle name="STAVKE" xfId="344"/>
    <cellStyle name="STAVKE 2" xfId="5353"/>
    <cellStyle name="STAVKE 2 2" xfId="53822"/>
    <cellStyle name="Style 1" xfId="345"/>
    <cellStyle name="Style 1 2" xfId="5354"/>
    <cellStyle name="Tekst objašnjenja" xfId="346"/>
    <cellStyle name="Tekst objašnjenja 2" xfId="5355"/>
    <cellStyle name="Tekst upozorenja" xfId="347"/>
    <cellStyle name="Tekst upozorenja 2" xfId="5356"/>
    <cellStyle name="Title 2" xfId="9025"/>
    <cellStyle name="Total 2" xfId="9035"/>
    <cellStyle name="Total 2 2" xfId="53823"/>
    <cellStyle name="Ukupni zbroj" xfId="348"/>
    <cellStyle name="Ukupni zbroj 2" xfId="5357"/>
    <cellStyle name="Ukupno" xfId="349"/>
    <cellStyle name="Ukupno 10" xfId="6463"/>
    <cellStyle name="Ukupno 11" xfId="6591"/>
    <cellStyle name="Ukupno 12" xfId="6707"/>
    <cellStyle name="Ukupno 13" xfId="6881"/>
    <cellStyle name="Ukupno 14" xfId="6999"/>
    <cellStyle name="Ukupno 15" xfId="7116"/>
    <cellStyle name="Ukupno 16" xfId="7235"/>
    <cellStyle name="Ukupno 17" xfId="7354"/>
    <cellStyle name="Ukupno 18" xfId="7471"/>
    <cellStyle name="Ukupno 19" xfId="7589"/>
    <cellStyle name="Ukupno 2" xfId="350"/>
    <cellStyle name="Ukupno 2 2" xfId="5359"/>
    <cellStyle name="Ukupno 2 3" xfId="5625"/>
    <cellStyle name="Ukupno 20" xfId="7709"/>
    <cellStyle name="Ukupno 21" xfId="7824"/>
    <cellStyle name="Ukupno 22" xfId="7939"/>
    <cellStyle name="Ukupno 23" xfId="8054"/>
    <cellStyle name="Ukupno 24" xfId="8169"/>
    <cellStyle name="Ukupno 25" xfId="8284"/>
    <cellStyle name="Ukupno 26" xfId="8402"/>
    <cellStyle name="Ukupno 27" xfId="8522"/>
    <cellStyle name="Ukupno 28" xfId="8654"/>
    <cellStyle name="Ukupno 29" xfId="8770"/>
    <cellStyle name="Ukupno 3" xfId="351"/>
    <cellStyle name="Ukupno 3 2" xfId="5360"/>
    <cellStyle name="Ukupno 3 3" xfId="5676"/>
    <cellStyle name="Ukupno 30" xfId="8885"/>
    <cellStyle name="Ukupno 31" xfId="5373"/>
    <cellStyle name="Ukupno 4" xfId="5361"/>
    <cellStyle name="Ukupno 4 2" xfId="5769"/>
    <cellStyle name="Ukupno 5" xfId="5358"/>
    <cellStyle name="Ukupno 5 2" xfId="5886"/>
    <cellStyle name="Ukupno 6" xfId="6002"/>
    <cellStyle name="Ukupno 7" xfId="6118"/>
    <cellStyle name="Ukupno 8" xfId="6233"/>
    <cellStyle name="Ukupno 9" xfId="6348"/>
    <cellStyle name="Unos" xfId="352"/>
    <cellStyle name="Unos 2" xfId="5362"/>
    <cellStyle name="Warning Text 2" xfId="9034"/>
    <cellStyle name="Zarez 2" xfId="53824"/>
    <cellStyle name="Zarez 3" xfId="5382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142061</xdr:colOff>
      <xdr:row>2</xdr:row>
      <xdr:rowOff>123825</xdr:rowOff>
    </xdr:from>
    <xdr:to>
      <xdr:col>1</xdr:col>
      <xdr:colOff>593921</xdr:colOff>
      <xdr:row>2</xdr:row>
      <xdr:rowOff>678381</xdr:rowOff>
    </xdr:to>
    <xdr:pic>
      <xdr:nvPicPr>
        <xdr:cNvPr id="3" name="Picture 1" descr="Osijek_Grb.png"/>
        <xdr:cNvPicPr>
          <a:picLocks noChangeAspect="1"/>
        </xdr:cNvPicPr>
      </xdr:nvPicPr>
      <xdr:blipFill>
        <a:blip xmlns:r="http://schemas.openxmlformats.org/officeDocument/2006/relationships" r:embed="rId1" cstate="print"/>
        <a:stretch>
          <a:fillRect/>
        </a:stretch>
      </xdr:blipFill>
      <xdr:spPr bwMode="auto">
        <a:xfrm>
          <a:off x="894536" y="514350"/>
          <a:ext cx="451860" cy="55455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3" tint="0.39997558519241921"/>
  </sheetPr>
  <dimension ref="A1:XFD576"/>
  <sheetViews>
    <sheetView tabSelected="1" view="pageBreakPreview" zoomScaleNormal="100" zoomScaleSheetLayoutView="100" workbookViewId="0">
      <pane ySplit="6" topLeftCell="A151" activePane="bottomLeft" state="frozen"/>
      <selection pane="bottomLeft" activeCell="A62" sqref="A62"/>
    </sheetView>
  </sheetViews>
  <sheetFormatPr defaultRowHeight="11.25"/>
  <cols>
    <col min="1" max="2" width="6.77734375" style="32" customWidth="1"/>
    <col min="3" max="3" width="47.77734375" style="24" customWidth="1"/>
    <col min="4" max="4" width="5.77734375" style="33" customWidth="1"/>
    <col min="5" max="5" width="5.77734375" style="34" customWidth="1"/>
    <col min="6" max="6" width="6.33203125" style="35" customWidth="1"/>
    <col min="7" max="7" width="10.77734375" style="36" customWidth="1"/>
    <col min="8" max="8" width="2.77734375" style="1" customWidth="1"/>
    <col min="9" max="9" width="23.88671875" style="205" customWidth="1"/>
    <col min="10" max="11" width="9" style="36" customWidth="1"/>
    <col min="12" max="16384" width="8.88671875" style="1"/>
  </cols>
  <sheetData>
    <row r="1" spans="1:11" s="7" customFormat="1" ht="14.25">
      <c r="A1" s="273" t="s">
        <v>12</v>
      </c>
      <c r="B1" s="274"/>
      <c r="C1" s="305" t="s">
        <v>330</v>
      </c>
      <c r="D1" s="305"/>
      <c r="E1" s="305"/>
      <c r="F1" s="305"/>
      <c r="G1" s="305"/>
      <c r="I1" s="204"/>
      <c r="J1" s="13"/>
      <c r="K1" s="13"/>
    </row>
    <row r="2" spans="1:11" s="7" customFormat="1" ht="14.25">
      <c r="A2" s="273"/>
      <c r="B2" s="274"/>
      <c r="C2" s="305"/>
      <c r="D2" s="305"/>
      <c r="E2" s="305"/>
      <c r="F2" s="305"/>
      <c r="G2" s="305"/>
      <c r="I2" s="204"/>
      <c r="J2" s="13"/>
      <c r="K2" s="13"/>
    </row>
    <row r="3" spans="1:11" s="7" customFormat="1" ht="4.5" customHeight="1">
      <c r="A3" s="273"/>
      <c r="B3" s="274"/>
      <c r="C3" s="305"/>
      <c r="D3" s="305"/>
      <c r="E3" s="305"/>
      <c r="F3" s="305"/>
      <c r="G3" s="305"/>
      <c r="I3" s="204"/>
      <c r="J3" s="13"/>
      <c r="K3" s="13"/>
    </row>
    <row r="4" spans="1:11" s="7" customFormat="1" ht="14.25" hidden="1">
      <c r="A4" s="273"/>
      <c r="B4" s="274"/>
      <c r="C4" s="305"/>
      <c r="D4" s="305"/>
      <c r="E4" s="305"/>
      <c r="F4" s="305"/>
      <c r="G4" s="305"/>
      <c r="I4" s="204"/>
      <c r="J4" s="13"/>
      <c r="K4" s="13"/>
    </row>
    <row r="5" spans="1:11" s="7" customFormat="1" ht="10.5" thickBot="1">
      <c r="A5" s="61"/>
      <c r="B5" s="8"/>
      <c r="C5" s="9"/>
      <c r="D5" s="10"/>
      <c r="E5" s="11"/>
      <c r="F5" s="12"/>
      <c r="G5" s="13"/>
      <c r="I5" s="204"/>
      <c r="J5" s="13"/>
      <c r="K5" s="13"/>
    </row>
    <row r="6" spans="1:11" s="14" customFormat="1" ht="33.75" thickBot="1">
      <c r="A6" s="70" t="s">
        <v>17</v>
      </c>
      <c r="B6" s="71" t="s">
        <v>18</v>
      </c>
      <c r="C6" s="72" t="s">
        <v>10</v>
      </c>
      <c r="D6" s="69" t="s">
        <v>19</v>
      </c>
      <c r="E6" s="69" t="s">
        <v>20</v>
      </c>
      <c r="F6" s="69" t="s">
        <v>21</v>
      </c>
      <c r="G6" s="68" t="s">
        <v>22</v>
      </c>
      <c r="I6" s="205"/>
      <c r="J6" s="36"/>
      <c r="K6" s="36"/>
    </row>
    <row r="7" spans="1:11">
      <c r="A7" s="53"/>
      <c r="B7" s="15"/>
      <c r="C7" s="16"/>
      <c r="D7" s="17"/>
      <c r="E7" s="18"/>
      <c r="F7" s="19"/>
      <c r="G7" s="20"/>
    </row>
    <row r="8" spans="1:11" s="2" customFormat="1">
      <c r="A8" s="15"/>
      <c r="B8" s="15"/>
      <c r="C8" s="21" t="s">
        <v>47</v>
      </c>
      <c r="D8" s="17"/>
      <c r="E8" s="18"/>
      <c r="F8" s="19"/>
      <c r="G8" s="20"/>
      <c r="I8" s="206"/>
      <c r="J8" s="31"/>
      <c r="K8" s="31"/>
    </row>
    <row r="9" spans="1:11" s="2" customFormat="1" ht="22.5">
      <c r="A9" s="15"/>
      <c r="B9" s="15"/>
      <c r="C9" s="6" t="s">
        <v>77</v>
      </c>
      <c r="D9" s="17"/>
      <c r="E9" s="18"/>
      <c r="F9" s="19"/>
      <c r="G9" s="20"/>
      <c r="I9" s="206"/>
      <c r="J9" s="31"/>
      <c r="K9" s="31"/>
    </row>
    <row r="10" spans="1:11" s="2" customFormat="1" ht="67.5">
      <c r="A10" s="15"/>
      <c r="B10" s="15"/>
      <c r="C10" s="6" t="s">
        <v>221</v>
      </c>
      <c r="D10" s="17"/>
      <c r="E10" s="18"/>
      <c r="F10" s="19"/>
      <c r="G10" s="20"/>
      <c r="I10" s="206"/>
      <c r="J10" s="31"/>
      <c r="K10" s="31"/>
    </row>
    <row r="11" spans="1:11" s="2" customFormat="1" ht="67.5">
      <c r="A11" s="15"/>
      <c r="B11" s="15"/>
      <c r="C11" s="6" t="s">
        <v>331</v>
      </c>
      <c r="D11" s="17"/>
      <c r="E11" s="18"/>
      <c r="F11" s="19"/>
      <c r="G11" s="20"/>
      <c r="I11" s="206"/>
      <c r="J11" s="31"/>
      <c r="K11" s="31"/>
    </row>
    <row r="12" spans="1:11" s="2" customFormat="1" ht="45">
      <c r="A12" s="15"/>
      <c r="B12" s="15"/>
      <c r="C12" s="6" t="s">
        <v>332</v>
      </c>
      <c r="D12" s="17"/>
      <c r="E12" s="18"/>
      <c r="F12" s="19"/>
      <c r="G12" s="20"/>
      <c r="I12" s="206"/>
      <c r="J12" s="31"/>
      <c r="K12" s="31"/>
    </row>
    <row r="13" spans="1:11" s="2" customFormat="1" ht="33.75">
      <c r="A13" s="15"/>
      <c r="B13" s="15"/>
      <c r="C13" s="6" t="s">
        <v>333</v>
      </c>
      <c r="D13" s="17"/>
      <c r="E13" s="18"/>
      <c r="F13" s="19"/>
      <c r="G13" s="20"/>
      <c r="I13" s="206"/>
      <c r="J13" s="31"/>
      <c r="K13" s="31"/>
    </row>
    <row r="14" spans="1:11" s="2" customFormat="1" ht="22.5">
      <c r="A14" s="15"/>
      <c r="B14" s="15"/>
      <c r="C14" s="6" t="s">
        <v>334</v>
      </c>
      <c r="D14" s="17"/>
      <c r="E14" s="18"/>
      <c r="F14" s="19"/>
      <c r="G14" s="20"/>
      <c r="I14" s="206"/>
      <c r="J14" s="31"/>
      <c r="K14" s="31"/>
    </row>
    <row r="15" spans="1:11" s="2" customFormat="1">
      <c r="A15" s="15"/>
      <c r="B15" s="15"/>
      <c r="C15" s="6"/>
      <c r="D15" s="17"/>
      <c r="E15" s="18"/>
      <c r="F15" s="143"/>
      <c r="G15" s="20"/>
      <c r="I15" s="206"/>
      <c r="J15" s="142"/>
      <c r="K15" s="142"/>
    </row>
    <row r="16" spans="1:11" s="85" customFormat="1">
      <c r="A16" s="88" t="s">
        <v>39</v>
      </c>
      <c r="B16" s="88"/>
      <c r="C16" s="81" t="s">
        <v>1</v>
      </c>
      <c r="D16" s="89"/>
      <c r="E16" s="90"/>
      <c r="F16" s="90"/>
      <c r="G16" s="91"/>
      <c r="I16" s="207"/>
      <c r="J16" s="86"/>
      <c r="K16" s="86"/>
    </row>
    <row r="17" spans="1:11" s="2" customFormat="1">
      <c r="A17" s="15"/>
      <c r="B17" s="15"/>
      <c r="C17" s="26"/>
      <c r="D17" s="22"/>
      <c r="E17" s="19"/>
      <c r="F17" s="19"/>
      <c r="G17" s="23"/>
      <c r="I17" s="206"/>
      <c r="J17" s="31"/>
      <c r="K17" s="31"/>
    </row>
    <row r="18" spans="1:11" s="255" customFormat="1">
      <c r="A18" s="103"/>
      <c r="B18" s="288"/>
      <c r="C18" s="287"/>
      <c r="D18" s="146"/>
      <c r="E18" s="241"/>
      <c r="F18" s="241"/>
      <c r="G18" s="242"/>
      <c r="I18" s="256"/>
    </row>
    <row r="19" spans="1:11" s="255" customFormat="1">
      <c r="A19" s="260"/>
      <c r="B19" s="281"/>
      <c r="C19" s="287"/>
      <c r="D19" s="239"/>
      <c r="E19" s="240"/>
      <c r="F19" s="241"/>
      <c r="G19" s="242"/>
      <c r="I19" s="256"/>
    </row>
    <row r="20" spans="1:11" s="255" customFormat="1">
      <c r="A20" s="261"/>
      <c r="B20" s="262"/>
      <c r="C20" s="299"/>
      <c r="D20" s="146"/>
      <c r="E20" s="241"/>
      <c r="F20" s="146"/>
      <c r="G20" s="244"/>
      <c r="I20" s="256"/>
    </row>
    <row r="21" spans="1:11" s="255" customFormat="1">
      <c r="A21" s="261"/>
      <c r="B21" s="262"/>
      <c r="C21" s="300"/>
      <c r="D21" s="146"/>
      <c r="E21" s="241"/>
      <c r="F21" s="146"/>
      <c r="G21" s="244"/>
      <c r="I21" s="256"/>
    </row>
    <row r="22" spans="1:11" s="291" customFormat="1">
      <c r="A22" s="297"/>
      <c r="B22" s="298"/>
      <c r="C22" s="300"/>
      <c r="D22" s="280"/>
      <c r="E22" s="289"/>
      <c r="F22" s="280"/>
      <c r="G22" s="290"/>
      <c r="I22" s="292"/>
    </row>
    <row r="23" spans="1:11" s="255" customFormat="1" ht="6.75" customHeight="1">
      <c r="A23" s="279"/>
      <c r="B23" s="276"/>
      <c r="C23" s="302"/>
      <c r="D23" s="301"/>
      <c r="E23" s="278"/>
      <c r="F23" s="278"/>
      <c r="G23" s="277"/>
      <c r="I23" s="256"/>
    </row>
    <row r="24" spans="1:11" s="255" customFormat="1">
      <c r="A24" s="103"/>
      <c r="B24" s="237" t="s">
        <v>79</v>
      </c>
      <c r="C24" s="226" t="s">
        <v>80</v>
      </c>
      <c r="D24" s="146"/>
      <c r="E24" s="241"/>
      <c r="F24" s="241"/>
      <c r="G24" s="242"/>
      <c r="I24" s="256"/>
    </row>
    <row r="25" spans="1:11" s="255" customFormat="1">
      <c r="A25" s="296" t="s">
        <v>122</v>
      </c>
      <c r="B25" s="100" t="s">
        <v>81</v>
      </c>
      <c r="C25" s="226" t="s">
        <v>82</v>
      </c>
      <c r="D25" s="239"/>
      <c r="E25" s="240"/>
      <c r="F25" s="241"/>
      <c r="G25" s="242"/>
      <c r="I25" s="256"/>
    </row>
    <row r="26" spans="1:11" s="255" customFormat="1" ht="67.5">
      <c r="A26" s="261"/>
      <c r="B26" s="262"/>
      <c r="C26" s="263" t="s">
        <v>304</v>
      </c>
      <c r="D26" s="146"/>
      <c r="E26" s="241"/>
      <c r="F26" s="146"/>
      <c r="G26" s="244"/>
      <c r="I26" s="256"/>
    </row>
    <row r="27" spans="1:11" s="255" customFormat="1">
      <c r="A27" s="261"/>
      <c r="B27" s="262"/>
      <c r="C27" s="264" t="s">
        <v>35</v>
      </c>
      <c r="D27" s="146"/>
      <c r="E27" s="241"/>
      <c r="F27" s="146"/>
      <c r="G27" s="244"/>
      <c r="I27" s="256"/>
    </row>
    <row r="28" spans="1:11" s="255" customFormat="1" ht="22.5">
      <c r="A28" s="279" t="s">
        <v>123</v>
      </c>
      <c r="B28" s="276"/>
      <c r="C28" s="302" t="s">
        <v>151</v>
      </c>
      <c r="D28" s="301" t="s">
        <v>53</v>
      </c>
      <c r="E28" s="278">
        <f>250*2</f>
        <v>500</v>
      </c>
      <c r="F28" s="278"/>
      <c r="G28" s="277"/>
      <c r="I28" s="256"/>
    </row>
    <row r="29" spans="1:11" s="255" customFormat="1" ht="22.5">
      <c r="A29" s="279" t="s">
        <v>148</v>
      </c>
      <c r="B29" s="276"/>
      <c r="C29" s="302" t="s">
        <v>152</v>
      </c>
      <c r="D29" s="301" t="s">
        <v>11</v>
      </c>
      <c r="E29" s="278">
        <v>10</v>
      </c>
      <c r="F29" s="278"/>
      <c r="G29" s="277"/>
      <c r="I29" s="256"/>
    </row>
    <row r="30" spans="1:11" s="255" customFormat="1" ht="22.5">
      <c r="A30" s="279" t="s">
        <v>149</v>
      </c>
      <c r="B30" s="276"/>
      <c r="C30" s="302" t="s">
        <v>153</v>
      </c>
      <c r="D30" s="301" t="s">
        <v>11</v>
      </c>
      <c r="E30" s="278">
        <v>11</v>
      </c>
      <c r="F30" s="278"/>
      <c r="G30" s="277"/>
      <c r="I30" s="256"/>
    </row>
    <row r="31" spans="1:11" s="99" customFormat="1">
      <c r="A31" s="100"/>
      <c r="B31" s="103"/>
      <c r="C31" s="104"/>
      <c r="D31" s="146"/>
      <c r="E31" s="93"/>
      <c r="F31" s="93"/>
      <c r="G31" s="94"/>
      <c r="H31" s="98"/>
      <c r="I31" s="209"/>
    </row>
    <row r="32" spans="1:11" s="257" customFormat="1" ht="22.5">
      <c r="A32" s="285" t="s">
        <v>48</v>
      </c>
      <c r="B32" s="196" t="s">
        <v>33</v>
      </c>
      <c r="C32" s="197" t="s">
        <v>186</v>
      </c>
      <c r="D32" s="198"/>
      <c r="E32" s="130"/>
      <c r="F32" s="130"/>
      <c r="G32" s="199"/>
      <c r="I32" s="258"/>
      <c r="J32" s="259"/>
      <c r="K32" s="259"/>
    </row>
    <row r="33" spans="1:11" s="257" customFormat="1" ht="45">
      <c r="A33" s="200"/>
      <c r="B33" s="200"/>
      <c r="C33" s="201" t="s">
        <v>150</v>
      </c>
      <c r="D33" s="198"/>
      <c r="E33" s="130"/>
      <c r="F33" s="130"/>
      <c r="G33" s="199"/>
      <c r="I33" s="258"/>
      <c r="J33" s="259"/>
      <c r="K33" s="259"/>
    </row>
    <row r="34" spans="1:11" s="257" customFormat="1" ht="67.5">
      <c r="A34" s="200"/>
      <c r="B34" s="200"/>
      <c r="C34" s="201" t="s">
        <v>269</v>
      </c>
      <c r="D34" s="198"/>
      <c r="E34" s="130"/>
      <c r="F34" s="130"/>
      <c r="G34" s="199"/>
      <c r="I34" s="258"/>
      <c r="J34" s="259"/>
      <c r="K34" s="259"/>
    </row>
    <row r="35" spans="1:11" s="257" customFormat="1" ht="56.25">
      <c r="A35" s="200"/>
      <c r="B35" s="200"/>
      <c r="C35" s="201" t="s">
        <v>305</v>
      </c>
      <c r="D35" s="198"/>
      <c r="E35" s="130"/>
      <c r="F35" s="130"/>
      <c r="G35" s="199"/>
      <c r="I35" s="258"/>
      <c r="J35" s="259"/>
      <c r="K35" s="259"/>
    </row>
    <row r="36" spans="1:11" s="257" customFormat="1">
      <c r="A36" s="202"/>
      <c r="B36" s="202"/>
      <c r="C36" s="201" t="s">
        <v>35</v>
      </c>
      <c r="D36" s="198"/>
      <c r="E36" s="130"/>
      <c r="F36" s="130"/>
      <c r="G36" s="199"/>
      <c r="I36" s="258"/>
      <c r="J36" s="259"/>
      <c r="K36" s="259"/>
    </row>
    <row r="37" spans="1:11" s="257" customFormat="1" ht="33.75">
      <c r="A37" s="279" t="s">
        <v>78</v>
      </c>
      <c r="B37" s="276"/>
      <c r="C37" s="302" t="s">
        <v>335</v>
      </c>
      <c r="D37" s="301" t="s">
        <v>54</v>
      </c>
      <c r="E37" s="278">
        <f>(2452*0.4*1.05)+(820*0.4*1.05)</f>
        <v>1374.2400000000002</v>
      </c>
      <c r="F37" s="278"/>
      <c r="G37" s="277"/>
      <c r="I37" s="258"/>
      <c r="J37" s="259"/>
      <c r="K37" s="259"/>
    </row>
    <row r="38" spans="1:11" s="257" customFormat="1" ht="33.75">
      <c r="A38" s="279" t="s">
        <v>124</v>
      </c>
      <c r="B38" s="276"/>
      <c r="C38" s="302" t="s">
        <v>306</v>
      </c>
      <c r="D38" s="301" t="s">
        <v>54</v>
      </c>
      <c r="E38" s="278">
        <f>1214*1.05*0.3</f>
        <v>382.41</v>
      </c>
      <c r="F38" s="278"/>
      <c r="G38" s="277"/>
      <c r="I38" s="258"/>
      <c r="J38" s="259"/>
      <c r="K38" s="259"/>
    </row>
    <row r="39" spans="1:11" s="257" customFormat="1" ht="22.5">
      <c r="A39" s="279" t="s">
        <v>125</v>
      </c>
      <c r="B39" s="276"/>
      <c r="C39" s="302" t="s">
        <v>271</v>
      </c>
      <c r="D39" s="301" t="s">
        <v>54</v>
      </c>
      <c r="E39" s="278">
        <v>10</v>
      </c>
      <c r="F39" s="278"/>
      <c r="G39" s="277"/>
      <c r="I39" s="258"/>
      <c r="J39" s="259"/>
      <c r="K39" s="259"/>
    </row>
    <row r="40" spans="1:11" s="257" customFormat="1" ht="22.5">
      <c r="A40" s="279" t="s">
        <v>416</v>
      </c>
      <c r="B40" s="276"/>
      <c r="C40" s="302" t="s">
        <v>270</v>
      </c>
      <c r="D40" s="301" t="s">
        <v>54</v>
      </c>
      <c r="E40" s="278">
        <f>658*1.05*0.35</f>
        <v>241.81499999999997</v>
      </c>
      <c r="F40" s="278" t="e">
        <f>+F40D40:H291</f>
        <v>#NAME?</v>
      </c>
      <c r="G40" s="277"/>
      <c r="I40" s="258"/>
      <c r="J40" s="259"/>
      <c r="K40" s="259"/>
    </row>
    <row r="41" spans="1:11" s="293" customFormat="1" ht="33.75">
      <c r="A41" s="279" t="s">
        <v>417</v>
      </c>
      <c r="B41" s="276"/>
      <c r="C41" s="302" t="s">
        <v>337</v>
      </c>
      <c r="D41" s="301" t="s">
        <v>4</v>
      </c>
      <c r="E41" s="278">
        <v>10</v>
      </c>
      <c r="F41" s="278"/>
      <c r="G41" s="277"/>
      <c r="I41" s="294"/>
      <c r="J41" s="295"/>
      <c r="K41" s="295"/>
    </row>
    <row r="42" spans="1:11" s="257" customFormat="1">
      <c r="A42" s="279" t="s">
        <v>418</v>
      </c>
      <c r="B42" s="276"/>
      <c r="C42" s="302" t="s">
        <v>307</v>
      </c>
      <c r="D42" s="301" t="s">
        <v>11</v>
      </c>
      <c r="E42" s="278">
        <v>4</v>
      </c>
      <c r="F42" s="278"/>
      <c r="G42" s="277"/>
      <c r="I42" s="258"/>
      <c r="J42" s="259"/>
      <c r="K42" s="259"/>
    </row>
    <row r="43" spans="1:11" s="257" customFormat="1">
      <c r="A43" s="279" t="s">
        <v>419</v>
      </c>
      <c r="B43" s="276"/>
      <c r="C43" s="302" t="s">
        <v>308</v>
      </c>
      <c r="D43" s="301" t="s">
        <v>11</v>
      </c>
      <c r="E43" s="278">
        <v>2</v>
      </c>
      <c r="F43" s="278"/>
      <c r="G43" s="277"/>
      <c r="I43" s="258"/>
      <c r="J43" s="259"/>
      <c r="K43" s="259"/>
    </row>
    <row r="44" spans="1:11" s="257" customFormat="1">
      <c r="A44" s="279" t="s">
        <v>420</v>
      </c>
      <c r="B44" s="276"/>
      <c r="C44" s="302" t="s">
        <v>336</v>
      </c>
      <c r="D44" s="301" t="s">
        <v>11</v>
      </c>
      <c r="E44" s="278">
        <v>1</v>
      </c>
      <c r="F44" s="278"/>
      <c r="G44" s="277"/>
      <c r="I44" s="258"/>
      <c r="J44" s="259"/>
      <c r="K44" s="259"/>
    </row>
    <row r="45" spans="1:11" s="257" customFormat="1" ht="33.75">
      <c r="A45" s="279" t="s">
        <v>421</v>
      </c>
      <c r="B45" s="276"/>
      <c r="C45" s="302" t="s">
        <v>406</v>
      </c>
      <c r="D45" s="301" t="s">
        <v>11</v>
      </c>
      <c r="E45" s="278">
        <v>1</v>
      </c>
      <c r="F45" s="278"/>
      <c r="G45" s="277"/>
      <c r="I45" s="258"/>
      <c r="J45" s="259"/>
      <c r="K45" s="259"/>
    </row>
    <row r="46" spans="1:11" s="2" customFormat="1">
      <c r="A46" s="202"/>
      <c r="B46" s="202"/>
      <c r="C46" s="265"/>
      <c r="D46" s="198"/>
      <c r="E46" s="130"/>
      <c r="F46" s="130"/>
      <c r="G46" s="199"/>
      <c r="I46" s="206"/>
      <c r="J46" s="31"/>
      <c r="K46" s="31"/>
    </row>
    <row r="47" spans="1:11" s="257" customFormat="1">
      <c r="A47" s="285" t="s">
        <v>273</v>
      </c>
      <c r="B47" s="196" t="s">
        <v>101</v>
      </c>
      <c r="C47" s="197" t="s">
        <v>100</v>
      </c>
      <c r="D47" s="198"/>
      <c r="E47" s="130"/>
      <c r="F47" s="130"/>
      <c r="G47" s="199"/>
      <c r="I47" s="258"/>
      <c r="J47" s="259"/>
      <c r="K47" s="259"/>
    </row>
    <row r="48" spans="1:11" s="257" customFormat="1" ht="33.75">
      <c r="A48" s="202"/>
      <c r="B48" s="202"/>
      <c r="C48" s="201" t="s">
        <v>218</v>
      </c>
      <c r="D48" s="198"/>
      <c r="E48" s="130"/>
      <c r="F48" s="130"/>
      <c r="G48" s="199"/>
      <c r="I48" s="258"/>
      <c r="J48" s="259"/>
      <c r="K48" s="259"/>
    </row>
    <row r="49" spans="1:11" s="257" customFormat="1">
      <c r="A49" s="200"/>
      <c r="B49" s="200"/>
      <c r="C49" s="201" t="s">
        <v>35</v>
      </c>
      <c r="D49" s="198"/>
      <c r="E49" s="130"/>
      <c r="F49" s="130"/>
      <c r="G49" s="199"/>
      <c r="I49" s="258"/>
      <c r="J49" s="259"/>
      <c r="K49" s="259"/>
    </row>
    <row r="50" spans="1:11" s="257" customFormat="1" ht="56.25">
      <c r="A50" s="133" t="s">
        <v>274</v>
      </c>
      <c r="B50" s="121"/>
      <c r="C50" s="134" t="s">
        <v>219</v>
      </c>
      <c r="D50" s="123" t="s">
        <v>11</v>
      </c>
      <c r="E50" s="124">
        <v>6</v>
      </c>
      <c r="F50" s="124"/>
      <c r="G50" s="125"/>
      <c r="I50" s="258"/>
      <c r="J50" s="259"/>
      <c r="K50" s="259"/>
    </row>
    <row r="51" spans="1:11" s="257" customFormat="1">
      <c r="A51" s="133" t="s">
        <v>275</v>
      </c>
      <c r="B51" s="121"/>
      <c r="C51" s="122" t="s">
        <v>254</v>
      </c>
      <c r="D51" s="123" t="s">
        <v>11</v>
      </c>
      <c r="E51" s="124">
        <v>35</v>
      </c>
      <c r="F51" s="124"/>
      <c r="G51" s="125"/>
      <c r="I51" s="258"/>
      <c r="J51" s="259"/>
      <c r="K51" s="259"/>
    </row>
    <row r="52" spans="1:11" s="118" customFormat="1">
      <c r="A52" s="145"/>
      <c r="B52" s="126"/>
      <c r="C52" s="127"/>
      <c r="D52" s="146"/>
      <c r="E52" s="128"/>
      <c r="F52" s="128"/>
      <c r="G52" s="129"/>
      <c r="I52" s="210"/>
      <c r="J52" s="119"/>
      <c r="K52" s="119"/>
    </row>
    <row r="53" spans="1:11" s="118" customFormat="1">
      <c r="A53" s="285" t="s">
        <v>31</v>
      </c>
      <c r="B53" s="196" t="s">
        <v>28</v>
      </c>
      <c r="C53" s="197" t="s">
        <v>220</v>
      </c>
      <c r="D53" s="198"/>
      <c r="E53" s="130"/>
      <c r="F53" s="130"/>
      <c r="G53" s="199"/>
      <c r="I53" s="210"/>
      <c r="J53" s="119"/>
      <c r="K53" s="119"/>
    </row>
    <row r="54" spans="1:11" s="118" customFormat="1">
      <c r="A54" s="202"/>
      <c r="B54" s="202"/>
      <c r="C54" s="203" t="s">
        <v>35</v>
      </c>
      <c r="D54" s="198"/>
      <c r="E54" s="130"/>
      <c r="F54" s="130"/>
      <c r="G54" s="199"/>
      <c r="I54" s="210"/>
      <c r="J54" s="119"/>
      <c r="K54" s="119"/>
    </row>
    <row r="55" spans="1:11" s="118" customFormat="1" ht="56.25">
      <c r="A55" s="133" t="s">
        <v>57</v>
      </c>
      <c r="B55" s="121"/>
      <c r="C55" s="134" t="s">
        <v>272</v>
      </c>
      <c r="D55" s="123" t="s">
        <v>54</v>
      </c>
      <c r="E55" s="124">
        <f>50*0.15*1.5</f>
        <v>11.25</v>
      </c>
      <c r="F55" s="124"/>
      <c r="G55" s="125"/>
      <c r="H55" s="266"/>
      <c r="I55" s="267"/>
      <c r="J55" s="119"/>
      <c r="K55" s="119"/>
    </row>
    <row r="56" spans="1:11" s="118" customFormat="1" ht="67.5">
      <c r="A56" s="133" t="s">
        <v>126</v>
      </c>
      <c r="B56" s="121"/>
      <c r="C56" s="122" t="s">
        <v>222</v>
      </c>
      <c r="D56" s="123" t="s">
        <v>11</v>
      </c>
      <c r="E56" s="124">
        <f>14+4</f>
        <v>18</v>
      </c>
      <c r="F56" s="124"/>
      <c r="G56" s="125"/>
      <c r="I56" s="210"/>
      <c r="J56" s="119"/>
      <c r="K56" s="119"/>
    </row>
    <row r="57" spans="1:11" s="118" customFormat="1" ht="107.25" customHeight="1">
      <c r="A57" s="133" t="s">
        <v>422</v>
      </c>
      <c r="B57" s="121"/>
      <c r="C57" s="134" t="s">
        <v>303</v>
      </c>
      <c r="D57" s="123" t="s">
        <v>11</v>
      </c>
      <c r="E57" s="124">
        <v>2</v>
      </c>
      <c r="F57" s="124"/>
      <c r="G57" s="125"/>
      <c r="I57" s="210"/>
      <c r="J57" s="119"/>
      <c r="K57" s="119"/>
    </row>
    <row r="58" spans="1:11" s="282" customFormat="1" ht="74.25" customHeight="1">
      <c r="A58" s="133" t="s">
        <v>423</v>
      </c>
      <c r="B58" s="121"/>
      <c r="C58" s="134" t="s">
        <v>338</v>
      </c>
      <c r="D58" s="284" t="s">
        <v>4</v>
      </c>
      <c r="E58" s="124">
        <v>410</v>
      </c>
      <c r="F58" s="124"/>
      <c r="G58" s="125"/>
      <c r="I58" s="286"/>
      <c r="J58" s="283"/>
      <c r="K58" s="283"/>
    </row>
    <row r="59" spans="1:11" s="282" customFormat="1" ht="74.25" customHeight="1">
      <c r="A59" s="133" t="s">
        <v>424</v>
      </c>
      <c r="B59" s="121"/>
      <c r="C59" s="134" t="s">
        <v>339</v>
      </c>
      <c r="D59" s="284" t="s">
        <v>4</v>
      </c>
      <c r="E59" s="124">
        <v>400</v>
      </c>
      <c r="F59" s="124"/>
      <c r="G59" s="125"/>
      <c r="I59" s="286"/>
      <c r="J59" s="283"/>
      <c r="K59" s="283"/>
    </row>
    <row r="60" spans="1:11" s="282" customFormat="1" ht="74.25" customHeight="1">
      <c r="A60" s="133" t="s">
        <v>425</v>
      </c>
      <c r="B60" s="121"/>
      <c r="C60" s="134" t="s">
        <v>340</v>
      </c>
      <c r="D60" s="284" t="s">
        <v>4</v>
      </c>
      <c r="E60" s="124">
        <v>930</v>
      </c>
      <c r="F60" s="124"/>
      <c r="G60" s="125"/>
      <c r="I60" s="286"/>
      <c r="J60" s="283"/>
      <c r="K60" s="283"/>
    </row>
    <row r="61" spans="1:11" s="282" customFormat="1" ht="65.25" customHeight="1">
      <c r="A61" s="133" t="s">
        <v>426</v>
      </c>
      <c r="B61" s="121"/>
      <c r="C61" s="134" t="s">
        <v>341</v>
      </c>
      <c r="D61" s="284" t="s">
        <v>4</v>
      </c>
      <c r="E61" s="124">
        <v>50</v>
      </c>
      <c r="F61" s="124"/>
      <c r="G61" s="125"/>
      <c r="I61" s="286"/>
      <c r="J61" s="283"/>
      <c r="K61" s="283"/>
    </row>
    <row r="62" spans="1:11" s="118" customFormat="1" ht="33.75">
      <c r="A62" s="279" t="s">
        <v>427</v>
      </c>
      <c r="B62" s="276"/>
      <c r="C62" s="275" t="s">
        <v>255</v>
      </c>
      <c r="D62" s="301" t="s">
        <v>11</v>
      </c>
      <c r="E62" s="278">
        <v>1</v>
      </c>
      <c r="F62" s="278"/>
      <c r="G62" s="277"/>
      <c r="I62" s="210"/>
      <c r="J62" s="119"/>
      <c r="K62" s="119"/>
    </row>
    <row r="63" spans="1:11" s="118" customFormat="1">
      <c r="A63" s="126"/>
      <c r="B63" s="126"/>
      <c r="C63" s="127"/>
      <c r="D63" s="92"/>
      <c r="E63" s="128"/>
      <c r="F63" s="128"/>
      <c r="G63" s="129"/>
      <c r="I63" s="210"/>
      <c r="J63" s="119"/>
      <c r="K63" s="119"/>
    </row>
    <row r="64" spans="1:11" s="79" customFormat="1">
      <c r="A64" s="76"/>
      <c r="B64" s="76"/>
      <c r="C64" s="75" t="s">
        <v>46</v>
      </c>
      <c r="D64" s="77"/>
      <c r="E64" s="78"/>
      <c r="F64" s="78"/>
      <c r="G64" s="65"/>
      <c r="I64" s="211"/>
      <c r="J64" s="64"/>
      <c r="K64" s="64"/>
    </row>
    <row r="65" spans="1:11" s="27" customFormat="1">
      <c r="A65" s="38"/>
      <c r="B65" s="38"/>
      <c r="C65" s="37"/>
      <c r="D65" s="30"/>
      <c r="E65" s="28"/>
      <c r="F65" s="28"/>
      <c r="G65" s="52"/>
      <c r="I65" s="206"/>
      <c r="J65" s="31"/>
      <c r="K65" s="31"/>
    </row>
    <row r="66" spans="1:11" s="85" customFormat="1">
      <c r="A66" s="80" t="s">
        <v>40</v>
      </c>
      <c r="B66" s="80"/>
      <c r="C66" s="81" t="s">
        <v>0</v>
      </c>
      <c r="D66" s="82"/>
      <c r="E66" s="83"/>
      <c r="F66" s="83"/>
      <c r="G66" s="84"/>
      <c r="I66" s="207"/>
      <c r="J66" s="86"/>
      <c r="K66" s="86"/>
    </row>
    <row r="67" spans="1:11" s="2" customFormat="1">
      <c r="A67" s="29"/>
      <c r="B67" s="29"/>
      <c r="C67" s="26"/>
      <c r="D67" s="22"/>
      <c r="E67" s="19"/>
      <c r="F67" s="19"/>
      <c r="G67" s="23"/>
      <c r="I67" s="206"/>
      <c r="J67" s="31"/>
      <c r="K67" s="31"/>
    </row>
    <row r="68" spans="1:11" s="95" customFormat="1">
      <c r="A68" s="222" t="s">
        <v>14</v>
      </c>
      <c r="B68" s="202" t="s">
        <v>83</v>
      </c>
      <c r="C68" s="197" t="s">
        <v>84</v>
      </c>
      <c r="D68" s="198"/>
      <c r="E68" s="130"/>
      <c r="F68" s="130"/>
      <c r="G68" s="199"/>
      <c r="H68" s="105"/>
      <c r="I68" s="212"/>
      <c r="J68" s="96"/>
      <c r="K68" s="106"/>
    </row>
    <row r="69" spans="1:11" s="97" customFormat="1" ht="78.75">
      <c r="A69" s="202"/>
      <c r="B69" s="202"/>
      <c r="C69" s="201" t="s">
        <v>223</v>
      </c>
      <c r="D69" s="198"/>
      <c r="E69" s="130"/>
      <c r="F69" s="130"/>
      <c r="G69" s="199"/>
      <c r="H69" s="107"/>
      <c r="I69" s="212"/>
      <c r="J69" s="96"/>
      <c r="K69" s="108"/>
    </row>
    <row r="70" spans="1:11" s="97" customFormat="1" ht="22.5">
      <c r="A70" s="202"/>
      <c r="B70" s="202"/>
      <c r="C70" s="201" t="s">
        <v>287</v>
      </c>
      <c r="D70" s="198"/>
      <c r="E70" s="130"/>
      <c r="F70" s="130"/>
      <c r="G70" s="199"/>
      <c r="H70" s="107"/>
      <c r="I70" s="212"/>
      <c r="J70" s="96"/>
      <c r="K70" s="108"/>
    </row>
    <row r="71" spans="1:11" s="87" customFormat="1" ht="15" customHeight="1">
      <c r="A71" s="121" t="s">
        <v>89</v>
      </c>
      <c r="B71" s="121"/>
      <c r="C71" s="122" t="s">
        <v>85</v>
      </c>
      <c r="D71" s="123" t="s">
        <v>54</v>
      </c>
      <c r="E71" s="124">
        <f>3001.93*0.2</f>
        <v>600.38599999999997</v>
      </c>
      <c r="F71" s="124"/>
      <c r="G71" s="125"/>
      <c r="H71" s="113"/>
      <c r="I71" s="213"/>
      <c r="J71" s="114"/>
      <c r="K71" s="115"/>
    </row>
    <row r="72" spans="1:11" s="110" customFormat="1" ht="12">
      <c r="A72" s="29"/>
      <c r="B72" s="29"/>
      <c r="C72" s="26"/>
      <c r="D72" s="22"/>
      <c r="E72" s="25"/>
      <c r="F72" s="19"/>
      <c r="G72" s="23"/>
      <c r="H72" s="109"/>
      <c r="I72" s="214"/>
    </row>
    <row r="73" spans="1:11" s="112" customFormat="1" ht="12">
      <c r="A73" s="222" t="s">
        <v>16</v>
      </c>
      <c r="B73" s="202" t="s">
        <v>2</v>
      </c>
      <c r="C73" s="197" t="s">
        <v>86</v>
      </c>
      <c r="D73" s="198"/>
      <c r="E73" s="130"/>
      <c r="F73" s="130"/>
      <c r="G73" s="199"/>
      <c r="H73" s="111"/>
      <c r="I73" s="214"/>
    </row>
    <row r="74" spans="1:11" s="110" customFormat="1" ht="90">
      <c r="A74" s="202"/>
      <c r="B74" s="202"/>
      <c r="C74" s="201" t="s">
        <v>276</v>
      </c>
      <c r="D74" s="198"/>
      <c r="E74" s="130"/>
      <c r="F74" s="130"/>
      <c r="G74" s="199"/>
      <c r="H74" s="109"/>
      <c r="I74" s="214"/>
    </row>
    <row r="75" spans="1:11" s="110" customFormat="1" ht="12">
      <c r="A75" s="202"/>
      <c r="B75" s="202"/>
      <c r="C75" s="201" t="s">
        <v>35</v>
      </c>
      <c r="D75" s="198"/>
      <c r="E75" s="130"/>
      <c r="F75" s="130"/>
      <c r="G75" s="199"/>
      <c r="H75" s="109"/>
      <c r="I75" s="214"/>
    </row>
    <row r="76" spans="1:11" s="117" customFormat="1" ht="15" customHeight="1">
      <c r="A76" s="121" t="s">
        <v>90</v>
      </c>
      <c r="B76" s="121"/>
      <c r="C76" s="122" t="s">
        <v>277</v>
      </c>
      <c r="D76" s="123" t="s">
        <v>54</v>
      </c>
      <c r="E76" s="124">
        <f>1798.98</f>
        <v>1798.98</v>
      </c>
      <c r="F76" s="124"/>
      <c r="G76" s="125"/>
      <c r="H76" s="116"/>
      <c r="I76" s="215"/>
    </row>
    <row r="77" spans="1:11" s="2" customFormat="1">
      <c r="A77" s="29"/>
      <c r="B77" s="29"/>
      <c r="C77" s="63"/>
      <c r="D77" s="22"/>
      <c r="E77" s="25"/>
      <c r="F77" s="19"/>
      <c r="G77" s="23"/>
      <c r="I77" s="216"/>
      <c r="J77" s="31"/>
      <c r="K77" s="31"/>
    </row>
    <row r="78" spans="1:11" s="2" customFormat="1">
      <c r="A78" s="222" t="s">
        <v>15</v>
      </c>
      <c r="B78" s="202" t="s">
        <v>50</v>
      </c>
      <c r="C78" s="197" t="s">
        <v>51</v>
      </c>
      <c r="D78" s="198"/>
      <c r="E78" s="130"/>
      <c r="F78" s="130"/>
      <c r="G78" s="199"/>
      <c r="I78" s="216"/>
      <c r="J78" s="31"/>
      <c r="K78" s="31"/>
    </row>
    <row r="79" spans="1:11" s="2" customFormat="1" ht="33.75">
      <c r="A79" s="200"/>
      <c r="B79" s="200"/>
      <c r="C79" s="201" t="s">
        <v>52</v>
      </c>
      <c r="D79" s="198"/>
      <c r="E79" s="130"/>
      <c r="F79" s="130"/>
      <c r="G79" s="199"/>
      <c r="I79" s="216"/>
      <c r="J79" s="31"/>
      <c r="K79" s="31"/>
    </row>
    <row r="80" spans="1:11" s="2" customFormat="1">
      <c r="A80" s="200"/>
      <c r="B80" s="200"/>
      <c r="C80" s="201" t="s">
        <v>35</v>
      </c>
      <c r="D80" s="198"/>
      <c r="E80" s="223"/>
      <c r="F80" s="130"/>
      <c r="G80" s="199"/>
      <c r="I80" s="216"/>
      <c r="J80" s="31"/>
      <c r="K80" s="31"/>
    </row>
    <row r="81" spans="1:11" s="67" customFormat="1" ht="15" customHeight="1">
      <c r="A81" s="121" t="s">
        <v>91</v>
      </c>
      <c r="B81" s="121"/>
      <c r="C81" s="122" t="s">
        <v>278</v>
      </c>
      <c r="D81" s="123" t="s">
        <v>53</v>
      </c>
      <c r="E81" s="124">
        <f>0.5*E103</f>
        <v>2266.4900000000002</v>
      </c>
      <c r="F81" s="124"/>
      <c r="G81" s="125"/>
      <c r="I81" s="217"/>
      <c r="J81" s="66"/>
      <c r="K81" s="66"/>
    </row>
    <row r="82" spans="1:11" s="67" customFormat="1">
      <c r="A82" s="126"/>
      <c r="B82" s="126"/>
      <c r="C82" s="127"/>
      <c r="D82" s="92"/>
      <c r="E82" s="128"/>
      <c r="F82" s="128"/>
      <c r="G82" s="129"/>
      <c r="I82" s="217"/>
      <c r="J82" s="66"/>
      <c r="K82" s="66"/>
    </row>
    <row r="83" spans="1:11" s="2" customFormat="1">
      <c r="A83" s="222" t="s">
        <v>58</v>
      </c>
      <c r="B83" s="202" t="s">
        <v>154</v>
      </c>
      <c r="C83" s="197" t="s">
        <v>102</v>
      </c>
      <c r="D83" s="198"/>
      <c r="E83" s="130"/>
      <c r="F83" s="130"/>
      <c r="G83" s="199"/>
      <c r="I83" s="206"/>
      <c r="J83" s="31"/>
      <c r="K83" s="31"/>
    </row>
    <row r="84" spans="1:11" s="2" customFormat="1" ht="67.5">
      <c r="A84" s="200"/>
      <c r="B84" s="200"/>
      <c r="C84" s="201" t="s">
        <v>103</v>
      </c>
      <c r="D84" s="198"/>
      <c r="E84" s="130"/>
      <c r="F84" s="130"/>
      <c r="G84" s="199"/>
      <c r="I84" s="206"/>
      <c r="J84" s="31"/>
      <c r="K84" s="31"/>
    </row>
    <row r="85" spans="1:11" s="2" customFormat="1">
      <c r="A85" s="200"/>
      <c r="B85" s="200"/>
      <c r="C85" s="201" t="s">
        <v>35</v>
      </c>
      <c r="D85" s="198"/>
      <c r="E85" s="130"/>
      <c r="F85" s="130"/>
      <c r="G85" s="199"/>
      <c r="I85" s="206"/>
      <c r="J85" s="31"/>
      <c r="K85" s="31"/>
    </row>
    <row r="86" spans="1:11" s="67" customFormat="1" ht="15" customHeight="1">
      <c r="A86" s="121" t="s">
        <v>92</v>
      </c>
      <c r="B86" s="121"/>
      <c r="C86" s="122" t="s">
        <v>279</v>
      </c>
      <c r="D86" s="123" t="s">
        <v>54</v>
      </c>
      <c r="E86" s="124">
        <f>0.25*E103*0.25</f>
        <v>283.31125000000003</v>
      </c>
      <c r="F86" s="124"/>
      <c r="G86" s="125"/>
      <c r="I86" s="217"/>
      <c r="J86" s="66"/>
      <c r="K86" s="66"/>
    </row>
    <row r="87" spans="1:11" s="2" customFormat="1">
      <c r="A87" s="29"/>
      <c r="B87" s="29"/>
      <c r="C87" s="26"/>
      <c r="D87" s="22"/>
      <c r="E87" s="25"/>
      <c r="F87" s="19"/>
      <c r="G87" s="23"/>
      <c r="I87" s="206"/>
      <c r="J87" s="31"/>
      <c r="K87" s="31"/>
    </row>
    <row r="88" spans="1:11" s="2" customFormat="1">
      <c r="A88" s="222" t="s">
        <v>59</v>
      </c>
      <c r="B88" s="202" t="s">
        <v>6</v>
      </c>
      <c r="C88" s="197" t="s">
        <v>7</v>
      </c>
      <c r="D88" s="198"/>
      <c r="E88" s="130"/>
      <c r="F88" s="130"/>
      <c r="G88" s="199"/>
      <c r="I88" s="206"/>
      <c r="J88" s="31"/>
      <c r="K88" s="31"/>
    </row>
    <row r="89" spans="1:11" s="2" customFormat="1" ht="67.5">
      <c r="A89" s="200"/>
      <c r="B89" s="200"/>
      <c r="C89" s="201" t="s">
        <v>155</v>
      </c>
      <c r="D89" s="198"/>
      <c r="E89" s="130"/>
      <c r="F89" s="130"/>
      <c r="G89" s="199"/>
      <c r="I89" s="206"/>
      <c r="J89" s="31"/>
      <c r="K89" s="31"/>
    </row>
    <row r="90" spans="1:11" s="2" customFormat="1">
      <c r="A90" s="200"/>
      <c r="B90" s="200"/>
      <c r="C90" s="201" t="s">
        <v>35</v>
      </c>
      <c r="D90" s="198"/>
      <c r="E90" s="130"/>
      <c r="F90" s="130"/>
      <c r="G90" s="199"/>
      <c r="I90" s="206"/>
      <c r="J90" s="31"/>
      <c r="K90" s="31"/>
    </row>
    <row r="91" spans="1:11" s="67" customFormat="1" ht="15" customHeight="1">
      <c r="A91" s="121" t="s">
        <v>93</v>
      </c>
      <c r="B91" s="121"/>
      <c r="C91" s="122" t="s">
        <v>286</v>
      </c>
      <c r="D91" s="123" t="s">
        <v>53</v>
      </c>
      <c r="E91" s="124">
        <f>0.25*E103</f>
        <v>1133.2450000000001</v>
      </c>
      <c r="F91" s="124"/>
      <c r="G91" s="125"/>
      <c r="I91" s="217"/>
      <c r="J91" s="66"/>
      <c r="K91" s="66"/>
    </row>
    <row r="92" spans="1:11" s="67" customFormat="1">
      <c r="A92" s="126"/>
      <c r="B92" s="126"/>
      <c r="C92" s="127"/>
      <c r="D92" s="92"/>
      <c r="E92" s="128"/>
      <c r="F92" s="128"/>
      <c r="G92" s="129"/>
      <c r="I92" s="217"/>
      <c r="J92" s="66"/>
      <c r="K92" s="66"/>
    </row>
    <row r="93" spans="1:11" s="2" customFormat="1">
      <c r="A93" s="222" t="s">
        <v>60</v>
      </c>
      <c r="B93" s="202" t="s">
        <v>3</v>
      </c>
      <c r="C93" s="197" t="s">
        <v>27</v>
      </c>
      <c r="D93" s="198"/>
      <c r="E93" s="130"/>
      <c r="F93" s="130"/>
      <c r="G93" s="199"/>
      <c r="I93" s="206"/>
      <c r="J93" s="31"/>
      <c r="K93" s="31"/>
    </row>
    <row r="94" spans="1:11" s="2" customFormat="1">
      <c r="A94" s="222"/>
      <c r="B94" s="202" t="s">
        <v>9</v>
      </c>
      <c r="C94" s="197" t="s">
        <v>87</v>
      </c>
      <c r="D94" s="198"/>
      <c r="E94" s="130"/>
      <c r="F94" s="130"/>
      <c r="G94" s="199"/>
      <c r="I94" s="206"/>
      <c r="J94" s="31"/>
      <c r="K94" s="31"/>
    </row>
    <row r="95" spans="1:11" s="2" customFormat="1" ht="101.25">
      <c r="A95" s="200"/>
      <c r="B95" s="200"/>
      <c r="C95" s="201" t="s">
        <v>224</v>
      </c>
      <c r="D95" s="198"/>
      <c r="E95" s="130"/>
      <c r="F95" s="130"/>
      <c r="G95" s="199"/>
      <c r="I95" s="206"/>
      <c r="J95" s="31"/>
      <c r="K95" s="31"/>
    </row>
    <row r="96" spans="1:11" s="2" customFormat="1">
      <c r="A96" s="200"/>
      <c r="B96" s="200"/>
      <c r="C96" s="201" t="s">
        <v>35</v>
      </c>
      <c r="D96" s="198"/>
      <c r="E96" s="130"/>
      <c r="F96" s="130"/>
      <c r="G96" s="199"/>
      <c r="I96" s="206"/>
      <c r="J96" s="31"/>
      <c r="K96" s="31"/>
    </row>
    <row r="97" spans="1:16384" s="67" customFormat="1" ht="15" customHeight="1">
      <c r="A97" s="133" t="s">
        <v>94</v>
      </c>
      <c r="B97" s="121"/>
      <c r="C97" s="122" t="s">
        <v>225</v>
      </c>
      <c r="D97" s="123" t="s">
        <v>54</v>
      </c>
      <c r="E97" s="124">
        <v>166.02</v>
      </c>
      <c r="F97" s="124"/>
      <c r="G97" s="125"/>
      <c r="I97" s="217"/>
      <c r="J97" s="66"/>
      <c r="K97" s="66"/>
    </row>
    <row r="98" spans="1:16384" s="2" customFormat="1">
      <c r="A98" s="29"/>
      <c r="B98" s="29"/>
      <c r="C98" s="26"/>
      <c r="D98" s="22"/>
      <c r="E98" s="25"/>
      <c r="F98" s="19"/>
      <c r="G98" s="23"/>
      <c r="I98" s="206"/>
      <c r="J98" s="31"/>
      <c r="K98" s="31"/>
    </row>
    <row r="99" spans="1:16384" s="2" customFormat="1">
      <c r="A99" s="222" t="s">
        <v>127</v>
      </c>
      <c r="B99" s="202" t="s">
        <v>156</v>
      </c>
      <c r="C99" s="197" t="s">
        <v>226</v>
      </c>
      <c r="D99" s="198"/>
      <c r="E99" s="130"/>
      <c r="F99" s="130"/>
      <c r="G99" s="199"/>
      <c r="I99" s="206"/>
      <c r="J99" s="31"/>
      <c r="K99" s="31"/>
    </row>
    <row r="100" spans="1:16384" s="2" customFormat="1" ht="56.25">
      <c r="A100" s="200"/>
      <c r="B100" s="200"/>
      <c r="C100" s="201" t="s">
        <v>227</v>
      </c>
      <c r="D100" s="198"/>
      <c r="E100" s="130"/>
      <c r="F100" s="130"/>
      <c r="G100" s="199"/>
      <c r="I100" s="206"/>
      <c r="J100" s="31"/>
      <c r="K100" s="31"/>
    </row>
    <row r="101" spans="1:16384" s="2" customFormat="1">
      <c r="A101" s="200"/>
      <c r="B101" s="200"/>
      <c r="C101" s="201" t="s">
        <v>35</v>
      </c>
      <c r="D101" s="198"/>
      <c r="E101" s="130"/>
      <c r="F101" s="130"/>
      <c r="G101" s="199"/>
      <c r="I101" s="206"/>
      <c r="J101" s="31"/>
      <c r="K101" s="31"/>
    </row>
    <row r="102" spans="1:16384" s="67" customFormat="1">
      <c r="A102" s="200"/>
      <c r="B102" s="200"/>
      <c r="C102" s="201" t="s">
        <v>285</v>
      </c>
      <c r="D102" s="198"/>
      <c r="E102" s="130"/>
      <c r="F102" s="130"/>
      <c r="G102" s="199"/>
      <c r="H102" s="32"/>
      <c r="I102" s="218"/>
      <c r="J102" s="26"/>
      <c r="K102" s="140"/>
      <c r="L102" s="143"/>
      <c r="M102" s="143"/>
      <c r="N102" s="23"/>
      <c r="O102" s="32"/>
      <c r="P102" s="32"/>
      <c r="Q102" s="26"/>
      <c r="R102" s="140"/>
      <c r="S102" s="143"/>
      <c r="T102" s="143"/>
      <c r="U102" s="23"/>
      <c r="V102" s="32"/>
      <c r="W102" s="32"/>
      <c r="X102" s="26"/>
      <c r="Y102" s="140"/>
      <c r="Z102" s="143"/>
      <c r="AA102" s="143"/>
      <c r="AB102" s="23"/>
      <c r="AC102" s="32"/>
      <c r="AD102" s="32"/>
      <c r="AE102" s="26"/>
      <c r="AF102" s="140"/>
      <c r="AG102" s="143"/>
      <c r="AH102" s="143"/>
      <c r="AI102" s="23"/>
      <c r="AJ102" s="32"/>
      <c r="AK102" s="32"/>
      <c r="AL102" s="26"/>
      <c r="AM102" s="140"/>
      <c r="AN102" s="143"/>
      <c r="AO102" s="143"/>
      <c r="AP102" s="23"/>
      <c r="AQ102" s="32"/>
      <c r="AR102" s="32"/>
      <c r="AS102" s="26"/>
      <c r="AT102" s="140"/>
      <c r="AU102" s="143"/>
      <c r="AV102" s="143"/>
      <c r="AW102" s="23"/>
      <c r="AX102" s="32"/>
      <c r="AY102" s="32"/>
      <c r="AZ102" s="26"/>
      <c r="BA102" s="140"/>
      <c r="BB102" s="143"/>
      <c r="BC102" s="143"/>
      <c r="BD102" s="23"/>
      <c r="BE102" s="32"/>
      <c r="BF102" s="32"/>
      <c r="BG102" s="26"/>
      <c r="BH102" s="140"/>
      <c r="BI102" s="143"/>
      <c r="BJ102" s="143"/>
      <c r="BK102" s="23"/>
      <c r="BL102" s="32"/>
      <c r="BM102" s="32"/>
      <c r="BN102" s="26"/>
      <c r="BO102" s="140"/>
      <c r="BP102" s="143"/>
      <c r="BQ102" s="143"/>
      <c r="BR102" s="23"/>
      <c r="BS102" s="32"/>
      <c r="BT102" s="32"/>
      <c r="BU102" s="26"/>
      <c r="BV102" s="140"/>
      <c r="BW102" s="143"/>
      <c r="BX102" s="143"/>
      <c r="BY102" s="23"/>
      <c r="BZ102" s="32"/>
      <c r="CA102" s="32"/>
      <c r="CB102" s="26"/>
      <c r="CC102" s="140"/>
      <c r="CD102" s="143"/>
      <c r="CE102" s="143"/>
      <c r="CF102" s="23"/>
      <c r="CG102" s="32"/>
      <c r="CH102" s="32"/>
      <c r="CI102" s="26"/>
      <c r="CJ102" s="140"/>
      <c r="CK102" s="143"/>
      <c r="CL102" s="143"/>
      <c r="CM102" s="23"/>
      <c r="CN102" s="32"/>
      <c r="CO102" s="32"/>
      <c r="CP102" s="26"/>
      <c r="CQ102" s="140"/>
      <c r="CR102" s="143"/>
      <c r="CS102" s="143"/>
      <c r="CT102" s="23"/>
      <c r="CU102" s="32"/>
      <c r="CV102" s="32"/>
      <c r="CW102" s="26"/>
      <c r="CX102" s="140"/>
      <c r="CY102" s="143"/>
      <c r="CZ102" s="143"/>
      <c r="DA102" s="23"/>
      <c r="DB102" s="32"/>
      <c r="DC102" s="32"/>
      <c r="DD102" s="26"/>
      <c r="DE102" s="140"/>
      <c r="DF102" s="143"/>
      <c r="DG102" s="143"/>
      <c r="DH102" s="23"/>
      <c r="DI102" s="32"/>
      <c r="DJ102" s="32"/>
      <c r="DK102" s="26"/>
      <c r="DL102" s="140"/>
      <c r="DM102" s="143"/>
      <c r="DN102" s="143"/>
      <c r="DO102" s="23"/>
      <c r="DP102" s="32"/>
      <c r="DQ102" s="32"/>
      <c r="DR102" s="26"/>
      <c r="DS102" s="140"/>
      <c r="DT102" s="143"/>
      <c r="DU102" s="143"/>
      <c r="DV102" s="23"/>
      <c r="DW102" s="32"/>
      <c r="DX102" s="32"/>
      <c r="DY102" s="26"/>
      <c r="DZ102" s="140"/>
      <c r="EA102" s="143"/>
      <c r="EB102" s="143"/>
      <c r="EC102" s="23"/>
      <c r="ED102" s="32"/>
      <c r="EE102" s="32"/>
      <c r="EF102" s="26"/>
      <c r="EG102" s="140"/>
      <c r="EH102" s="143"/>
      <c r="EI102" s="143"/>
      <c r="EJ102" s="23"/>
      <c r="EK102" s="32"/>
      <c r="EL102" s="32"/>
      <c r="EM102" s="26"/>
      <c r="EN102" s="140"/>
      <c r="EO102" s="143"/>
      <c r="EP102" s="143"/>
      <c r="EQ102" s="23"/>
      <c r="ER102" s="32"/>
      <c r="ES102" s="32"/>
      <c r="ET102" s="26"/>
      <c r="EU102" s="140"/>
      <c r="EV102" s="143"/>
      <c r="EW102" s="143"/>
      <c r="EX102" s="23"/>
      <c r="EY102" s="32"/>
      <c r="EZ102" s="32"/>
      <c r="FA102" s="26"/>
      <c r="FB102" s="140"/>
      <c r="FC102" s="143"/>
      <c r="FD102" s="143"/>
      <c r="FE102" s="23"/>
      <c r="FF102" s="32"/>
      <c r="FG102" s="32"/>
      <c r="FH102" s="26"/>
      <c r="FI102" s="140"/>
      <c r="FJ102" s="143"/>
      <c r="FK102" s="143"/>
      <c r="FL102" s="23"/>
      <c r="FM102" s="32"/>
      <c r="FN102" s="32"/>
      <c r="FO102" s="26"/>
      <c r="FP102" s="140"/>
      <c r="FQ102" s="143"/>
      <c r="FR102" s="143"/>
      <c r="FS102" s="23"/>
      <c r="FT102" s="32"/>
      <c r="FU102" s="32"/>
      <c r="FV102" s="26"/>
      <c r="FW102" s="140"/>
      <c r="FX102" s="143"/>
      <c r="FY102" s="143"/>
      <c r="FZ102" s="23"/>
      <c r="GA102" s="32"/>
      <c r="GB102" s="32"/>
      <c r="GC102" s="26"/>
      <c r="GD102" s="140"/>
      <c r="GE102" s="143"/>
      <c r="GF102" s="143"/>
      <c r="GG102" s="23"/>
      <c r="GH102" s="32"/>
      <c r="GI102" s="32"/>
      <c r="GJ102" s="26"/>
      <c r="GK102" s="140"/>
      <c r="GL102" s="143"/>
      <c r="GM102" s="143"/>
      <c r="GN102" s="23"/>
      <c r="GO102" s="32"/>
      <c r="GP102" s="32"/>
      <c r="GQ102" s="26"/>
      <c r="GR102" s="140"/>
      <c r="GS102" s="143"/>
      <c r="GT102" s="143"/>
      <c r="GU102" s="23"/>
      <c r="GV102" s="32"/>
      <c r="GW102" s="32"/>
      <c r="GX102" s="26"/>
      <c r="GY102" s="140"/>
      <c r="GZ102" s="143"/>
      <c r="HA102" s="143"/>
      <c r="HB102" s="23"/>
      <c r="HC102" s="32"/>
      <c r="HD102" s="32"/>
      <c r="HE102" s="26"/>
      <c r="HF102" s="140"/>
      <c r="HG102" s="143"/>
      <c r="HH102" s="143"/>
      <c r="HI102" s="23"/>
      <c r="HJ102" s="32"/>
      <c r="HK102" s="32"/>
      <c r="HL102" s="26"/>
      <c r="HM102" s="140"/>
      <c r="HN102" s="143"/>
      <c r="HO102" s="143"/>
      <c r="HP102" s="23"/>
      <c r="HQ102" s="32"/>
      <c r="HR102" s="32"/>
      <c r="HS102" s="26"/>
      <c r="HT102" s="140"/>
      <c r="HU102" s="143"/>
      <c r="HV102" s="143"/>
      <c r="HW102" s="23"/>
      <c r="HX102" s="32"/>
      <c r="HY102" s="32"/>
      <c r="HZ102" s="26"/>
      <c r="IA102" s="140"/>
      <c r="IB102" s="143"/>
      <c r="IC102" s="143"/>
      <c r="ID102" s="23"/>
      <c r="IE102" s="32"/>
      <c r="IF102" s="32"/>
      <c r="IG102" s="26"/>
      <c r="IH102" s="140"/>
      <c r="II102" s="143"/>
      <c r="IJ102" s="143"/>
      <c r="IK102" s="23"/>
      <c r="IL102" s="32"/>
      <c r="IM102" s="32"/>
      <c r="IN102" s="26"/>
      <c r="IO102" s="140"/>
      <c r="IP102" s="143"/>
      <c r="IQ102" s="143"/>
      <c r="IR102" s="23"/>
      <c r="IS102" s="32"/>
      <c r="IT102" s="32"/>
      <c r="IU102" s="26"/>
      <c r="IV102" s="140"/>
      <c r="IW102" s="143"/>
      <c r="IX102" s="143"/>
      <c r="IY102" s="23"/>
      <c r="IZ102" s="32"/>
      <c r="JA102" s="32"/>
      <c r="JB102" s="26"/>
      <c r="JC102" s="140"/>
      <c r="JD102" s="143"/>
      <c r="JE102" s="143"/>
      <c r="JF102" s="23"/>
      <c r="JG102" s="32"/>
      <c r="JH102" s="32"/>
      <c r="JI102" s="26"/>
      <c r="JJ102" s="140"/>
      <c r="JK102" s="143"/>
      <c r="JL102" s="143"/>
      <c r="JM102" s="23"/>
      <c r="JN102" s="32"/>
      <c r="JO102" s="32"/>
      <c r="JP102" s="26"/>
      <c r="JQ102" s="140"/>
      <c r="JR102" s="143"/>
      <c r="JS102" s="143"/>
      <c r="JT102" s="23"/>
      <c r="JU102" s="32"/>
      <c r="JV102" s="32"/>
      <c r="JW102" s="26"/>
      <c r="JX102" s="140"/>
      <c r="JY102" s="143"/>
      <c r="JZ102" s="143"/>
      <c r="KA102" s="23"/>
      <c r="KB102" s="32"/>
      <c r="KC102" s="32"/>
      <c r="KD102" s="26"/>
      <c r="KE102" s="140"/>
      <c r="KF102" s="143"/>
      <c r="KG102" s="143"/>
      <c r="KH102" s="23"/>
      <c r="KI102" s="32"/>
      <c r="KJ102" s="32"/>
      <c r="KK102" s="26"/>
      <c r="KL102" s="140"/>
      <c r="KM102" s="143"/>
      <c r="KN102" s="143"/>
      <c r="KO102" s="23"/>
      <c r="KP102" s="32"/>
      <c r="KQ102" s="32"/>
      <c r="KR102" s="26"/>
      <c r="KS102" s="140"/>
      <c r="KT102" s="143"/>
      <c r="KU102" s="143"/>
      <c r="KV102" s="23"/>
      <c r="KW102" s="32"/>
      <c r="KX102" s="32"/>
      <c r="KY102" s="26"/>
      <c r="KZ102" s="140"/>
      <c r="LA102" s="143"/>
      <c r="LB102" s="143"/>
      <c r="LC102" s="23"/>
      <c r="LD102" s="32"/>
      <c r="LE102" s="32"/>
      <c r="LF102" s="26"/>
      <c r="LG102" s="140"/>
      <c r="LH102" s="143"/>
      <c r="LI102" s="143"/>
      <c r="LJ102" s="23"/>
      <c r="LK102" s="32"/>
      <c r="LL102" s="32"/>
      <c r="LM102" s="26"/>
      <c r="LN102" s="140"/>
      <c r="LO102" s="143"/>
      <c r="LP102" s="143"/>
      <c r="LQ102" s="23"/>
      <c r="LR102" s="32"/>
      <c r="LS102" s="32"/>
      <c r="LT102" s="26"/>
      <c r="LU102" s="140"/>
      <c r="LV102" s="143"/>
      <c r="LW102" s="143"/>
      <c r="LX102" s="23"/>
      <c r="LY102" s="32"/>
      <c r="LZ102" s="32"/>
      <c r="MA102" s="26"/>
      <c r="MB102" s="140"/>
      <c r="MC102" s="143"/>
      <c r="MD102" s="143"/>
      <c r="ME102" s="23"/>
      <c r="MF102" s="32"/>
      <c r="MG102" s="32"/>
      <c r="MH102" s="26"/>
      <c r="MI102" s="140"/>
      <c r="MJ102" s="143"/>
      <c r="MK102" s="143"/>
      <c r="ML102" s="23"/>
      <c r="MM102" s="32"/>
      <c r="MN102" s="32"/>
      <c r="MO102" s="26"/>
      <c r="MP102" s="140"/>
      <c r="MQ102" s="143"/>
      <c r="MR102" s="143"/>
      <c r="MS102" s="23"/>
      <c r="MT102" s="32"/>
      <c r="MU102" s="32"/>
      <c r="MV102" s="26"/>
      <c r="MW102" s="140"/>
      <c r="MX102" s="143"/>
      <c r="MY102" s="143"/>
      <c r="MZ102" s="23"/>
      <c r="NA102" s="32"/>
      <c r="NB102" s="32"/>
      <c r="NC102" s="26"/>
      <c r="ND102" s="140"/>
      <c r="NE102" s="143"/>
      <c r="NF102" s="143"/>
      <c r="NG102" s="23"/>
      <c r="NH102" s="32"/>
      <c r="NI102" s="32"/>
      <c r="NJ102" s="26"/>
      <c r="NK102" s="140"/>
      <c r="NL102" s="143"/>
      <c r="NM102" s="143"/>
      <c r="NN102" s="23"/>
      <c r="NO102" s="32"/>
      <c r="NP102" s="32"/>
      <c r="NQ102" s="26"/>
      <c r="NR102" s="140"/>
      <c r="NS102" s="143"/>
      <c r="NT102" s="143"/>
      <c r="NU102" s="23"/>
      <c r="NV102" s="32"/>
      <c r="NW102" s="32"/>
      <c r="NX102" s="26"/>
      <c r="NY102" s="140"/>
      <c r="NZ102" s="143"/>
      <c r="OA102" s="143"/>
      <c r="OB102" s="23"/>
      <c r="OC102" s="32"/>
      <c r="OD102" s="32"/>
      <c r="OE102" s="26"/>
      <c r="OF102" s="140"/>
      <c r="OG102" s="143"/>
      <c r="OH102" s="143"/>
      <c r="OI102" s="23"/>
      <c r="OJ102" s="32"/>
      <c r="OK102" s="32"/>
      <c r="OL102" s="26"/>
      <c r="OM102" s="140"/>
      <c r="ON102" s="143"/>
      <c r="OO102" s="143"/>
      <c r="OP102" s="23"/>
      <c r="OQ102" s="32"/>
      <c r="OR102" s="32"/>
      <c r="OS102" s="26"/>
      <c r="OT102" s="140"/>
      <c r="OU102" s="143"/>
      <c r="OV102" s="143"/>
      <c r="OW102" s="23"/>
      <c r="OX102" s="32"/>
      <c r="OY102" s="32"/>
      <c r="OZ102" s="26"/>
      <c r="PA102" s="140"/>
      <c r="PB102" s="143"/>
      <c r="PC102" s="143"/>
      <c r="PD102" s="23"/>
      <c r="PE102" s="32"/>
      <c r="PF102" s="32"/>
      <c r="PG102" s="26"/>
      <c r="PH102" s="140"/>
      <c r="PI102" s="143"/>
      <c r="PJ102" s="143"/>
      <c r="PK102" s="23"/>
      <c r="PL102" s="32"/>
      <c r="PM102" s="32"/>
      <c r="PN102" s="26"/>
      <c r="PO102" s="140"/>
      <c r="PP102" s="143"/>
      <c r="PQ102" s="143"/>
      <c r="PR102" s="23"/>
      <c r="PS102" s="32"/>
      <c r="PT102" s="32"/>
      <c r="PU102" s="26"/>
      <c r="PV102" s="140"/>
      <c r="PW102" s="143"/>
      <c r="PX102" s="143"/>
      <c r="PY102" s="23"/>
      <c r="PZ102" s="32"/>
      <c r="QA102" s="32"/>
      <c r="QB102" s="26"/>
      <c r="QC102" s="140"/>
      <c r="QD102" s="143"/>
      <c r="QE102" s="143"/>
      <c r="QF102" s="23"/>
      <c r="QG102" s="32"/>
      <c r="QH102" s="32"/>
      <c r="QI102" s="26"/>
      <c r="QJ102" s="140"/>
      <c r="QK102" s="143"/>
      <c r="QL102" s="143"/>
      <c r="QM102" s="23"/>
      <c r="QN102" s="32"/>
      <c r="QO102" s="32"/>
      <c r="QP102" s="26"/>
      <c r="QQ102" s="140"/>
      <c r="QR102" s="143"/>
      <c r="QS102" s="143"/>
      <c r="QT102" s="23"/>
      <c r="QU102" s="32"/>
      <c r="QV102" s="32"/>
      <c r="QW102" s="26"/>
      <c r="QX102" s="140"/>
      <c r="QY102" s="143"/>
      <c r="QZ102" s="143"/>
      <c r="RA102" s="23"/>
      <c r="RB102" s="32"/>
      <c r="RC102" s="32"/>
      <c r="RD102" s="26"/>
      <c r="RE102" s="140"/>
      <c r="RF102" s="143"/>
      <c r="RG102" s="143"/>
      <c r="RH102" s="23"/>
      <c r="RI102" s="32"/>
      <c r="RJ102" s="32"/>
      <c r="RK102" s="26"/>
      <c r="RL102" s="140"/>
      <c r="RM102" s="143"/>
      <c r="RN102" s="143"/>
      <c r="RO102" s="23"/>
      <c r="RP102" s="32"/>
      <c r="RQ102" s="32"/>
      <c r="RR102" s="26"/>
      <c r="RS102" s="140"/>
      <c r="RT102" s="143"/>
      <c r="RU102" s="143"/>
      <c r="RV102" s="23"/>
      <c r="RW102" s="32"/>
      <c r="RX102" s="32"/>
      <c r="RY102" s="26"/>
      <c r="RZ102" s="140"/>
      <c r="SA102" s="143"/>
      <c r="SB102" s="143"/>
      <c r="SC102" s="23"/>
      <c r="SD102" s="32"/>
      <c r="SE102" s="32"/>
      <c r="SF102" s="26"/>
      <c r="SG102" s="140"/>
      <c r="SH102" s="143"/>
      <c r="SI102" s="143"/>
      <c r="SJ102" s="23"/>
      <c r="SK102" s="32"/>
      <c r="SL102" s="32"/>
      <c r="SM102" s="26"/>
      <c r="SN102" s="140"/>
      <c r="SO102" s="143"/>
      <c r="SP102" s="143"/>
      <c r="SQ102" s="23"/>
      <c r="SR102" s="32"/>
      <c r="SS102" s="32"/>
      <c r="ST102" s="26"/>
      <c r="SU102" s="140"/>
      <c r="SV102" s="143"/>
      <c r="SW102" s="143"/>
      <c r="SX102" s="23"/>
      <c r="SY102" s="32"/>
      <c r="SZ102" s="32"/>
      <c r="TA102" s="26"/>
      <c r="TB102" s="140"/>
      <c r="TC102" s="143"/>
      <c r="TD102" s="143"/>
      <c r="TE102" s="23"/>
      <c r="TF102" s="32"/>
      <c r="TG102" s="32"/>
      <c r="TH102" s="26"/>
      <c r="TI102" s="140"/>
      <c r="TJ102" s="143"/>
      <c r="TK102" s="143"/>
      <c r="TL102" s="23"/>
      <c r="TM102" s="32"/>
      <c r="TN102" s="32"/>
      <c r="TO102" s="26"/>
      <c r="TP102" s="140"/>
      <c r="TQ102" s="143"/>
      <c r="TR102" s="143"/>
      <c r="TS102" s="23"/>
      <c r="TT102" s="32"/>
      <c r="TU102" s="32"/>
      <c r="TV102" s="26"/>
      <c r="TW102" s="140"/>
      <c r="TX102" s="143"/>
      <c r="TY102" s="143"/>
      <c r="TZ102" s="23"/>
      <c r="UA102" s="32"/>
      <c r="UB102" s="32"/>
      <c r="UC102" s="26"/>
      <c r="UD102" s="140"/>
      <c r="UE102" s="143"/>
      <c r="UF102" s="143"/>
      <c r="UG102" s="23"/>
      <c r="UH102" s="32"/>
      <c r="UI102" s="32"/>
      <c r="UJ102" s="26"/>
      <c r="UK102" s="140"/>
      <c r="UL102" s="143"/>
      <c r="UM102" s="143"/>
      <c r="UN102" s="23"/>
      <c r="UO102" s="32"/>
      <c r="UP102" s="32"/>
      <c r="UQ102" s="26"/>
      <c r="UR102" s="140"/>
      <c r="US102" s="143"/>
      <c r="UT102" s="143"/>
      <c r="UU102" s="23"/>
      <c r="UV102" s="32"/>
      <c r="UW102" s="32"/>
      <c r="UX102" s="26"/>
      <c r="UY102" s="140"/>
      <c r="UZ102" s="143"/>
      <c r="VA102" s="143"/>
      <c r="VB102" s="23"/>
      <c r="VC102" s="32"/>
      <c r="VD102" s="32"/>
      <c r="VE102" s="26"/>
      <c r="VF102" s="140"/>
      <c r="VG102" s="143"/>
      <c r="VH102" s="143"/>
      <c r="VI102" s="23"/>
      <c r="VJ102" s="32"/>
      <c r="VK102" s="32"/>
      <c r="VL102" s="26"/>
      <c r="VM102" s="140"/>
      <c r="VN102" s="143"/>
      <c r="VO102" s="143"/>
      <c r="VP102" s="23"/>
      <c r="VQ102" s="32"/>
      <c r="VR102" s="32"/>
      <c r="VS102" s="26"/>
      <c r="VT102" s="140"/>
      <c r="VU102" s="143"/>
      <c r="VV102" s="143"/>
      <c r="VW102" s="23"/>
      <c r="VX102" s="32"/>
      <c r="VY102" s="32"/>
      <c r="VZ102" s="26"/>
      <c r="WA102" s="140"/>
      <c r="WB102" s="143"/>
      <c r="WC102" s="143"/>
      <c r="WD102" s="23"/>
      <c r="WE102" s="32"/>
      <c r="WF102" s="32"/>
      <c r="WG102" s="26"/>
      <c r="WH102" s="140"/>
      <c r="WI102" s="143"/>
      <c r="WJ102" s="143"/>
      <c r="WK102" s="23"/>
      <c r="WL102" s="32"/>
      <c r="WM102" s="32"/>
      <c r="WN102" s="26"/>
      <c r="WO102" s="140"/>
      <c r="WP102" s="143"/>
      <c r="WQ102" s="143"/>
      <c r="WR102" s="23"/>
      <c r="WS102" s="32"/>
      <c r="WT102" s="32"/>
      <c r="WU102" s="26"/>
      <c r="WV102" s="140"/>
      <c r="WW102" s="143"/>
      <c r="WX102" s="143"/>
      <c r="WY102" s="23"/>
      <c r="WZ102" s="32"/>
      <c r="XA102" s="32"/>
      <c r="XB102" s="26"/>
      <c r="XC102" s="140"/>
      <c r="XD102" s="143"/>
      <c r="XE102" s="143"/>
      <c r="XF102" s="23"/>
      <c r="XG102" s="32"/>
      <c r="XH102" s="32"/>
      <c r="XI102" s="26"/>
      <c r="XJ102" s="140"/>
      <c r="XK102" s="143"/>
      <c r="XL102" s="143"/>
      <c r="XM102" s="23"/>
      <c r="XN102" s="32"/>
      <c r="XO102" s="32"/>
      <c r="XP102" s="26"/>
      <c r="XQ102" s="140"/>
      <c r="XR102" s="143"/>
      <c r="XS102" s="143"/>
      <c r="XT102" s="23"/>
      <c r="XU102" s="32"/>
      <c r="XV102" s="32"/>
      <c r="XW102" s="26"/>
      <c r="XX102" s="140"/>
      <c r="XY102" s="143"/>
      <c r="XZ102" s="143"/>
      <c r="YA102" s="23"/>
      <c r="YB102" s="32"/>
      <c r="YC102" s="32"/>
      <c r="YD102" s="26"/>
      <c r="YE102" s="140"/>
      <c r="YF102" s="143"/>
      <c r="YG102" s="143"/>
      <c r="YH102" s="23"/>
      <c r="YI102" s="32"/>
      <c r="YJ102" s="32"/>
      <c r="YK102" s="26"/>
      <c r="YL102" s="140"/>
      <c r="YM102" s="143"/>
      <c r="YN102" s="143"/>
      <c r="YO102" s="23"/>
      <c r="YP102" s="32"/>
      <c r="YQ102" s="32"/>
      <c r="YR102" s="26"/>
      <c r="YS102" s="140"/>
      <c r="YT102" s="143"/>
      <c r="YU102" s="143"/>
      <c r="YV102" s="23"/>
      <c r="YW102" s="32"/>
      <c r="YX102" s="32"/>
      <c r="YY102" s="26"/>
      <c r="YZ102" s="140"/>
      <c r="ZA102" s="143"/>
      <c r="ZB102" s="143"/>
      <c r="ZC102" s="23"/>
      <c r="ZD102" s="32"/>
      <c r="ZE102" s="32"/>
      <c r="ZF102" s="26"/>
      <c r="ZG102" s="140"/>
      <c r="ZH102" s="143"/>
      <c r="ZI102" s="143"/>
      <c r="ZJ102" s="23"/>
      <c r="ZK102" s="32"/>
      <c r="ZL102" s="32"/>
      <c r="ZM102" s="26"/>
      <c r="ZN102" s="140"/>
      <c r="ZO102" s="143"/>
      <c r="ZP102" s="143"/>
      <c r="ZQ102" s="23"/>
      <c r="ZR102" s="32"/>
      <c r="ZS102" s="32"/>
      <c r="ZT102" s="26"/>
      <c r="ZU102" s="140"/>
      <c r="ZV102" s="143"/>
      <c r="ZW102" s="143"/>
      <c r="ZX102" s="23"/>
      <c r="ZY102" s="32"/>
      <c r="ZZ102" s="32"/>
      <c r="AAA102" s="26"/>
      <c r="AAB102" s="140"/>
      <c r="AAC102" s="143"/>
      <c r="AAD102" s="143"/>
      <c r="AAE102" s="23"/>
      <c r="AAF102" s="32"/>
      <c r="AAG102" s="32"/>
      <c r="AAH102" s="26"/>
      <c r="AAI102" s="140"/>
      <c r="AAJ102" s="143"/>
      <c r="AAK102" s="143"/>
      <c r="AAL102" s="23"/>
      <c r="AAM102" s="32"/>
      <c r="AAN102" s="32"/>
      <c r="AAO102" s="26"/>
      <c r="AAP102" s="140"/>
      <c r="AAQ102" s="143"/>
      <c r="AAR102" s="143"/>
      <c r="AAS102" s="23"/>
      <c r="AAT102" s="32"/>
      <c r="AAU102" s="32"/>
      <c r="AAV102" s="26"/>
      <c r="AAW102" s="140"/>
      <c r="AAX102" s="143"/>
      <c r="AAY102" s="143"/>
      <c r="AAZ102" s="23"/>
      <c r="ABA102" s="32"/>
      <c r="ABB102" s="32"/>
      <c r="ABC102" s="26"/>
      <c r="ABD102" s="140"/>
      <c r="ABE102" s="143"/>
      <c r="ABF102" s="143"/>
      <c r="ABG102" s="23"/>
      <c r="ABH102" s="32"/>
      <c r="ABI102" s="32"/>
      <c r="ABJ102" s="26"/>
      <c r="ABK102" s="140"/>
      <c r="ABL102" s="143"/>
      <c r="ABM102" s="143"/>
      <c r="ABN102" s="23"/>
      <c r="ABO102" s="32"/>
      <c r="ABP102" s="32"/>
      <c r="ABQ102" s="26"/>
      <c r="ABR102" s="140"/>
      <c r="ABS102" s="143"/>
      <c r="ABT102" s="143"/>
      <c r="ABU102" s="23"/>
      <c r="ABV102" s="32"/>
      <c r="ABW102" s="32"/>
      <c r="ABX102" s="26"/>
      <c r="ABY102" s="140"/>
      <c r="ABZ102" s="143"/>
      <c r="ACA102" s="143"/>
      <c r="ACB102" s="23"/>
      <c r="ACC102" s="32"/>
      <c r="ACD102" s="32"/>
      <c r="ACE102" s="26"/>
      <c r="ACF102" s="140"/>
      <c r="ACG102" s="143"/>
      <c r="ACH102" s="143"/>
      <c r="ACI102" s="23"/>
      <c r="ACJ102" s="32"/>
      <c r="ACK102" s="32"/>
      <c r="ACL102" s="26"/>
      <c r="ACM102" s="140"/>
      <c r="ACN102" s="143"/>
      <c r="ACO102" s="143"/>
      <c r="ACP102" s="23"/>
      <c r="ACQ102" s="32"/>
      <c r="ACR102" s="32"/>
      <c r="ACS102" s="26"/>
      <c r="ACT102" s="140"/>
      <c r="ACU102" s="143"/>
      <c r="ACV102" s="143"/>
      <c r="ACW102" s="23"/>
      <c r="ACX102" s="32"/>
      <c r="ACY102" s="32"/>
      <c r="ACZ102" s="26"/>
      <c r="ADA102" s="140"/>
      <c r="ADB102" s="143"/>
      <c r="ADC102" s="143"/>
      <c r="ADD102" s="23"/>
      <c r="ADE102" s="32"/>
      <c r="ADF102" s="32"/>
      <c r="ADG102" s="26"/>
      <c r="ADH102" s="140"/>
      <c r="ADI102" s="143"/>
      <c r="ADJ102" s="143"/>
      <c r="ADK102" s="23"/>
      <c r="ADL102" s="32"/>
      <c r="ADM102" s="32"/>
      <c r="ADN102" s="26"/>
      <c r="ADO102" s="140"/>
      <c r="ADP102" s="143"/>
      <c r="ADQ102" s="143"/>
      <c r="ADR102" s="23"/>
      <c r="ADS102" s="32"/>
      <c r="ADT102" s="32"/>
      <c r="ADU102" s="26"/>
      <c r="ADV102" s="140"/>
      <c r="ADW102" s="143"/>
      <c r="ADX102" s="143"/>
      <c r="ADY102" s="23"/>
      <c r="ADZ102" s="32"/>
      <c r="AEA102" s="32"/>
      <c r="AEB102" s="26"/>
      <c r="AEC102" s="140"/>
      <c r="AED102" s="143"/>
      <c r="AEE102" s="143"/>
      <c r="AEF102" s="23"/>
      <c r="AEG102" s="32"/>
      <c r="AEH102" s="32"/>
      <c r="AEI102" s="26"/>
      <c r="AEJ102" s="140"/>
      <c r="AEK102" s="143"/>
      <c r="AEL102" s="143"/>
      <c r="AEM102" s="23"/>
      <c r="AEN102" s="32"/>
      <c r="AEO102" s="32"/>
      <c r="AEP102" s="26"/>
      <c r="AEQ102" s="140"/>
      <c r="AER102" s="143"/>
      <c r="AES102" s="143"/>
      <c r="AET102" s="23"/>
      <c r="AEU102" s="32"/>
      <c r="AEV102" s="32"/>
      <c r="AEW102" s="26"/>
      <c r="AEX102" s="140"/>
      <c r="AEY102" s="143"/>
      <c r="AEZ102" s="143"/>
      <c r="AFA102" s="23"/>
      <c r="AFB102" s="32"/>
      <c r="AFC102" s="32"/>
      <c r="AFD102" s="26"/>
      <c r="AFE102" s="140"/>
      <c r="AFF102" s="143"/>
      <c r="AFG102" s="143"/>
      <c r="AFH102" s="23"/>
      <c r="AFI102" s="32"/>
      <c r="AFJ102" s="32"/>
      <c r="AFK102" s="26"/>
      <c r="AFL102" s="140"/>
      <c r="AFM102" s="143"/>
      <c r="AFN102" s="143"/>
      <c r="AFO102" s="23"/>
      <c r="AFP102" s="32"/>
      <c r="AFQ102" s="32"/>
      <c r="AFR102" s="26"/>
      <c r="AFS102" s="140"/>
      <c r="AFT102" s="143"/>
      <c r="AFU102" s="143"/>
      <c r="AFV102" s="23"/>
      <c r="AFW102" s="32"/>
      <c r="AFX102" s="32"/>
      <c r="AFY102" s="26"/>
      <c r="AFZ102" s="140"/>
      <c r="AGA102" s="143"/>
      <c r="AGB102" s="143"/>
      <c r="AGC102" s="23"/>
      <c r="AGD102" s="32"/>
      <c r="AGE102" s="32"/>
      <c r="AGF102" s="26"/>
      <c r="AGG102" s="140"/>
      <c r="AGH102" s="143"/>
      <c r="AGI102" s="143"/>
      <c r="AGJ102" s="23"/>
      <c r="AGK102" s="32"/>
      <c r="AGL102" s="32"/>
      <c r="AGM102" s="26"/>
      <c r="AGN102" s="140"/>
      <c r="AGO102" s="143"/>
      <c r="AGP102" s="143"/>
      <c r="AGQ102" s="23"/>
      <c r="AGR102" s="32"/>
      <c r="AGS102" s="32"/>
      <c r="AGT102" s="26"/>
      <c r="AGU102" s="140"/>
      <c r="AGV102" s="143"/>
      <c r="AGW102" s="143"/>
      <c r="AGX102" s="23"/>
      <c r="AGY102" s="32"/>
      <c r="AGZ102" s="32"/>
      <c r="AHA102" s="26"/>
      <c r="AHB102" s="140"/>
      <c r="AHC102" s="143"/>
      <c r="AHD102" s="143"/>
      <c r="AHE102" s="23"/>
      <c r="AHF102" s="32"/>
      <c r="AHG102" s="32"/>
      <c r="AHH102" s="26"/>
      <c r="AHI102" s="140"/>
      <c r="AHJ102" s="143"/>
      <c r="AHK102" s="143"/>
      <c r="AHL102" s="23"/>
      <c r="AHM102" s="32"/>
      <c r="AHN102" s="32"/>
      <c r="AHO102" s="26"/>
      <c r="AHP102" s="140"/>
      <c r="AHQ102" s="143"/>
      <c r="AHR102" s="143"/>
      <c r="AHS102" s="23"/>
      <c r="AHT102" s="32"/>
      <c r="AHU102" s="32"/>
      <c r="AHV102" s="26"/>
      <c r="AHW102" s="140"/>
      <c r="AHX102" s="143"/>
      <c r="AHY102" s="143"/>
      <c r="AHZ102" s="23"/>
      <c r="AIA102" s="32"/>
      <c r="AIB102" s="32"/>
      <c r="AIC102" s="26"/>
      <c r="AID102" s="140"/>
      <c r="AIE102" s="143"/>
      <c r="AIF102" s="143"/>
      <c r="AIG102" s="23"/>
      <c r="AIH102" s="32"/>
      <c r="AII102" s="32"/>
      <c r="AIJ102" s="26"/>
      <c r="AIK102" s="140"/>
      <c r="AIL102" s="143"/>
      <c r="AIM102" s="143"/>
      <c r="AIN102" s="23"/>
      <c r="AIO102" s="32"/>
      <c r="AIP102" s="32"/>
      <c r="AIQ102" s="26"/>
      <c r="AIR102" s="140"/>
      <c r="AIS102" s="143"/>
      <c r="AIT102" s="143"/>
      <c r="AIU102" s="23"/>
      <c r="AIV102" s="32"/>
      <c r="AIW102" s="32"/>
      <c r="AIX102" s="26"/>
      <c r="AIY102" s="140"/>
      <c r="AIZ102" s="143"/>
      <c r="AJA102" s="143"/>
      <c r="AJB102" s="23"/>
      <c r="AJC102" s="32"/>
      <c r="AJD102" s="32"/>
      <c r="AJE102" s="26"/>
      <c r="AJF102" s="140"/>
      <c r="AJG102" s="143"/>
      <c r="AJH102" s="143"/>
      <c r="AJI102" s="23"/>
      <c r="AJJ102" s="32"/>
      <c r="AJK102" s="32"/>
      <c r="AJL102" s="26"/>
      <c r="AJM102" s="140"/>
      <c r="AJN102" s="143"/>
      <c r="AJO102" s="143"/>
      <c r="AJP102" s="23"/>
      <c r="AJQ102" s="32"/>
      <c r="AJR102" s="32"/>
      <c r="AJS102" s="26"/>
      <c r="AJT102" s="140"/>
      <c r="AJU102" s="143"/>
      <c r="AJV102" s="143"/>
      <c r="AJW102" s="23"/>
      <c r="AJX102" s="32"/>
      <c r="AJY102" s="32"/>
      <c r="AJZ102" s="26"/>
      <c r="AKA102" s="140"/>
      <c r="AKB102" s="143"/>
      <c r="AKC102" s="143"/>
      <c r="AKD102" s="23"/>
      <c r="AKE102" s="32"/>
      <c r="AKF102" s="32"/>
      <c r="AKG102" s="26"/>
      <c r="AKH102" s="140"/>
      <c r="AKI102" s="143"/>
      <c r="AKJ102" s="143"/>
      <c r="AKK102" s="23"/>
      <c r="AKL102" s="32"/>
      <c r="AKM102" s="32"/>
      <c r="AKN102" s="26"/>
      <c r="AKO102" s="140"/>
      <c r="AKP102" s="143"/>
      <c r="AKQ102" s="143"/>
      <c r="AKR102" s="23"/>
      <c r="AKS102" s="32"/>
      <c r="AKT102" s="32"/>
      <c r="AKU102" s="26"/>
      <c r="AKV102" s="140"/>
      <c r="AKW102" s="143"/>
      <c r="AKX102" s="143"/>
      <c r="AKY102" s="23"/>
      <c r="AKZ102" s="32"/>
      <c r="ALA102" s="32"/>
      <c r="ALB102" s="26"/>
      <c r="ALC102" s="140"/>
      <c r="ALD102" s="143"/>
      <c r="ALE102" s="143"/>
      <c r="ALF102" s="23"/>
      <c r="ALG102" s="32"/>
      <c r="ALH102" s="32"/>
      <c r="ALI102" s="26"/>
      <c r="ALJ102" s="140"/>
      <c r="ALK102" s="143"/>
      <c r="ALL102" s="143"/>
      <c r="ALM102" s="23"/>
      <c r="ALN102" s="32"/>
      <c r="ALO102" s="32"/>
      <c r="ALP102" s="26"/>
      <c r="ALQ102" s="140"/>
      <c r="ALR102" s="143"/>
      <c r="ALS102" s="143"/>
      <c r="ALT102" s="23"/>
      <c r="ALU102" s="32"/>
      <c r="ALV102" s="32"/>
      <c r="ALW102" s="26"/>
      <c r="ALX102" s="140"/>
      <c r="ALY102" s="143"/>
      <c r="ALZ102" s="143"/>
      <c r="AMA102" s="23"/>
      <c r="AMB102" s="32"/>
      <c r="AMC102" s="32"/>
      <c r="AMD102" s="26"/>
      <c r="AME102" s="140"/>
      <c r="AMF102" s="143"/>
      <c r="AMG102" s="143"/>
      <c r="AMH102" s="23"/>
      <c r="AMI102" s="32"/>
      <c r="AMJ102" s="32"/>
      <c r="AMK102" s="26"/>
      <c r="AML102" s="140"/>
      <c r="AMM102" s="143"/>
      <c r="AMN102" s="143"/>
      <c r="AMO102" s="23"/>
      <c r="AMP102" s="32"/>
      <c r="AMQ102" s="32"/>
      <c r="AMR102" s="26"/>
      <c r="AMS102" s="140"/>
      <c r="AMT102" s="143"/>
      <c r="AMU102" s="143"/>
      <c r="AMV102" s="23"/>
      <c r="AMW102" s="32"/>
      <c r="AMX102" s="32"/>
      <c r="AMY102" s="26"/>
      <c r="AMZ102" s="140"/>
      <c r="ANA102" s="143"/>
      <c r="ANB102" s="143"/>
      <c r="ANC102" s="23"/>
      <c r="AND102" s="32"/>
      <c r="ANE102" s="32"/>
      <c r="ANF102" s="26"/>
      <c r="ANG102" s="140"/>
      <c r="ANH102" s="143"/>
      <c r="ANI102" s="143"/>
      <c r="ANJ102" s="23"/>
      <c r="ANK102" s="32"/>
      <c r="ANL102" s="32"/>
      <c r="ANM102" s="26"/>
      <c r="ANN102" s="140"/>
      <c r="ANO102" s="143"/>
      <c r="ANP102" s="143"/>
      <c r="ANQ102" s="23"/>
      <c r="ANR102" s="32"/>
      <c r="ANS102" s="32"/>
      <c r="ANT102" s="26"/>
      <c r="ANU102" s="140"/>
      <c r="ANV102" s="143"/>
      <c r="ANW102" s="143"/>
      <c r="ANX102" s="23"/>
      <c r="ANY102" s="32"/>
      <c r="ANZ102" s="32"/>
      <c r="AOA102" s="26"/>
      <c r="AOB102" s="140"/>
      <c r="AOC102" s="143"/>
      <c r="AOD102" s="143"/>
      <c r="AOE102" s="23"/>
      <c r="AOF102" s="32"/>
      <c r="AOG102" s="32"/>
      <c r="AOH102" s="26"/>
      <c r="AOI102" s="140"/>
      <c r="AOJ102" s="143"/>
      <c r="AOK102" s="143"/>
      <c r="AOL102" s="23"/>
      <c r="AOM102" s="32"/>
      <c r="AON102" s="32"/>
      <c r="AOO102" s="26"/>
      <c r="AOP102" s="140"/>
      <c r="AOQ102" s="143"/>
      <c r="AOR102" s="143"/>
      <c r="AOS102" s="23"/>
      <c r="AOT102" s="32"/>
      <c r="AOU102" s="32"/>
      <c r="AOV102" s="26"/>
      <c r="AOW102" s="140"/>
      <c r="AOX102" s="143"/>
      <c r="AOY102" s="143"/>
      <c r="AOZ102" s="23"/>
      <c r="APA102" s="32"/>
      <c r="APB102" s="32"/>
      <c r="APC102" s="26"/>
      <c r="APD102" s="140"/>
      <c r="APE102" s="143"/>
      <c r="APF102" s="143"/>
      <c r="APG102" s="23"/>
      <c r="APH102" s="32"/>
      <c r="API102" s="32"/>
      <c r="APJ102" s="26"/>
      <c r="APK102" s="140"/>
      <c r="APL102" s="143"/>
      <c r="APM102" s="143"/>
      <c r="APN102" s="23"/>
      <c r="APO102" s="32"/>
      <c r="APP102" s="32"/>
      <c r="APQ102" s="26"/>
      <c r="APR102" s="140"/>
      <c r="APS102" s="143"/>
      <c r="APT102" s="143"/>
      <c r="APU102" s="23"/>
      <c r="APV102" s="32"/>
      <c r="APW102" s="32"/>
      <c r="APX102" s="26"/>
      <c r="APY102" s="140"/>
      <c r="APZ102" s="143"/>
      <c r="AQA102" s="143"/>
      <c r="AQB102" s="23"/>
      <c r="AQC102" s="32"/>
      <c r="AQD102" s="32"/>
      <c r="AQE102" s="26"/>
      <c r="AQF102" s="140"/>
      <c r="AQG102" s="143"/>
      <c r="AQH102" s="143"/>
      <c r="AQI102" s="23"/>
      <c r="AQJ102" s="32"/>
      <c r="AQK102" s="32"/>
      <c r="AQL102" s="26"/>
      <c r="AQM102" s="140"/>
      <c r="AQN102" s="143"/>
      <c r="AQO102" s="143"/>
      <c r="AQP102" s="23"/>
      <c r="AQQ102" s="32"/>
      <c r="AQR102" s="32"/>
      <c r="AQS102" s="26"/>
      <c r="AQT102" s="140"/>
      <c r="AQU102" s="143"/>
      <c r="AQV102" s="143"/>
      <c r="AQW102" s="23"/>
      <c r="AQX102" s="32"/>
      <c r="AQY102" s="32"/>
      <c r="AQZ102" s="26"/>
      <c r="ARA102" s="140"/>
      <c r="ARB102" s="143"/>
      <c r="ARC102" s="143"/>
      <c r="ARD102" s="23"/>
      <c r="ARE102" s="32"/>
      <c r="ARF102" s="32"/>
      <c r="ARG102" s="26"/>
      <c r="ARH102" s="140"/>
      <c r="ARI102" s="143"/>
      <c r="ARJ102" s="143"/>
      <c r="ARK102" s="23"/>
      <c r="ARL102" s="32"/>
      <c r="ARM102" s="32"/>
      <c r="ARN102" s="26"/>
      <c r="ARO102" s="140"/>
      <c r="ARP102" s="143"/>
      <c r="ARQ102" s="143"/>
      <c r="ARR102" s="23"/>
      <c r="ARS102" s="32"/>
      <c r="ART102" s="32"/>
      <c r="ARU102" s="26"/>
      <c r="ARV102" s="140"/>
      <c r="ARW102" s="143"/>
      <c r="ARX102" s="143"/>
      <c r="ARY102" s="23"/>
      <c r="ARZ102" s="32"/>
      <c r="ASA102" s="32"/>
      <c r="ASB102" s="26"/>
      <c r="ASC102" s="140"/>
      <c r="ASD102" s="143"/>
      <c r="ASE102" s="143"/>
      <c r="ASF102" s="23"/>
      <c r="ASG102" s="32"/>
      <c r="ASH102" s="32"/>
      <c r="ASI102" s="26"/>
      <c r="ASJ102" s="140"/>
      <c r="ASK102" s="143"/>
      <c r="ASL102" s="143"/>
      <c r="ASM102" s="23"/>
      <c r="ASN102" s="32"/>
      <c r="ASO102" s="32"/>
      <c r="ASP102" s="26"/>
      <c r="ASQ102" s="140"/>
      <c r="ASR102" s="143"/>
      <c r="ASS102" s="143"/>
      <c r="AST102" s="23"/>
      <c r="ASU102" s="32"/>
      <c r="ASV102" s="32"/>
      <c r="ASW102" s="26"/>
      <c r="ASX102" s="140"/>
      <c r="ASY102" s="143"/>
      <c r="ASZ102" s="143"/>
      <c r="ATA102" s="23"/>
      <c r="ATB102" s="32"/>
      <c r="ATC102" s="32"/>
      <c r="ATD102" s="26"/>
      <c r="ATE102" s="140"/>
      <c r="ATF102" s="143"/>
      <c r="ATG102" s="143"/>
      <c r="ATH102" s="23"/>
      <c r="ATI102" s="32"/>
      <c r="ATJ102" s="32"/>
      <c r="ATK102" s="26"/>
      <c r="ATL102" s="140"/>
      <c r="ATM102" s="143"/>
      <c r="ATN102" s="143"/>
      <c r="ATO102" s="23"/>
      <c r="ATP102" s="32"/>
      <c r="ATQ102" s="32"/>
      <c r="ATR102" s="26"/>
      <c r="ATS102" s="140"/>
      <c r="ATT102" s="143"/>
      <c r="ATU102" s="143"/>
      <c r="ATV102" s="23"/>
      <c r="ATW102" s="32"/>
      <c r="ATX102" s="32"/>
      <c r="ATY102" s="26"/>
      <c r="ATZ102" s="140"/>
      <c r="AUA102" s="143"/>
      <c r="AUB102" s="143"/>
      <c r="AUC102" s="23"/>
      <c r="AUD102" s="32"/>
      <c r="AUE102" s="32"/>
      <c r="AUF102" s="26"/>
      <c r="AUG102" s="140"/>
      <c r="AUH102" s="143"/>
      <c r="AUI102" s="143"/>
      <c r="AUJ102" s="23"/>
      <c r="AUK102" s="32"/>
      <c r="AUL102" s="32"/>
      <c r="AUM102" s="26"/>
      <c r="AUN102" s="140"/>
      <c r="AUO102" s="143"/>
      <c r="AUP102" s="143"/>
      <c r="AUQ102" s="23"/>
      <c r="AUR102" s="32"/>
      <c r="AUS102" s="32"/>
      <c r="AUT102" s="26"/>
      <c r="AUU102" s="140"/>
      <c r="AUV102" s="143"/>
      <c r="AUW102" s="143"/>
      <c r="AUX102" s="23"/>
      <c r="AUY102" s="32"/>
      <c r="AUZ102" s="32"/>
      <c r="AVA102" s="26"/>
      <c r="AVB102" s="140"/>
      <c r="AVC102" s="143"/>
      <c r="AVD102" s="143"/>
      <c r="AVE102" s="23"/>
      <c r="AVF102" s="32"/>
      <c r="AVG102" s="32"/>
      <c r="AVH102" s="26"/>
      <c r="AVI102" s="140"/>
      <c r="AVJ102" s="143"/>
      <c r="AVK102" s="143"/>
      <c r="AVL102" s="23"/>
      <c r="AVM102" s="32"/>
      <c r="AVN102" s="32"/>
      <c r="AVO102" s="26"/>
      <c r="AVP102" s="140"/>
      <c r="AVQ102" s="143"/>
      <c r="AVR102" s="143"/>
      <c r="AVS102" s="23"/>
      <c r="AVT102" s="32"/>
      <c r="AVU102" s="32"/>
      <c r="AVV102" s="26"/>
      <c r="AVW102" s="140"/>
      <c r="AVX102" s="143"/>
      <c r="AVY102" s="143"/>
      <c r="AVZ102" s="23"/>
      <c r="AWA102" s="32"/>
      <c r="AWB102" s="32"/>
      <c r="AWC102" s="26"/>
      <c r="AWD102" s="140"/>
      <c r="AWE102" s="143"/>
      <c r="AWF102" s="143"/>
      <c r="AWG102" s="23"/>
      <c r="AWH102" s="32"/>
      <c r="AWI102" s="32"/>
      <c r="AWJ102" s="26"/>
      <c r="AWK102" s="140"/>
      <c r="AWL102" s="143"/>
      <c r="AWM102" s="143"/>
      <c r="AWN102" s="23"/>
      <c r="AWO102" s="32"/>
      <c r="AWP102" s="32"/>
      <c r="AWQ102" s="26"/>
      <c r="AWR102" s="140"/>
      <c r="AWS102" s="143"/>
      <c r="AWT102" s="143"/>
      <c r="AWU102" s="23"/>
      <c r="AWV102" s="32"/>
      <c r="AWW102" s="32"/>
      <c r="AWX102" s="26"/>
      <c r="AWY102" s="140"/>
      <c r="AWZ102" s="143"/>
      <c r="AXA102" s="143"/>
      <c r="AXB102" s="23"/>
      <c r="AXC102" s="32"/>
      <c r="AXD102" s="32"/>
      <c r="AXE102" s="26"/>
      <c r="AXF102" s="140"/>
      <c r="AXG102" s="143"/>
      <c r="AXH102" s="143"/>
      <c r="AXI102" s="23"/>
      <c r="AXJ102" s="32"/>
      <c r="AXK102" s="32"/>
      <c r="AXL102" s="26"/>
      <c r="AXM102" s="140"/>
      <c r="AXN102" s="143"/>
      <c r="AXO102" s="143"/>
      <c r="AXP102" s="23"/>
      <c r="AXQ102" s="32"/>
      <c r="AXR102" s="32"/>
      <c r="AXS102" s="26"/>
      <c r="AXT102" s="140"/>
      <c r="AXU102" s="143"/>
      <c r="AXV102" s="143"/>
      <c r="AXW102" s="23"/>
      <c r="AXX102" s="32"/>
      <c r="AXY102" s="32"/>
      <c r="AXZ102" s="26"/>
      <c r="AYA102" s="140"/>
      <c r="AYB102" s="143"/>
      <c r="AYC102" s="143"/>
      <c r="AYD102" s="23"/>
      <c r="AYE102" s="32"/>
      <c r="AYF102" s="32"/>
      <c r="AYG102" s="26"/>
      <c r="AYH102" s="140"/>
      <c r="AYI102" s="143"/>
      <c r="AYJ102" s="143"/>
      <c r="AYK102" s="23"/>
      <c r="AYL102" s="32"/>
      <c r="AYM102" s="32"/>
      <c r="AYN102" s="26"/>
      <c r="AYO102" s="140"/>
      <c r="AYP102" s="143"/>
      <c r="AYQ102" s="143"/>
      <c r="AYR102" s="23"/>
      <c r="AYS102" s="32"/>
      <c r="AYT102" s="32"/>
      <c r="AYU102" s="26"/>
      <c r="AYV102" s="140"/>
      <c r="AYW102" s="143"/>
      <c r="AYX102" s="143"/>
      <c r="AYY102" s="23"/>
      <c r="AYZ102" s="32"/>
      <c r="AZA102" s="32"/>
      <c r="AZB102" s="26"/>
      <c r="AZC102" s="140"/>
      <c r="AZD102" s="143"/>
      <c r="AZE102" s="143"/>
      <c r="AZF102" s="23"/>
      <c r="AZG102" s="32"/>
      <c r="AZH102" s="32"/>
      <c r="AZI102" s="26"/>
      <c r="AZJ102" s="140"/>
      <c r="AZK102" s="143"/>
      <c r="AZL102" s="143"/>
      <c r="AZM102" s="23"/>
      <c r="AZN102" s="32"/>
      <c r="AZO102" s="32"/>
      <c r="AZP102" s="26"/>
      <c r="AZQ102" s="140"/>
      <c r="AZR102" s="143"/>
      <c r="AZS102" s="143"/>
      <c r="AZT102" s="23"/>
      <c r="AZU102" s="32"/>
      <c r="AZV102" s="32"/>
      <c r="AZW102" s="26"/>
      <c r="AZX102" s="140"/>
      <c r="AZY102" s="143"/>
      <c r="AZZ102" s="143"/>
      <c r="BAA102" s="23"/>
      <c r="BAB102" s="32"/>
      <c r="BAC102" s="32"/>
      <c r="BAD102" s="26"/>
      <c r="BAE102" s="140"/>
      <c r="BAF102" s="143"/>
      <c r="BAG102" s="143"/>
      <c r="BAH102" s="23"/>
      <c r="BAI102" s="32"/>
      <c r="BAJ102" s="32"/>
      <c r="BAK102" s="26"/>
      <c r="BAL102" s="140"/>
      <c r="BAM102" s="143"/>
      <c r="BAN102" s="143"/>
      <c r="BAO102" s="23"/>
      <c r="BAP102" s="32"/>
      <c r="BAQ102" s="32"/>
      <c r="BAR102" s="26"/>
      <c r="BAS102" s="140"/>
      <c r="BAT102" s="143"/>
      <c r="BAU102" s="143"/>
      <c r="BAV102" s="23"/>
      <c r="BAW102" s="32"/>
      <c r="BAX102" s="32"/>
      <c r="BAY102" s="26"/>
      <c r="BAZ102" s="140"/>
      <c r="BBA102" s="143"/>
      <c r="BBB102" s="143"/>
      <c r="BBC102" s="23"/>
      <c r="BBD102" s="32"/>
      <c r="BBE102" s="32"/>
      <c r="BBF102" s="26"/>
      <c r="BBG102" s="140"/>
      <c r="BBH102" s="143"/>
      <c r="BBI102" s="143"/>
      <c r="BBJ102" s="23"/>
      <c r="BBK102" s="32"/>
      <c r="BBL102" s="32"/>
      <c r="BBM102" s="26"/>
      <c r="BBN102" s="140"/>
      <c r="BBO102" s="143"/>
      <c r="BBP102" s="143"/>
      <c r="BBQ102" s="23"/>
      <c r="BBR102" s="32"/>
      <c r="BBS102" s="32"/>
      <c r="BBT102" s="26"/>
      <c r="BBU102" s="140"/>
      <c r="BBV102" s="143"/>
      <c r="BBW102" s="143"/>
      <c r="BBX102" s="23"/>
      <c r="BBY102" s="32"/>
      <c r="BBZ102" s="32"/>
      <c r="BCA102" s="26"/>
      <c r="BCB102" s="140"/>
      <c r="BCC102" s="143"/>
      <c r="BCD102" s="143"/>
      <c r="BCE102" s="23"/>
      <c r="BCF102" s="32"/>
      <c r="BCG102" s="32"/>
      <c r="BCH102" s="26"/>
      <c r="BCI102" s="140"/>
      <c r="BCJ102" s="143"/>
      <c r="BCK102" s="143"/>
      <c r="BCL102" s="23"/>
      <c r="BCM102" s="32"/>
      <c r="BCN102" s="32"/>
      <c r="BCO102" s="26"/>
      <c r="BCP102" s="140"/>
      <c r="BCQ102" s="143"/>
      <c r="BCR102" s="143"/>
      <c r="BCS102" s="23"/>
      <c r="BCT102" s="32"/>
      <c r="BCU102" s="32"/>
      <c r="BCV102" s="26"/>
      <c r="BCW102" s="140"/>
      <c r="BCX102" s="143"/>
      <c r="BCY102" s="143"/>
      <c r="BCZ102" s="23"/>
      <c r="BDA102" s="32"/>
      <c r="BDB102" s="32"/>
      <c r="BDC102" s="26"/>
      <c r="BDD102" s="140"/>
      <c r="BDE102" s="143"/>
      <c r="BDF102" s="143"/>
      <c r="BDG102" s="23"/>
      <c r="BDH102" s="32"/>
      <c r="BDI102" s="32"/>
      <c r="BDJ102" s="26"/>
      <c r="BDK102" s="140"/>
      <c r="BDL102" s="143"/>
      <c r="BDM102" s="143"/>
      <c r="BDN102" s="23"/>
      <c r="BDO102" s="32"/>
      <c r="BDP102" s="32"/>
      <c r="BDQ102" s="26"/>
      <c r="BDR102" s="140"/>
      <c r="BDS102" s="143"/>
      <c r="BDT102" s="143"/>
      <c r="BDU102" s="23"/>
      <c r="BDV102" s="32"/>
      <c r="BDW102" s="32"/>
      <c r="BDX102" s="26"/>
      <c r="BDY102" s="140"/>
      <c r="BDZ102" s="143"/>
      <c r="BEA102" s="143"/>
      <c r="BEB102" s="23"/>
      <c r="BEC102" s="32"/>
      <c r="BED102" s="32"/>
      <c r="BEE102" s="26"/>
      <c r="BEF102" s="140"/>
      <c r="BEG102" s="143"/>
      <c r="BEH102" s="143"/>
      <c r="BEI102" s="23"/>
      <c r="BEJ102" s="32"/>
      <c r="BEK102" s="32"/>
      <c r="BEL102" s="26"/>
      <c r="BEM102" s="140"/>
      <c r="BEN102" s="143"/>
      <c r="BEO102" s="143"/>
      <c r="BEP102" s="23"/>
      <c r="BEQ102" s="32"/>
      <c r="BER102" s="32"/>
      <c r="BES102" s="26"/>
      <c r="BET102" s="140"/>
      <c r="BEU102" s="143"/>
      <c r="BEV102" s="143"/>
      <c r="BEW102" s="23"/>
      <c r="BEX102" s="32"/>
      <c r="BEY102" s="32"/>
      <c r="BEZ102" s="26"/>
      <c r="BFA102" s="140"/>
      <c r="BFB102" s="143"/>
      <c r="BFC102" s="143"/>
      <c r="BFD102" s="23"/>
      <c r="BFE102" s="32"/>
      <c r="BFF102" s="32"/>
      <c r="BFG102" s="26"/>
      <c r="BFH102" s="140"/>
      <c r="BFI102" s="143"/>
      <c r="BFJ102" s="143"/>
      <c r="BFK102" s="23"/>
      <c r="BFL102" s="32"/>
      <c r="BFM102" s="32"/>
      <c r="BFN102" s="26"/>
      <c r="BFO102" s="140"/>
      <c r="BFP102" s="143"/>
      <c r="BFQ102" s="143"/>
      <c r="BFR102" s="23"/>
      <c r="BFS102" s="32"/>
      <c r="BFT102" s="32"/>
      <c r="BFU102" s="26"/>
      <c r="BFV102" s="140"/>
      <c r="BFW102" s="143"/>
      <c r="BFX102" s="143"/>
      <c r="BFY102" s="23"/>
      <c r="BFZ102" s="32"/>
      <c r="BGA102" s="32"/>
      <c r="BGB102" s="26"/>
      <c r="BGC102" s="140"/>
      <c r="BGD102" s="143"/>
      <c r="BGE102" s="143"/>
      <c r="BGF102" s="23"/>
      <c r="BGG102" s="32"/>
      <c r="BGH102" s="32"/>
      <c r="BGI102" s="26"/>
      <c r="BGJ102" s="140"/>
      <c r="BGK102" s="143"/>
      <c r="BGL102" s="143"/>
      <c r="BGM102" s="23"/>
      <c r="BGN102" s="32"/>
      <c r="BGO102" s="32"/>
      <c r="BGP102" s="26"/>
      <c r="BGQ102" s="140"/>
      <c r="BGR102" s="143"/>
      <c r="BGS102" s="143"/>
      <c r="BGT102" s="23"/>
      <c r="BGU102" s="32"/>
      <c r="BGV102" s="32"/>
      <c r="BGW102" s="26"/>
      <c r="BGX102" s="140"/>
      <c r="BGY102" s="143"/>
      <c r="BGZ102" s="143"/>
      <c r="BHA102" s="23"/>
      <c r="BHB102" s="32"/>
      <c r="BHC102" s="32"/>
      <c r="BHD102" s="26"/>
      <c r="BHE102" s="140"/>
      <c r="BHF102" s="143"/>
      <c r="BHG102" s="143"/>
      <c r="BHH102" s="23"/>
      <c r="BHI102" s="32"/>
      <c r="BHJ102" s="32"/>
      <c r="BHK102" s="26"/>
      <c r="BHL102" s="140"/>
      <c r="BHM102" s="143"/>
      <c r="BHN102" s="143"/>
      <c r="BHO102" s="23"/>
      <c r="BHP102" s="32"/>
      <c r="BHQ102" s="32"/>
      <c r="BHR102" s="26"/>
      <c r="BHS102" s="140"/>
      <c r="BHT102" s="143"/>
      <c r="BHU102" s="143"/>
      <c r="BHV102" s="23"/>
      <c r="BHW102" s="32"/>
      <c r="BHX102" s="32"/>
      <c r="BHY102" s="26"/>
      <c r="BHZ102" s="140"/>
      <c r="BIA102" s="143"/>
      <c r="BIB102" s="143"/>
      <c r="BIC102" s="23"/>
      <c r="BID102" s="32"/>
      <c r="BIE102" s="32"/>
      <c r="BIF102" s="26"/>
      <c r="BIG102" s="140"/>
      <c r="BIH102" s="143"/>
      <c r="BII102" s="143"/>
      <c r="BIJ102" s="23"/>
      <c r="BIK102" s="32"/>
      <c r="BIL102" s="32"/>
      <c r="BIM102" s="26"/>
      <c r="BIN102" s="140"/>
      <c r="BIO102" s="143"/>
      <c r="BIP102" s="143"/>
      <c r="BIQ102" s="23"/>
      <c r="BIR102" s="32"/>
      <c r="BIS102" s="32"/>
      <c r="BIT102" s="26"/>
      <c r="BIU102" s="140"/>
      <c r="BIV102" s="143"/>
      <c r="BIW102" s="143"/>
      <c r="BIX102" s="23"/>
      <c r="BIY102" s="32"/>
      <c r="BIZ102" s="32"/>
      <c r="BJA102" s="26"/>
      <c r="BJB102" s="140"/>
      <c r="BJC102" s="143"/>
      <c r="BJD102" s="143"/>
      <c r="BJE102" s="23"/>
      <c r="BJF102" s="32"/>
      <c r="BJG102" s="32"/>
      <c r="BJH102" s="26"/>
      <c r="BJI102" s="140"/>
      <c r="BJJ102" s="143"/>
      <c r="BJK102" s="143"/>
      <c r="BJL102" s="23"/>
      <c r="BJM102" s="32"/>
      <c r="BJN102" s="32"/>
      <c r="BJO102" s="26"/>
      <c r="BJP102" s="140"/>
      <c r="BJQ102" s="143"/>
      <c r="BJR102" s="143"/>
      <c r="BJS102" s="23"/>
      <c r="BJT102" s="32"/>
      <c r="BJU102" s="32"/>
      <c r="BJV102" s="26"/>
      <c r="BJW102" s="140"/>
      <c r="BJX102" s="143"/>
      <c r="BJY102" s="143"/>
      <c r="BJZ102" s="23"/>
      <c r="BKA102" s="32"/>
      <c r="BKB102" s="32"/>
      <c r="BKC102" s="26"/>
      <c r="BKD102" s="140"/>
      <c r="BKE102" s="143"/>
      <c r="BKF102" s="143"/>
      <c r="BKG102" s="23"/>
      <c r="BKH102" s="32"/>
      <c r="BKI102" s="32"/>
      <c r="BKJ102" s="26"/>
      <c r="BKK102" s="140"/>
      <c r="BKL102" s="143"/>
      <c r="BKM102" s="143"/>
      <c r="BKN102" s="23"/>
      <c r="BKO102" s="32"/>
      <c r="BKP102" s="32"/>
      <c r="BKQ102" s="26"/>
      <c r="BKR102" s="140"/>
      <c r="BKS102" s="143"/>
      <c r="BKT102" s="143"/>
      <c r="BKU102" s="23"/>
      <c r="BKV102" s="32"/>
      <c r="BKW102" s="32"/>
      <c r="BKX102" s="26"/>
      <c r="BKY102" s="140"/>
      <c r="BKZ102" s="143"/>
      <c r="BLA102" s="143"/>
      <c r="BLB102" s="23"/>
      <c r="BLC102" s="32"/>
      <c r="BLD102" s="32"/>
      <c r="BLE102" s="26"/>
      <c r="BLF102" s="140"/>
      <c r="BLG102" s="143"/>
      <c r="BLH102" s="143"/>
      <c r="BLI102" s="23"/>
      <c r="BLJ102" s="32"/>
      <c r="BLK102" s="32"/>
      <c r="BLL102" s="26"/>
      <c r="BLM102" s="140"/>
      <c r="BLN102" s="143"/>
      <c r="BLO102" s="143"/>
      <c r="BLP102" s="23"/>
      <c r="BLQ102" s="32"/>
      <c r="BLR102" s="32"/>
      <c r="BLS102" s="26"/>
      <c r="BLT102" s="140"/>
      <c r="BLU102" s="143"/>
      <c r="BLV102" s="143"/>
      <c r="BLW102" s="23"/>
      <c r="BLX102" s="32"/>
      <c r="BLY102" s="32"/>
      <c r="BLZ102" s="26"/>
      <c r="BMA102" s="140"/>
      <c r="BMB102" s="143"/>
      <c r="BMC102" s="143"/>
      <c r="BMD102" s="23"/>
      <c r="BME102" s="32"/>
      <c r="BMF102" s="32"/>
      <c r="BMG102" s="26"/>
      <c r="BMH102" s="140"/>
      <c r="BMI102" s="143"/>
      <c r="BMJ102" s="143"/>
      <c r="BMK102" s="23"/>
      <c r="BML102" s="32"/>
      <c r="BMM102" s="32"/>
      <c r="BMN102" s="26"/>
      <c r="BMO102" s="140"/>
      <c r="BMP102" s="143"/>
      <c r="BMQ102" s="143"/>
      <c r="BMR102" s="23"/>
      <c r="BMS102" s="32"/>
      <c r="BMT102" s="32"/>
      <c r="BMU102" s="26"/>
      <c r="BMV102" s="140"/>
      <c r="BMW102" s="143"/>
      <c r="BMX102" s="143"/>
      <c r="BMY102" s="23"/>
      <c r="BMZ102" s="32"/>
      <c r="BNA102" s="32"/>
      <c r="BNB102" s="26"/>
      <c r="BNC102" s="140"/>
      <c r="BND102" s="143"/>
      <c r="BNE102" s="143"/>
      <c r="BNF102" s="23"/>
      <c r="BNG102" s="32"/>
      <c r="BNH102" s="32"/>
      <c r="BNI102" s="26"/>
      <c r="BNJ102" s="140"/>
      <c r="BNK102" s="143"/>
      <c r="BNL102" s="143"/>
      <c r="BNM102" s="23"/>
      <c r="BNN102" s="32"/>
      <c r="BNO102" s="32"/>
      <c r="BNP102" s="26"/>
      <c r="BNQ102" s="140"/>
      <c r="BNR102" s="143"/>
      <c r="BNS102" s="143"/>
      <c r="BNT102" s="23"/>
      <c r="BNU102" s="32"/>
      <c r="BNV102" s="32"/>
      <c r="BNW102" s="26"/>
      <c r="BNX102" s="140"/>
      <c r="BNY102" s="143"/>
      <c r="BNZ102" s="143"/>
      <c r="BOA102" s="23"/>
      <c r="BOB102" s="32"/>
      <c r="BOC102" s="32"/>
      <c r="BOD102" s="26"/>
      <c r="BOE102" s="140"/>
      <c r="BOF102" s="143"/>
      <c r="BOG102" s="143"/>
      <c r="BOH102" s="23"/>
      <c r="BOI102" s="32"/>
      <c r="BOJ102" s="32"/>
      <c r="BOK102" s="26"/>
      <c r="BOL102" s="140"/>
      <c r="BOM102" s="143"/>
      <c r="BON102" s="143"/>
      <c r="BOO102" s="23"/>
      <c r="BOP102" s="32"/>
      <c r="BOQ102" s="32"/>
      <c r="BOR102" s="26"/>
      <c r="BOS102" s="140"/>
      <c r="BOT102" s="143"/>
      <c r="BOU102" s="143"/>
      <c r="BOV102" s="23"/>
      <c r="BOW102" s="32"/>
      <c r="BOX102" s="32"/>
      <c r="BOY102" s="26"/>
      <c r="BOZ102" s="140"/>
      <c r="BPA102" s="143"/>
      <c r="BPB102" s="143"/>
      <c r="BPC102" s="23"/>
      <c r="BPD102" s="32"/>
      <c r="BPE102" s="32"/>
      <c r="BPF102" s="26"/>
      <c r="BPG102" s="140"/>
      <c r="BPH102" s="143"/>
      <c r="BPI102" s="143"/>
      <c r="BPJ102" s="23"/>
      <c r="BPK102" s="32"/>
      <c r="BPL102" s="32"/>
      <c r="BPM102" s="26"/>
      <c r="BPN102" s="140"/>
      <c r="BPO102" s="143"/>
      <c r="BPP102" s="143"/>
      <c r="BPQ102" s="23"/>
      <c r="BPR102" s="32"/>
      <c r="BPS102" s="32"/>
      <c r="BPT102" s="26"/>
      <c r="BPU102" s="140"/>
      <c r="BPV102" s="143"/>
      <c r="BPW102" s="143"/>
      <c r="BPX102" s="23"/>
      <c r="BPY102" s="32"/>
      <c r="BPZ102" s="32"/>
      <c r="BQA102" s="26"/>
      <c r="BQB102" s="140"/>
      <c r="BQC102" s="143"/>
      <c r="BQD102" s="143"/>
      <c r="BQE102" s="23"/>
      <c r="BQF102" s="32"/>
      <c r="BQG102" s="32"/>
      <c r="BQH102" s="26"/>
      <c r="BQI102" s="140"/>
      <c r="BQJ102" s="143"/>
      <c r="BQK102" s="143"/>
      <c r="BQL102" s="23"/>
      <c r="BQM102" s="32"/>
      <c r="BQN102" s="32"/>
      <c r="BQO102" s="26"/>
      <c r="BQP102" s="140"/>
      <c r="BQQ102" s="143"/>
      <c r="BQR102" s="143"/>
      <c r="BQS102" s="23"/>
      <c r="BQT102" s="32"/>
      <c r="BQU102" s="32"/>
      <c r="BQV102" s="26"/>
      <c r="BQW102" s="140"/>
      <c r="BQX102" s="143"/>
      <c r="BQY102" s="143"/>
      <c r="BQZ102" s="23"/>
      <c r="BRA102" s="32"/>
      <c r="BRB102" s="32"/>
      <c r="BRC102" s="26"/>
      <c r="BRD102" s="140"/>
      <c r="BRE102" s="143"/>
      <c r="BRF102" s="143"/>
      <c r="BRG102" s="23"/>
      <c r="BRH102" s="32"/>
      <c r="BRI102" s="32"/>
      <c r="BRJ102" s="26"/>
      <c r="BRK102" s="140"/>
      <c r="BRL102" s="143"/>
      <c r="BRM102" s="143"/>
      <c r="BRN102" s="23"/>
      <c r="BRO102" s="32"/>
      <c r="BRP102" s="32"/>
      <c r="BRQ102" s="26"/>
      <c r="BRR102" s="140"/>
      <c r="BRS102" s="143"/>
      <c r="BRT102" s="143"/>
      <c r="BRU102" s="23"/>
      <c r="BRV102" s="32"/>
      <c r="BRW102" s="32"/>
      <c r="BRX102" s="26"/>
      <c r="BRY102" s="140"/>
      <c r="BRZ102" s="143"/>
      <c r="BSA102" s="143"/>
      <c r="BSB102" s="23"/>
      <c r="BSC102" s="32"/>
      <c r="BSD102" s="32"/>
      <c r="BSE102" s="26"/>
      <c r="BSF102" s="140"/>
      <c r="BSG102" s="143"/>
      <c r="BSH102" s="143"/>
      <c r="BSI102" s="23"/>
      <c r="BSJ102" s="32"/>
      <c r="BSK102" s="32"/>
      <c r="BSL102" s="26"/>
      <c r="BSM102" s="140"/>
      <c r="BSN102" s="143"/>
      <c r="BSO102" s="143"/>
      <c r="BSP102" s="23"/>
      <c r="BSQ102" s="32"/>
      <c r="BSR102" s="32"/>
      <c r="BSS102" s="26"/>
      <c r="BST102" s="140"/>
      <c r="BSU102" s="143"/>
      <c r="BSV102" s="143"/>
      <c r="BSW102" s="23"/>
      <c r="BSX102" s="32"/>
      <c r="BSY102" s="32"/>
      <c r="BSZ102" s="26"/>
      <c r="BTA102" s="140"/>
      <c r="BTB102" s="143"/>
      <c r="BTC102" s="143"/>
      <c r="BTD102" s="23"/>
      <c r="BTE102" s="32"/>
      <c r="BTF102" s="32"/>
      <c r="BTG102" s="26"/>
      <c r="BTH102" s="140"/>
      <c r="BTI102" s="143"/>
      <c r="BTJ102" s="143"/>
      <c r="BTK102" s="23"/>
      <c r="BTL102" s="32"/>
      <c r="BTM102" s="32"/>
      <c r="BTN102" s="26"/>
      <c r="BTO102" s="140"/>
      <c r="BTP102" s="143"/>
      <c r="BTQ102" s="143"/>
      <c r="BTR102" s="23"/>
      <c r="BTS102" s="32"/>
      <c r="BTT102" s="32"/>
      <c r="BTU102" s="26"/>
      <c r="BTV102" s="140"/>
      <c r="BTW102" s="143"/>
      <c r="BTX102" s="143"/>
      <c r="BTY102" s="23"/>
      <c r="BTZ102" s="32"/>
      <c r="BUA102" s="32"/>
      <c r="BUB102" s="26"/>
      <c r="BUC102" s="140"/>
      <c r="BUD102" s="143"/>
      <c r="BUE102" s="143"/>
      <c r="BUF102" s="23"/>
      <c r="BUG102" s="32"/>
      <c r="BUH102" s="32"/>
      <c r="BUI102" s="26"/>
      <c r="BUJ102" s="140"/>
      <c r="BUK102" s="143"/>
      <c r="BUL102" s="143"/>
      <c r="BUM102" s="23"/>
      <c r="BUN102" s="32"/>
      <c r="BUO102" s="32"/>
      <c r="BUP102" s="26"/>
      <c r="BUQ102" s="140"/>
      <c r="BUR102" s="143"/>
      <c r="BUS102" s="143"/>
      <c r="BUT102" s="23"/>
      <c r="BUU102" s="32"/>
      <c r="BUV102" s="32"/>
      <c r="BUW102" s="26"/>
      <c r="BUX102" s="140"/>
      <c r="BUY102" s="143"/>
      <c r="BUZ102" s="143"/>
      <c r="BVA102" s="23"/>
      <c r="BVB102" s="32"/>
      <c r="BVC102" s="32"/>
      <c r="BVD102" s="26"/>
      <c r="BVE102" s="140"/>
      <c r="BVF102" s="143"/>
      <c r="BVG102" s="143"/>
      <c r="BVH102" s="23"/>
      <c r="BVI102" s="32"/>
      <c r="BVJ102" s="32"/>
      <c r="BVK102" s="26"/>
      <c r="BVL102" s="140"/>
      <c r="BVM102" s="143"/>
      <c r="BVN102" s="143"/>
      <c r="BVO102" s="23"/>
      <c r="BVP102" s="32"/>
      <c r="BVQ102" s="32"/>
      <c r="BVR102" s="26"/>
      <c r="BVS102" s="140"/>
      <c r="BVT102" s="143"/>
      <c r="BVU102" s="143"/>
      <c r="BVV102" s="23"/>
      <c r="BVW102" s="32"/>
      <c r="BVX102" s="32"/>
      <c r="BVY102" s="26"/>
      <c r="BVZ102" s="140"/>
      <c r="BWA102" s="143"/>
      <c r="BWB102" s="143"/>
      <c r="BWC102" s="23"/>
      <c r="BWD102" s="32"/>
      <c r="BWE102" s="32"/>
      <c r="BWF102" s="26"/>
      <c r="BWG102" s="140"/>
      <c r="BWH102" s="143"/>
      <c r="BWI102" s="143"/>
      <c r="BWJ102" s="23"/>
      <c r="BWK102" s="32"/>
      <c r="BWL102" s="32"/>
      <c r="BWM102" s="26"/>
      <c r="BWN102" s="140"/>
      <c r="BWO102" s="143"/>
      <c r="BWP102" s="143"/>
      <c r="BWQ102" s="23"/>
      <c r="BWR102" s="32"/>
      <c r="BWS102" s="32"/>
      <c r="BWT102" s="26"/>
      <c r="BWU102" s="140"/>
      <c r="BWV102" s="143"/>
      <c r="BWW102" s="143"/>
      <c r="BWX102" s="23"/>
      <c r="BWY102" s="32"/>
      <c r="BWZ102" s="32"/>
      <c r="BXA102" s="26"/>
      <c r="BXB102" s="140"/>
      <c r="BXC102" s="143"/>
      <c r="BXD102" s="143"/>
      <c r="BXE102" s="23"/>
      <c r="BXF102" s="32"/>
      <c r="BXG102" s="32"/>
      <c r="BXH102" s="26"/>
      <c r="BXI102" s="140"/>
      <c r="BXJ102" s="143"/>
      <c r="BXK102" s="143"/>
      <c r="BXL102" s="23"/>
      <c r="BXM102" s="32"/>
      <c r="BXN102" s="32"/>
      <c r="BXO102" s="26"/>
      <c r="BXP102" s="140"/>
      <c r="BXQ102" s="143"/>
      <c r="BXR102" s="143"/>
      <c r="BXS102" s="23"/>
      <c r="BXT102" s="32"/>
      <c r="BXU102" s="32"/>
      <c r="BXV102" s="26"/>
      <c r="BXW102" s="140"/>
      <c r="BXX102" s="143"/>
      <c r="BXY102" s="143"/>
      <c r="BXZ102" s="23"/>
      <c r="BYA102" s="32"/>
      <c r="BYB102" s="32"/>
      <c r="BYC102" s="26"/>
      <c r="BYD102" s="140"/>
      <c r="BYE102" s="143"/>
      <c r="BYF102" s="143"/>
      <c r="BYG102" s="23"/>
      <c r="BYH102" s="32"/>
      <c r="BYI102" s="32"/>
      <c r="BYJ102" s="26"/>
      <c r="BYK102" s="140"/>
      <c r="BYL102" s="143"/>
      <c r="BYM102" s="143"/>
      <c r="BYN102" s="23"/>
      <c r="BYO102" s="32"/>
      <c r="BYP102" s="32"/>
      <c r="BYQ102" s="26"/>
      <c r="BYR102" s="140"/>
      <c r="BYS102" s="143"/>
      <c r="BYT102" s="143"/>
      <c r="BYU102" s="23"/>
      <c r="BYV102" s="32"/>
      <c r="BYW102" s="32"/>
      <c r="BYX102" s="26"/>
      <c r="BYY102" s="140"/>
      <c r="BYZ102" s="143"/>
      <c r="BZA102" s="143"/>
      <c r="BZB102" s="23"/>
      <c r="BZC102" s="32"/>
      <c r="BZD102" s="32"/>
      <c r="BZE102" s="26"/>
      <c r="BZF102" s="140"/>
      <c r="BZG102" s="143"/>
      <c r="BZH102" s="143"/>
      <c r="BZI102" s="23"/>
      <c r="BZJ102" s="32"/>
      <c r="BZK102" s="32"/>
      <c r="BZL102" s="26"/>
      <c r="BZM102" s="140"/>
      <c r="BZN102" s="143"/>
      <c r="BZO102" s="143"/>
      <c r="BZP102" s="23"/>
      <c r="BZQ102" s="32"/>
      <c r="BZR102" s="32"/>
      <c r="BZS102" s="26"/>
      <c r="BZT102" s="140"/>
      <c r="BZU102" s="143"/>
      <c r="BZV102" s="143"/>
      <c r="BZW102" s="23"/>
      <c r="BZX102" s="32"/>
      <c r="BZY102" s="32"/>
      <c r="BZZ102" s="26"/>
      <c r="CAA102" s="140"/>
      <c r="CAB102" s="143"/>
      <c r="CAC102" s="143"/>
      <c r="CAD102" s="23"/>
      <c r="CAE102" s="32"/>
      <c r="CAF102" s="32"/>
      <c r="CAG102" s="26"/>
      <c r="CAH102" s="140"/>
      <c r="CAI102" s="143"/>
      <c r="CAJ102" s="143"/>
      <c r="CAK102" s="23"/>
      <c r="CAL102" s="32"/>
      <c r="CAM102" s="32"/>
      <c r="CAN102" s="26"/>
      <c r="CAO102" s="140"/>
      <c r="CAP102" s="143"/>
      <c r="CAQ102" s="143"/>
      <c r="CAR102" s="23"/>
      <c r="CAS102" s="32"/>
      <c r="CAT102" s="32"/>
      <c r="CAU102" s="26"/>
      <c r="CAV102" s="140"/>
      <c r="CAW102" s="143"/>
      <c r="CAX102" s="143"/>
      <c r="CAY102" s="23"/>
      <c r="CAZ102" s="32"/>
      <c r="CBA102" s="32"/>
      <c r="CBB102" s="26"/>
      <c r="CBC102" s="140"/>
      <c r="CBD102" s="143"/>
      <c r="CBE102" s="143"/>
      <c r="CBF102" s="23"/>
      <c r="CBG102" s="32"/>
      <c r="CBH102" s="32"/>
      <c r="CBI102" s="26"/>
      <c r="CBJ102" s="140"/>
      <c r="CBK102" s="143"/>
      <c r="CBL102" s="143"/>
      <c r="CBM102" s="23"/>
      <c r="CBN102" s="32"/>
      <c r="CBO102" s="32"/>
      <c r="CBP102" s="26"/>
      <c r="CBQ102" s="140"/>
      <c r="CBR102" s="143"/>
      <c r="CBS102" s="143"/>
      <c r="CBT102" s="23"/>
      <c r="CBU102" s="32"/>
      <c r="CBV102" s="32"/>
      <c r="CBW102" s="26"/>
      <c r="CBX102" s="140"/>
      <c r="CBY102" s="143"/>
      <c r="CBZ102" s="143"/>
      <c r="CCA102" s="23"/>
      <c r="CCB102" s="32"/>
      <c r="CCC102" s="32"/>
      <c r="CCD102" s="26"/>
      <c r="CCE102" s="140"/>
      <c r="CCF102" s="143"/>
      <c r="CCG102" s="143"/>
      <c r="CCH102" s="23"/>
      <c r="CCI102" s="32"/>
      <c r="CCJ102" s="32"/>
      <c r="CCK102" s="26"/>
      <c r="CCL102" s="140"/>
      <c r="CCM102" s="143"/>
      <c r="CCN102" s="143"/>
      <c r="CCO102" s="23"/>
      <c r="CCP102" s="32"/>
      <c r="CCQ102" s="32"/>
      <c r="CCR102" s="26"/>
      <c r="CCS102" s="140"/>
      <c r="CCT102" s="143"/>
      <c r="CCU102" s="143"/>
      <c r="CCV102" s="23"/>
      <c r="CCW102" s="32"/>
      <c r="CCX102" s="32"/>
      <c r="CCY102" s="26"/>
      <c r="CCZ102" s="140"/>
      <c r="CDA102" s="143"/>
      <c r="CDB102" s="143"/>
      <c r="CDC102" s="23"/>
      <c r="CDD102" s="32"/>
      <c r="CDE102" s="32"/>
      <c r="CDF102" s="26"/>
      <c r="CDG102" s="140"/>
      <c r="CDH102" s="143"/>
      <c r="CDI102" s="143"/>
      <c r="CDJ102" s="23"/>
      <c r="CDK102" s="32"/>
      <c r="CDL102" s="32"/>
      <c r="CDM102" s="26"/>
      <c r="CDN102" s="140"/>
      <c r="CDO102" s="143"/>
      <c r="CDP102" s="143"/>
      <c r="CDQ102" s="23"/>
      <c r="CDR102" s="32"/>
      <c r="CDS102" s="32"/>
      <c r="CDT102" s="26"/>
      <c r="CDU102" s="140"/>
      <c r="CDV102" s="143"/>
      <c r="CDW102" s="143"/>
      <c r="CDX102" s="23"/>
      <c r="CDY102" s="32"/>
      <c r="CDZ102" s="32"/>
      <c r="CEA102" s="26"/>
      <c r="CEB102" s="140"/>
      <c r="CEC102" s="143"/>
      <c r="CED102" s="143"/>
      <c r="CEE102" s="23"/>
      <c r="CEF102" s="32"/>
      <c r="CEG102" s="32"/>
      <c r="CEH102" s="26"/>
      <c r="CEI102" s="140"/>
      <c r="CEJ102" s="143"/>
      <c r="CEK102" s="143"/>
      <c r="CEL102" s="23"/>
      <c r="CEM102" s="32"/>
      <c r="CEN102" s="32"/>
      <c r="CEO102" s="26"/>
      <c r="CEP102" s="140"/>
      <c r="CEQ102" s="143"/>
      <c r="CER102" s="143"/>
      <c r="CES102" s="23"/>
      <c r="CET102" s="32"/>
      <c r="CEU102" s="32"/>
      <c r="CEV102" s="26"/>
      <c r="CEW102" s="140"/>
      <c r="CEX102" s="143"/>
      <c r="CEY102" s="143"/>
      <c r="CEZ102" s="23"/>
      <c r="CFA102" s="32"/>
      <c r="CFB102" s="32"/>
      <c r="CFC102" s="26"/>
      <c r="CFD102" s="140"/>
      <c r="CFE102" s="143"/>
      <c r="CFF102" s="143"/>
      <c r="CFG102" s="23"/>
      <c r="CFH102" s="32"/>
      <c r="CFI102" s="32"/>
      <c r="CFJ102" s="26"/>
      <c r="CFK102" s="140"/>
      <c r="CFL102" s="143"/>
      <c r="CFM102" s="143"/>
      <c r="CFN102" s="23"/>
      <c r="CFO102" s="32"/>
      <c r="CFP102" s="32"/>
      <c r="CFQ102" s="26"/>
      <c r="CFR102" s="140"/>
      <c r="CFS102" s="143"/>
      <c r="CFT102" s="143"/>
      <c r="CFU102" s="23"/>
      <c r="CFV102" s="32"/>
      <c r="CFW102" s="32"/>
      <c r="CFX102" s="26"/>
      <c r="CFY102" s="140"/>
      <c r="CFZ102" s="143"/>
      <c r="CGA102" s="143"/>
      <c r="CGB102" s="23"/>
      <c r="CGC102" s="32"/>
      <c r="CGD102" s="32"/>
      <c r="CGE102" s="26"/>
      <c r="CGF102" s="140"/>
      <c r="CGG102" s="143"/>
      <c r="CGH102" s="143"/>
      <c r="CGI102" s="23"/>
      <c r="CGJ102" s="32"/>
      <c r="CGK102" s="32"/>
      <c r="CGL102" s="26"/>
      <c r="CGM102" s="140"/>
      <c r="CGN102" s="143"/>
      <c r="CGO102" s="143"/>
      <c r="CGP102" s="23"/>
      <c r="CGQ102" s="32"/>
      <c r="CGR102" s="32"/>
      <c r="CGS102" s="26"/>
      <c r="CGT102" s="140"/>
      <c r="CGU102" s="143"/>
      <c r="CGV102" s="143"/>
      <c r="CGW102" s="23"/>
      <c r="CGX102" s="32"/>
      <c r="CGY102" s="32"/>
      <c r="CGZ102" s="26"/>
      <c r="CHA102" s="140"/>
      <c r="CHB102" s="143"/>
      <c r="CHC102" s="143"/>
      <c r="CHD102" s="23"/>
      <c r="CHE102" s="32"/>
      <c r="CHF102" s="32"/>
      <c r="CHG102" s="26"/>
      <c r="CHH102" s="140"/>
      <c r="CHI102" s="143"/>
      <c r="CHJ102" s="143"/>
      <c r="CHK102" s="23"/>
      <c r="CHL102" s="32"/>
      <c r="CHM102" s="32"/>
      <c r="CHN102" s="26"/>
      <c r="CHO102" s="140"/>
      <c r="CHP102" s="143"/>
      <c r="CHQ102" s="143"/>
      <c r="CHR102" s="23"/>
      <c r="CHS102" s="32"/>
      <c r="CHT102" s="32"/>
      <c r="CHU102" s="26"/>
      <c r="CHV102" s="140"/>
      <c r="CHW102" s="143"/>
      <c r="CHX102" s="143"/>
      <c r="CHY102" s="23"/>
      <c r="CHZ102" s="32"/>
      <c r="CIA102" s="32"/>
      <c r="CIB102" s="26"/>
      <c r="CIC102" s="140"/>
      <c r="CID102" s="143"/>
      <c r="CIE102" s="143"/>
      <c r="CIF102" s="23"/>
      <c r="CIG102" s="32"/>
      <c r="CIH102" s="32"/>
      <c r="CII102" s="26"/>
      <c r="CIJ102" s="140"/>
      <c r="CIK102" s="143"/>
      <c r="CIL102" s="143"/>
      <c r="CIM102" s="23"/>
      <c r="CIN102" s="32"/>
      <c r="CIO102" s="32"/>
      <c r="CIP102" s="26"/>
      <c r="CIQ102" s="140"/>
      <c r="CIR102" s="143"/>
      <c r="CIS102" s="143"/>
      <c r="CIT102" s="23"/>
      <c r="CIU102" s="32"/>
      <c r="CIV102" s="32"/>
      <c r="CIW102" s="26"/>
      <c r="CIX102" s="140"/>
      <c r="CIY102" s="143"/>
      <c r="CIZ102" s="143"/>
      <c r="CJA102" s="23"/>
      <c r="CJB102" s="32"/>
      <c r="CJC102" s="32"/>
      <c r="CJD102" s="26"/>
      <c r="CJE102" s="140"/>
      <c r="CJF102" s="143"/>
      <c r="CJG102" s="143"/>
      <c r="CJH102" s="23"/>
      <c r="CJI102" s="32"/>
      <c r="CJJ102" s="32"/>
      <c r="CJK102" s="26"/>
      <c r="CJL102" s="140"/>
      <c r="CJM102" s="143"/>
      <c r="CJN102" s="143"/>
      <c r="CJO102" s="23"/>
      <c r="CJP102" s="32"/>
      <c r="CJQ102" s="32"/>
      <c r="CJR102" s="26"/>
      <c r="CJS102" s="140"/>
      <c r="CJT102" s="143"/>
      <c r="CJU102" s="143"/>
      <c r="CJV102" s="23"/>
      <c r="CJW102" s="32"/>
      <c r="CJX102" s="32"/>
      <c r="CJY102" s="26"/>
      <c r="CJZ102" s="140"/>
      <c r="CKA102" s="143"/>
      <c r="CKB102" s="143"/>
      <c r="CKC102" s="23"/>
      <c r="CKD102" s="32"/>
      <c r="CKE102" s="32"/>
      <c r="CKF102" s="26"/>
      <c r="CKG102" s="140"/>
      <c r="CKH102" s="143"/>
      <c r="CKI102" s="143"/>
      <c r="CKJ102" s="23"/>
      <c r="CKK102" s="32"/>
      <c r="CKL102" s="32"/>
      <c r="CKM102" s="26"/>
      <c r="CKN102" s="140"/>
      <c r="CKO102" s="143"/>
      <c r="CKP102" s="143"/>
      <c r="CKQ102" s="23"/>
      <c r="CKR102" s="32"/>
      <c r="CKS102" s="32"/>
      <c r="CKT102" s="26"/>
      <c r="CKU102" s="140"/>
      <c r="CKV102" s="143"/>
      <c r="CKW102" s="143"/>
      <c r="CKX102" s="23"/>
      <c r="CKY102" s="32"/>
      <c r="CKZ102" s="32"/>
      <c r="CLA102" s="26"/>
      <c r="CLB102" s="140"/>
      <c r="CLC102" s="143"/>
      <c r="CLD102" s="143"/>
      <c r="CLE102" s="23"/>
      <c r="CLF102" s="32"/>
      <c r="CLG102" s="32"/>
      <c r="CLH102" s="26"/>
      <c r="CLI102" s="140"/>
      <c r="CLJ102" s="143"/>
      <c r="CLK102" s="143"/>
      <c r="CLL102" s="23"/>
      <c r="CLM102" s="32"/>
      <c r="CLN102" s="32"/>
      <c r="CLO102" s="26"/>
      <c r="CLP102" s="140"/>
      <c r="CLQ102" s="143"/>
      <c r="CLR102" s="143"/>
      <c r="CLS102" s="23"/>
      <c r="CLT102" s="32"/>
      <c r="CLU102" s="32"/>
      <c r="CLV102" s="26"/>
      <c r="CLW102" s="140"/>
      <c r="CLX102" s="143"/>
      <c r="CLY102" s="143"/>
      <c r="CLZ102" s="23"/>
      <c r="CMA102" s="32"/>
      <c r="CMB102" s="32"/>
      <c r="CMC102" s="26"/>
      <c r="CMD102" s="140"/>
      <c r="CME102" s="143"/>
      <c r="CMF102" s="143"/>
      <c r="CMG102" s="23"/>
      <c r="CMH102" s="32"/>
      <c r="CMI102" s="32"/>
      <c r="CMJ102" s="26"/>
      <c r="CMK102" s="140"/>
      <c r="CML102" s="143"/>
      <c r="CMM102" s="143"/>
      <c r="CMN102" s="23"/>
      <c r="CMO102" s="32"/>
      <c r="CMP102" s="32"/>
      <c r="CMQ102" s="26"/>
      <c r="CMR102" s="140"/>
      <c r="CMS102" s="143"/>
      <c r="CMT102" s="143"/>
      <c r="CMU102" s="23"/>
      <c r="CMV102" s="32"/>
      <c r="CMW102" s="32"/>
      <c r="CMX102" s="26"/>
      <c r="CMY102" s="140"/>
      <c r="CMZ102" s="143"/>
      <c r="CNA102" s="143"/>
      <c r="CNB102" s="23"/>
      <c r="CNC102" s="32"/>
      <c r="CND102" s="32"/>
      <c r="CNE102" s="26"/>
      <c r="CNF102" s="140"/>
      <c r="CNG102" s="143"/>
      <c r="CNH102" s="143"/>
      <c r="CNI102" s="23"/>
      <c r="CNJ102" s="32"/>
      <c r="CNK102" s="32"/>
      <c r="CNL102" s="26"/>
      <c r="CNM102" s="140"/>
      <c r="CNN102" s="143"/>
      <c r="CNO102" s="143"/>
      <c r="CNP102" s="23"/>
      <c r="CNQ102" s="32"/>
      <c r="CNR102" s="32"/>
      <c r="CNS102" s="26"/>
      <c r="CNT102" s="140"/>
      <c r="CNU102" s="143"/>
      <c r="CNV102" s="143"/>
      <c r="CNW102" s="23"/>
      <c r="CNX102" s="32"/>
      <c r="CNY102" s="32"/>
      <c r="CNZ102" s="26"/>
      <c r="COA102" s="140"/>
      <c r="COB102" s="143"/>
      <c r="COC102" s="143"/>
      <c r="COD102" s="23"/>
      <c r="COE102" s="32"/>
      <c r="COF102" s="32"/>
      <c r="COG102" s="26"/>
      <c r="COH102" s="140"/>
      <c r="COI102" s="143"/>
      <c r="COJ102" s="143"/>
      <c r="COK102" s="23"/>
      <c r="COL102" s="32"/>
      <c r="COM102" s="32"/>
      <c r="CON102" s="26"/>
      <c r="COO102" s="140"/>
      <c r="COP102" s="143"/>
      <c r="COQ102" s="143"/>
      <c r="COR102" s="23"/>
      <c r="COS102" s="32"/>
      <c r="COT102" s="32"/>
      <c r="COU102" s="26"/>
      <c r="COV102" s="140"/>
      <c r="COW102" s="143"/>
      <c r="COX102" s="143"/>
      <c r="COY102" s="23"/>
      <c r="COZ102" s="32"/>
      <c r="CPA102" s="32"/>
      <c r="CPB102" s="26"/>
      <c r="CPC102" s="140"/>
      <c r="CPD102" s="143"/>
      <c r="CPE102" s="143"/>
      <c r="CPF102" s="23"/>
      <c r="CPG102" s="32"/>
      <c r="CPH102" s="32"/>
      <c r="CPI102" s="26"/>
      <c r="CPJ102" s="140"/>
      <c r="CPK102" s="143"/>
      <c r="CPL102" s="143"/>
      <c r="CPM102" s="23"/>
      <c r="CPN102" s="32"/>
      <c r="CPO102" s="32"/>
      <c r="CPP102" s="26"/>
      <c r="CPQ102" s="140"/>
      <c r="CPR102" s="143"/>
      <c r="CPS102" s="143"/>
      <c r="CPT102" s="23"/>
      <c r="CPU102" s="32"/>
      <c r="CPV102" s="32"/>
      <c r="CPW102" s="26"/>
      <c r="CPX102" s="140"/>
      <c r="CPY102" s="143"/>
      <c r="CPZ102" s="143"/>
      <c r="CQA102" s="23"/>
      <c r="CQB102" s="32"/>
      <c r="CQC102" s="32"/>
      <c r="CQD102" s="26"/>
      <c r="CQE102" s="140"/>
      <c r="CQF102" s="143"/>
      <c r="CQG102" s="143"/>
      <c r="CQH102" s="23"/>
      <c r="CQI102" s="32"/>
      <c r="CQJ102" s="32"/>
      <c r="CQK102" s="26"/>
      <c r="CQL102" s="140"/>
      <c r="CQM102" s="143"/>
      <c r="CQN102" s="143"/>
      <c r="CQO102" s="23"/>
      <c r="CQP102" s="32"/>
      <c r="CQQ102" s="32"/>
      <c r="CQR102" s="26"/>
      <c r="CQS102" s="140"/>
      <c r="CQT102" s="143"/>
      <c r="CQU102" s="143"/>
      <c r="CQV102" s="23"/>
      <c r="CQW102" s="32"/>
      <c r="CQX102" s="32"/>
      <c r="CQY102" s="26"/>
      <c r="CQZ102" s="140"/>
      <c r="CRA102" s="143"/>
      <c r="CRB102" s="143"/>
      <c r="CRC102" s="23"/>
      <c r="CRD102" s="32"/>
      <c r="CRE102" s="32"/>
      <c r="CRF102" s="26"/>
      <c r="CRG102" s="140"/>
      <c r="CRH102" s="143"/>
      <c r="CRI102" s="143"/>
      <c r="CRJ102" s="23"/>
      <c r="CRK102" s="32"/>
      <c r="CRL102" s="32"/>
      <c r="CRM102" s="26"/>
      <c r="CRN102" s="140"/>
      <c r="CRO102" s="143"/>
      <c r="CRP102" s="143"/>
      <c r="CRQ102" s="23"/>
      <c r="CRR102" s="32"/>
      <c r="CRS102" s="32"/>
      <c r="CRT102" s="26"/>
      <c r="CRU102" s="140"/>
      <c r="CRV102" s="143"/>
      <c r="CRW102" s="143"/>
      <c r="CRX102" s="23"/>
      <c r="CRY102" s="32"/>
      <c r="CRZ102" s="32"/>
      <c r="CSA102" s="26"/>
      <c r="CSB102" s="140"/>
      <c r="CSC102" s="143"/>
      <c r="CSD102" s="143"/>
      <c r="CSE102" s="23"/>
      <c r="CSF102" s="32"/>
      <c r="CSG102" s="32"/>
      <c r="CSH102" s="26"/>
      <c r="CSI102" s="140"/>
      <c r="CSJ102" s="143"/>
      <c r="CSK102" s="143"/>
      <c r="CSL102" s="23"/>
      <c r="CSM102" s="32"/>
      <c r="CSN102" s="32"/>
      <c r="CSO102" s="26"/>
      <c r="CSP102" s="140"/>
      <c r="CSQ102" s="143"/>
      <c r="CSR102" s="143"/>
      <c r="CSS102" s="23"/>
      <c r="CST102" s="32"/>
      <c r="CSU102" s="32"/>
      <c r="CSV102" s="26"/>
      <c r="CSW102" s="140"/>
      <c r="CSX102" s="143"/>
      <c r="CSY102" s="143"/>
      <c r="CSZ102" s="23"/>
      <c r="CTA102" s="32"/>
      <c r="CTB102" s="32"/>
      <c r="CTC102" s="26"/>
      <c r="CTD102" s="140"/>
      <c r="CTE102" s="143"/>
      <c r="CTF102" s="143"/>
      <c r="CTG102" s="23"/>
      <c r="CTH102" s="32"/>
      <c r="CTI102" s="32"/>
      <c r="CTJ102" s="26"/>
      <c r="CTK102" s="140"/>
      <c r="CTL102" s="143"/>
      <c r="CTM102" s="143"/>
      <c r="CTN102" s="23"/>
      <c r="CTO102" s="32"/>
      <c r="CTP102" s="32"/>
      <c r="CTQ102" s="26"/>
      <c r="CTR102" s="140"/>
      <c r="CTS102" s="143"/>
      <c r="CTT102" s="143"/>
      <c r="CTU102" s="23"/>
      <c r="CTV102" s="32"/>
      <c r="CTW102" s="32"/>
      <c r="CTX102" s="26"/>
      <c r="CTY102" s="140"/>
      <c r="CTZ102" s="143"/>
      <c r="CUA102" s="143"/>
      <c r="CUB102" s="23"/>
      <c r="CUC102" s="32"/>
      <c r="CUD102" s="32"/>
      <c r="CUE102" s="26"/>
      <c r="CUF102" s="140"/>
      <c r="CUG102" s="143"/>
      <c r="CUH102" s="143"/>
      <c r="CUI102" s="23"/>
      <c r="CUJ102" s="32"/>
      <c r="CUK102" s="32"/>
      <c r="CUL102" s="26"/>
      <c r="CUM102" s="140"/>
      <c r="CUN102" s="143"/>
      <c r="CUO102" s="143"/>
      <c r="CUP102" s="23"/>
      <c r="CUQ102" s="32"/>
      <c r="CUR102" s="32"/>
      <c r="CUS102" s="26"/>
      <c r="CUT102" s="140"/>
      <c r="CUU102" s="143"/>
      <c r="CUV102" s="143"/>
      <c r="CUW102" s="23"/>
      <c r="CUX102" s="32"/>
      <c r="CUY102" s="32"/>
      <c r="CUZ102" s="26"/>
      <c r="CVA102" s="140"/>
      <c r="CVB102" s="143"/>
      <c r="CVC102" s="143"/>
      <c r="CVD102" s="23"/>
      <c r="CVE102" s="32"/>
      <c r="CVF102" s="32"/>
      <c r="CVG102" s="26"/>
      <c r="CVH102" s="140"/>
      <c r="CVI102" s="143"/>
      <c r="CVJ102" s="143"/>
      <c r="CVK102" s="23"/>
      <c r="CVL102" s="32"/>
      <c r="CVM102" s="32"/>
      <c r="CVN102" s="26"/>
      <c r="CVO102" s="140"/>
      <c r="CVP102" s="143"/>
      <c r="CVQ102" s="143"/>
      <c r="CVR102" s="23"/>
      <c r="CVS102" s="32"/>
      <c r="CVT102" s="32"/>
      <c r="CVU102" s="26"/>
      <c r="CVV102" s="140"/>
      <c r="CVW102" s="143"/>
      <c r="CVX102" s="143"/>
      <c r="CVY102" s="23"/>
      <c r="CVZ102" s="32"/>
      <c r="CWA102" s="32"/>
      <c r="CWB102" s="26"/>
      <c r="CWC102" s="140"/>
      <c r="CWD102" s="143"/>
      <c r="CWE102" s="143"/>
      <c r="CWF102" s="23"/>
      <c r="CWG102" s="32"/>
      <c r="CWH102" s="32"/>
      <c r="CWI102" s="26"/>
      <c r="CWJ102" s="140"/>
      <c r="CWK102" s="143"/>
      <c r="CWL102" s="143"/>
      <c r="CWM102" s="23"/>
      <c r="CWN102" s="32"/>
      <c r="CWO102" s="32"/>
      <c r="CWP102" s="26"/>
      <c r="CWQ102" s="140"/>
      <c r="CWR102" s="143"/>
      <c r="CWS102" s="143"/>
      <c r="CWT102" s="23"/>
      <c r="CWU102" s="32"/>
      <c r="CWV102" s="32"/>
      <c r="CWW102" s="26"/>
      <c r="CWX102" s="140"/>
      <c r="CWY102" s="143"/>
      <c r="CWZ102" s="143"/>
      <c r="CXA102" s="23"/>
      <c r="CXB102" s="32"/>
      <c r="CXC102" s="32"/>
      <c r="CXD102" s="26"/>
      <c r="CXE102" s="140"/>
      <c r="CXF102" s="143"/>
      <c r="CXG102" s="143"/>
      <c r="CXH102" s="23"/>
      <c r="CXI102" s="32"/>
      <c r="CXJ102" s="32"/>
      <c r="CXK102" s="26"/>
      <c r="CXL102" s="140"/>
      <c r="CXM102" s="143"/>
      <c r="CXN102" s="143"/>
      <c r="CXO102" s="23"/>
      <c r="CXP102" s="32"/>
      <c r="CXQ102" s="32"/>
      <c r="CXR102" s="26"/>
      <c r="CXS102" s="140"/>
      <c r="CXT102" s="143"/>
      <c r="CXU102" s="143"/>
      <c r="CXV102" s="23"/>
      <c r="CXW102" s="32"/>
      <c r="CXX102" s="32"/>
      <c r="CXY102" s="26"/>
      <c r="CXZ102" s="140"/>
      <c r="CYA102" s="143"/>
      <c r="CYB102" s="143"/>
      <c r="CYC102" s="23"/>
      <c r="CYD102" s="32"/>
      <c r="CYE102" s="32"/>
      <c r="CYF102" s="26"/>
      <c r="CYG102" s="140"/>
      <c r="CYH102" s="143"/>
      <c r="CYI102" s="143"/>
      <c r="CYJ102" s="23"/>
      <c r="CYK102" s="32"/>
      <c r="CYL102" s="32"/>
      <c r="CYM102" s="26"/>
      <c r="CYN102" s="140"/>
      <c r="CYO102" s="143"/>
      <c r="CYP102" s="143"/>
      <c r="CYQ102" s="23"/>
      <c r="CYR102" s="32"/>
      <c r="CYS102" s="32"/>
      <c r="CYT102" s="26"/>
      <c r="CYU102" s="140"/>
      <c r="CYV102" s="143"/>
      <c r="CYW102" s="143"/>
      <c r="CYX102" s="23"/>
      <c r="CYY102" s="32"/>
      <c r="CYZ102" s="32"/>
      <c r="CZA102" s="26"/>
      <c r="CZB102" s="140"/>
      <c r="CZC102" s="143"/>
      <c r="CZD102" s="143"/>
      <c r="CZE102" s="23"/>
      <c r="CZF102" s="32"/>
      <c r="CZG102" s="32"/>
      <c r="CZH102" s="26"/>
      <c r="CZI102" s="140"/>
      <c r="CZJ102" s="143"/>
      <c r="CZK102" s="143"/>
      <c r="CZL102" s="23"/>
      <c r="CZM102" s="32"/>
      <c r="CZN102" s="32"/>
      <c r="CZO102" s="26"/>
      <c r="CZP102" s="140"/>
      <c r="CZQ102" s="143"/>
      <c r="CZR102" s="143"/>
      <c r="CZS102" s="23"/>
      <c r="CZT102" s="32"/>
      <c r="CZU102" s="32"/>
      <c r="CZV102" s="26"/>
      <c r="CZW102" s="140"/>
      <c r="CZX102" s="143"/>
      <c r="CZY102" s="143"/>
      <c r="CZZ102" s="23"/>
      <c r="DAA102" s="32"/>
      <c r="DAB102" s="32"/>
      <c r="DAC102" s="26"/>
      <c r="DAD102" s="140"/>
      <c r="DAE102" s="143"/>
      <c r="DAF102" s="143"/>
      <c r="DAG102" s="23"/>
      <c r="DAH102" s="32"/>
      <c r="DAI102" s="32"/>
      <c r="DAJ102" s="26"/>
      <c r="DAK102" s="140"/>
      <c r="DAL102" s="143"/>
      <c r="DAM102" s="143"/>
      <c r="DAN102" s="23"/>
      <c r="DAO102" s="32"/>
      <c r="DAP102" s="32"/>
      <c r="DAQ102" s="26"/>
      <c r="DAR102" s="140"/>
      <c r="DAS102" s="143"/>
      <c r="DAT102" s="143"/>
      <c r="DAU102" s="23"/>
      <c r="DAV102" s="32"/>
      <c r="DAW102" s="32"/>
      <c r="DAX102" s="26"/>
      <c r="DAY102" s="140"/>
      <c r="DAZ102" s="143"/>
      <c r="DBA102" s="143"/>
      <c r="DBB102" s="23"/>
      <c r="DBC102" s="32"/>
      <c r="DBD102" s="32"/>
      <c r="DBE102" s="26"/>
      <c r="DBF102" s="140"/>
      <c r="DBG102" s="143"/>
      <c r="DBH102" s="143"/>
      <c r="DBI102" s="23"/>
      <c r="DBJ102" s="32"/>
      <c r="DBK102" s="32"/>
      <c r="DBL102" s="26"/>
      <c r="DBM102" s="140"/>
      <c r="DBN102" s="143"/>
      <c r="DBO102" s="143"/>
      <c r="DBP102" s="23"/>
      <c r="DBQ102" s="32"/>
      <c r="DBR102" s="32"/>
      <c r="DBS102" s="26"/>
      <c r="DBT102" s="140"/>
      <c r="DBU102" s="143"/>
      <c r="DBV102" s="143"/>
      <c r="DBW102" s="23"/>
      <c r="DBX102" s="32"/>
      <c r="DBY102" s="32"/>
      <c r="DBZ102" s="26"/>
      <c r="DCA102" s="140"/>
      <c r="DCB102" s="143"/>
      <c r="DCC102" s="143"/>
      <c r="DCD102" s="23"/>
      <c r="DCE102" s="32"/>
      <c r="DCF102" s="32"/>
      <c r="DCG102" s="26"/>
      <c r="DCH102" s="140"/>
      <c r="DCI102" s="143"/>
      <c r="DCJ102" s="143"/>
      <c r="DCK102" s="23"/>
      <c r="DCL102" s="32"/>
      <c r="DCM102" s="32"/>
      <c r="DCN102" s="26"/>
      <c r="DCO102" s="140"/>
      <c r="DCP102" s="143"/>
      <c r="DCQ102" s="143"/>
      <c r="DCR102" s="23"/>
      <c r="DCS102" s="32"/>
      <c r="DCT102" s="32"/>
      <c r="DCU102" s="26"/>
      <c r="DCV102" s="140"/>
      <c r="DCW102" s="143"/>
      <c r="DCX102" s="143"/>
      <c r="DCY102" s="23"/>
      <c r="DCZ102" s="32"/>
      <c r="DDA102" s="32"/>
      <c r="DDB102" s="26"/>
      <c r="DDC102" s="140"/>
      <c r="DDD102" s="143"/>
      <c r="DDE102" s="143"/>
      <c r="DDF102" s="23"/>
      <c r="DDG102" s="32"/>
      <c r="DDH102" s="32"/>
      <c r="DDI102" s="26"/>
      <c r="DDJ102" s="140"/>
      <c r="DDK102" s="143"/>
      <c r="DDL102" s="143"/>
      <c r="DDM102" s="23"/>
      <c r="DDN102" s="32"/>
      <c r="DDO102" s="32"/>
      <c r="DDP102" s="26"/>
      <c r="DDQ102" s="140"/>
      <c r="DDR102" s="143"/>
      <c r="DDS102" s="143"/>
      <c r="DDT102" s="23"/>
      <c r="DDU102" s="32"/>
      <c r="DDV102" s="32"/>
      <c r="DDW102" s="26"/>
      <c r="DDX102" s="140"/>
      <c r="DDY102" s="143"/>
      <c r="DDZ102" s="143"/>
      <c r="DEA102" s="23"/>
      <c r="DEB102" s="32"/>
      <c r="DEC102" s="32"/>
      <c r="DED102" s="26"/>
      <c r="DEE102" s="140"/>
      <c r="DEF102" s="143"/>
      <c r="DEG102" s="143"/>
      <c r="DEH102" s="23"/>
      <c r="DEI102" s="32"/>
      <c r="DEJ102" s="32"/>
      <c r="DEK102" s="26"/>
      <c r="DEL102" s="140"/>
      <c r="DEM102" s="143"/>
      <c r="DEN102" s="143"/>
      <c r="DEO102" s="23"/>
      <c r="DEP102" s="32"/>
      <c r="DEQ102" s="32"/>
      <c r="DER102" s="26"/>
      <c r="DES102" s="140"/>
      <c r="DET102" s="143"/>
      <c r="DEU102" s="143"/>
      <c r="DEV102" s="23"/>
      <c r="DEW102" s="32"/>
      <c r="DEX102" s="32"/>
      <c r="DEY102" s="26"/>
      <c r="DEZ102" s="140"/>
      <c r="DFA102" s="143"/>
      <c r="DFB102" s="143"/>
      <c r="DFC102" s="23"/>
      <c r="DFD102" s="32"/>
      <c r="DFE102" s="32"/>
      <c r="DFF102" s="26"/>
      <c r="DFG102" s="140"/>
      <c r="DFH102" s="143"/>
      <c r="DFI102" s="143"/>
      <c r="DFJ102" s="23"/>
      <c r="DFK102" s="32"/>
      <c r="DFL102" s="32"/>
      <c r="DFM102" s="26"/>
      <c r="DFN102" s="140"/>
      <c r="DFO102" s="143"/>
      <c r="DFP102" s="143"/>
      <c r="DFQ102" s="23"/>
      <c r="DFR102" s="32"/>
      <c r="DFS102" s="32"/>
      <c r="DFT102" s="26"/>
      <c r="DFU102" s="140"/>
      <c r="DFV102" s="143"/>
      <c r="DFW102" s="143"/>
      <c r="DFX102" s="23"/>
      <c r="DFY102" s="32"/>
      <c r="DFZ102" s="32"/>
      <c r="DGA102" s="26"/>
      <c r="DGB102" s="140"/>
      <c r="DGC102" s="143"/>
      <c r="DGD102" s="143"/>
      <c r="DGE102" s="23"/>
      <c r="DGF102" s="32"/>
      <c r="DGG102" s="32"/>
      <c r="DGH102" s="26"/>
      <c r="DGI102" s="140"/>
      <c r="DGJ102" s="143"/>
      <c r="DGK102" s="143"/>
      <c r="DGL102" s="23"/>
      <c r="DGM102" s="32"/>
      <c r="DGN102" s="32"/>
      <c r="DGO102" s="26"/>
      <c r="DGP102" s="140"/>
      <c r="DGQ102" s="143"/>
      <c r="DGR102" s="143"/>
      <c r="DGS102" s="23"/>
      <c r="DGT102" s="32"/>
      <c r="DGU102" s="32"/>
      <c r="DGV102" s="26"/>
      <c r="DGW102" s="140"/>
      <c r="DGX102" s="143"/>
      <c r="DGY102" s="143"/>
      <c r="DGZ102" s="23"/>
      <c r="DHA102" s="32"/>
      <c r="DHB102" s="32"/>
      <c r="DHC102" s="26"/>
      <c r="DHD102" s="140"/>
      <c r="DHE102" s="143"/>
      <c r="DHF102" s="143"/>
      <c r="DHG102" s="23"/>
      <c r="DHH102" s="32"/>
      <c r="DHI102" s="32"/>
      <c r="DHJ102" s="26"/>
      <c r="DHK102" s="140"/>
      <c r="DHL102" s="143"/>
      <c r="DHM102" s="143"/>
      <c r="DHN102" s="23"/>
      <c r="DHO102" s="32"/>
      <c r="DHP102" s="32"/>
      <c r="DHQ102" s="26"/>
      <c r="DHR102" s="140"/>
      <c r="DHS102" s="143"/>
      <c r="DHT102" s="143"/>
      <c r="DHU102" s="23"/>
      <c r="DHV102" s="32"/>
      <c r="DHW102" s="32"/>
      <c r="DHX102" s="26"/>
      <c r="DHY102" s="140"/>
      <c r="DHZ102" s="143"/>
      <c r="DIA102" s="143"/>
      <c r="DIB102" s="23"/>
      <c r="DIC102" s="32"/>
      <c r="DID102" s="32"/>
      <c r="DIE102" s="26"/>
      <c r="DIF102" s="140"/>
      <c r="DIG102" s="143"/>
      <c r="DIH102" s="143"/>
      <c r="DII102" s="23"/>
      <c r="DIJ102" s="32"/>
      <c r="DIK102" s="32"/>
      <c r="DIL102" s="26"/>
      <c r="DIM102" s="140"/>
      <c r="DIN102" s="143"/>
      <c r="DIO102" s="143"/>
      <c r="DIP102" s="23"/>
      <c r="DIQ102" s="32"/>
      <c r="DIR102" s="32"/>
      <c r="DIS102" s="26"/>
      <c r="DIT102" s="140"/>
      <c r="DIU102" s="143"/>
      <c r="DIV102" s="143"/>
      <c r="DIW102" s="23"/>
      <c r="DIX102" s="32"/>
      <c r="DIY102" s="32"/>
      <c r="DIZ102" s="26"/>
      <c r="DJA102" s="140"/>
      <c r="DJB102" s="143"/>
      <c r="DJC102" s="143"/>
      <c r="DJD102" s="23"/>
      <c r="DJE102" s="32"/>
      <c r="DJF102" s="32"/>
      <c r="DJG102" s="26"/>
      <c r="DJH102" s="140"/>
      <c r="DJI102" s="143"/>
      <c r="DJJ102" s="143"/>
      <c r="DJK102" s="23"/>
      <c r="DJL102" s="32"/>
      <c r="DJM102" s="32"/>
      <c r="DJN102" s="26"/>
      <c r="DJO102" s="140"/>
      <c r="DJP102" s="143"/>
      <c r="DJQ102" s="143"/>
      <c r="DJR102" s="23"/>
      <c r="DJS102" s="32"/>
      <c r="DJT102" s="32"/>
      <c r="DJU102" s="26"/>
      <c r="DJV102" s="140"/>
      <c r="DJW102" s="143"/>
      <c r="DJX102" s="143"/>
      <c r="DJY102" s="23"/>
      <c r="DJZ102" s="32"/>
      <c r="DKA102" s="32"/>
      <c r="DKB102" s="26"/>
      <c r="DKC102" s="140"/>
      <c r="DKD102" s="143"/>
      <c r="DKE102" s="143"/>
      <c r="DKF102" s="23"/>
      <c r="DKG102" s="32"/>
      <c r="DKH102" s="32"/>
      <c r="DKI102" s="26"/>
      <c r="DKJ102" s="140"/>
      <c r="DKK102" s="143"/>
      <c r="DKL102" s="143"/>
      <c r="DKM102" s="23"/>
      <c r="DKN102" s="32"/>
      <c r="DKO102" s="32"/>
      <c r="DKP102" s="26"/>
      <c r="DKQ102" s="140"/>
      <c r="DKR102" s="143"/>
      <c r="DKS102" s="143"/>
      <c r="DKT102" s="23"/>
      <c r="DKU102" s="32"/>
      <c r="DKV102" s="32"/>
      <c r="DKW102" s="26"/>
      <c r="DKX102" s="140"/>
      <c r="DKY102" s="143"/>
      <c r="DKZ102" s="143"/>
      <c r="DLA102" s="23"/>
      <c r="DLB102" s="32"/>
      <c r="DLC102" s="32"/>
      <c r="DLD102" s="26"/>
      <c r="DLE102" s="140"/>
      <c r="DLF102" s="143"/>
      <c r="DLG102" s="143"/>
      <c r="DLH102" s="23"/>
      <c r="DLI102" s="32"/>
      <c r="DLJ102" s="32"/>
      <c r="DLK102" s="26"/>
      <c r="DLL102" s="140"/>
      <c r="DLM102" s="143"/>
      <c r="DLN102" s="143"/>
      <c r="DLO102" s="23"/>
      <c r="DLP102" s="32"/>
      <c r="DLQ102" s="32"/>
      <c r="DLR102" s="26"/>
      <c r="DLS102" s="140"/>
      <c r="DLT102" s="143"/>
      <c r="DLU102" s="143"/>
      <c r="DLV102" s="23"/>
      <c r="DLW102" s="32"/>
      <c r="DLX102" s="32"/>
      <c r="DLY102" s="26"/>
      <c r="DLZ102" s="140"/>
      <c r="DMA102" s="143"/>
      <c r="DMB102" s="143"/>
      <c r="DMC102" s="23"/>
      <c r="DMD102" s="32"/>
      <c r="DME102" s="32"/>
      <c r="DMF102" s="26"/>
      <c r="DMG102" s="140"/>
      <c r="DMH102" s="143"/>
      <c r="DMI102" s="143"/>
      <c r="DMJ102" s="23"/>
      <c r="DMK102" s="32"/>
      <c r="DML102" s="32"/>
      <c r="DMM102" s="26"/>
      <c r="DMN102" s="140"/>
      <c r="DMO102" s="143"/>
      <c r="DMP102" s="143"/>
      <c r="DMQ102" s="23"/>
      <c r="DMR102" s="32"/>
      <c r="DMS102" s="32"/>
      <c r="DMT102" s="26"/>
      <c r="DMU102" s="140"/>
      <c r="DMV102" s="143"/>
      <c r="DMW102" s="143"/>
      <c r="DMX102" s="23"/>
      <c r="DMY102" s="32"/>
      <c r="DMZ102" s="32"/>
      <c r="DNA102" s="26"/>
      <c r="DNB102" s="140"/>
      <c r="DNC102" s="143"/>
      <c r="DND102" s="143"/>
      <c r="DNE102" s="23"/>
      <c r="DNF102" s="32"/>
      <c r="DNG102" s="32"/>
      <c r="DNH102" s="26"/>
      <c r="DNI102" s="140"/>
      <c r="DNJ102" s="143"/>
      <c r="DNK102" s="143"/>
      <c r="DNL102" s="23"/>
      <c r="DNM102" s="32"/>
      <c r="DNN102" s="32"/>
      <c r="DNO102" s="26"/>
      <c r="DNP102" s="140"/>
      <c r="DNQ102" s="143"/>
      <c r="DNR102" s="143"/>
      <c r="DNS102" s="23"/>
      <c r="DNT102" s="32"/>
      <c r="DNU102" s="32"/>
      <c r="DNV102" s="26"/>
      <c r="DNW102" s="140"/>
      <c r="DNX102" s="143"/>
      <c r="DNY102" s="143"/>
      <c r="DNZ102" s="23"/>
      <c r="DOA102" s="32"/>
      <c r="DOB102" s="32"/>
      <c r="DOC102" s="26"/>
      <c r="DOD102" s="140"/>
      <c r="DOE102" s="143"/>
      <c r="DOF102" s="143"/>
      <c r="DOG102" s="23"/>
      <c r="DOH102" s="32"/>
      <c r="DOI102" s="32"/>
      <c r="DOJ102" s="26"/>
      <c r="DOK102" s="140"/>
      <c r="DOL102" s="143"/>
      <c r="DOM102" s="143"/>
      <c r="DON102" s="23"/>
      <c r="DOO102" s="32"/>
      <c r="DOP102" s="32"/>
      <c r="DOQ102" s="26"/>
      <c r="DOR102" s="140"/>
      <c r="DOS102" s="143"/>
      <c r="DOT102" s="143"/>
      <c r="DOU102" s="23"/>
      <c r="DOV102" s="32"/>
      <c r="DOW102" s="32"/>
      <c r="DOX102" s="26"/>
      <c r="DOY102" s="140"/>
      <c r="DOZ102" s="143"/>
      <c r="DPA102" s="143"/>
      <c r="DPB102" s="23"/>
      <c r="DPC102" s="32"/>
      <c r="DPD102" s="32"/>
      <c r="DPE102" s="26"/>
      <c r="DPF102" s="140"/>
      <c r="DPG102" s="143"/>
      <c r="DPH102" s="143"/>
      <c r="DPI102" s="23"/>
      <c r="DPJ102" s="32"/>
      <c r="DPK102" s="32"/>
      <c r="DPL102" s="26"/>
      <c r="DPM102" s="140"/>
      <c r="DPN102" s="143"/>
      <c r="DPO102" s="143"/>
      <c r="DPP102" s="23"/>
      <c r="DPQ102" s="32"/>
      <c r="DPR102" s="32"/>
      <c r="DPS102" s="26"/>
      <c r="DPT102" s="140"/>
      <c r="DPU102" s="143"/>
      <c r="DPV102" s="143"/>
      <c r="DPW102" s="23"/>
      <c r="DPX102" s="32"/>
      <c r="DPY102" s="32"/>
      <c r="DPZ102" s="26"/>
      <c r="DQA102" s="140"/>
      <c r="DQB102" s="143"/>
      <c r="DQC102" s="143"/>
      <c r="DQD102" s="23"/>
      <c r="DQE102" s="32"/>
      <c r="DQF102" s="32"/>
      <c r="DQG102" s="26"/>
      <c r="DQH102" s="140"/>
      <c r="DQI102" s="143"/>
      <c r="DQJ102" s="143"/>
      <c r="DQK102" s="23"/>
      <c r="DQL102" s="32"/>
      <c r="DQM102" s="32"/>
      <c r="DQN102" s="26"/>
      <c r="DQO102" s="140"/>
      <c r="DQP102" s="143"/>
      <c r="DQQ102" s="143"/>
      <c r="DQR102" s="23"/>
      <c r="DQS102" s="32"/>
      <c r="DQT102" s="32"/>
      <c r="DQU102" s="26"/>
      <c r="DQV102" s="140"/>
      <c r="DQW102" s="143"/>
      <c r="DQX102" s="143"/>
      <c r="DQY102" s="23"/>
      <c r="DQZ102" s="32"/>
      <c r="DRA102" s="32"/>
      <c r="DRB102" s="26"/>
      <c r="DRC102" s="140"/>
      <c r="DRD102" s="143"/>
      <c r="DRE102" s="143"/>
      <c r="DRF102" s="23"/>
      <c r="DRG102" s="32"/>
      <c r="DRH102" s="32"/>
      <c r="DRI102" s="26"/>
      <c r="DRJ102" s="140"/>
      <c r="DRK102" s="143"/>
      <c r="DRL102" s="143"/>
      <c r="DRM102" s="23"/>
      <c r="DRN102" s="32"/>
      <c r="DRO102" s="32"/>
      <c r="DRP102" s="26"/>
      <c r="DRQ102" s="140"/>
      <c r="DRR102" s="143"/>
      <c r="DRS102" s="143"/>
      <c r="DRT102" s="23"/>
      <c r="DRU102" s="32"/>
      <c r="DRV102" s="32"/>
      <c r="DRW102" s="26"/>
      <c r="DRX102" s="140"/>
      <c r="DRY102" s="143"/>
      <c r="DRZ102" s="143"/>
      <c r="DSA102" s="23"/>
      <c r="DSB102" s="32"/>
      <c r="DSC102" s="32"/>
      <c r="DSD102" s="26"/>
      <c r="DSE102" s="140"/>
      <c r="DSF102" s="143"/>
      <c r="DSG102" s="143"/>
      <c r="DSH102" s="23"/>
      <c r="DSI102" s="32"/>
      <c r="DSJ102" s="32"/>
      <c r="DSK102" s="26"/>
      <c r="DSL102" s="140"/>
      <c r="DSM102" s="143"/>
      <c r="DSN102" s="143"/>
      <c r="DSO102" s="23"/>
      <c r="DSP102" s="32"/>
      <c r="DSQ102" s="32"/>
      <c r="DSR102" s="26"/>
      <c r="DSS102" s="140"/>
      <c r="DST102" s="143"/>
      <c r="DSU102" s="143"/>
      <c r="DSV102" s="23"/>
      <c r="DSW102" s="32"/>
      <c r="DSX102" s="32"/>
      <c r="DSY102" s="26"/>
      <c r="DSZ102" s="140"/>
      <c r="DTA102" s="143"/>
      <c r="DTB102" s="143"/>
      <c r="DTC102" s="23"/>
      <c r="DTD102" s="32"/>
      <c r="DTE102" s="32"/>
      <c r="DTF102" s="26"/>
      <c r="DTG102" s="140"/>
      <c r="DTH102" s="143"/>
      <c r="DTI102" s="143"/>
      <c r="DTJ102" s="23"/>
      <c r="DTK102" s="32"/>
      <c r="DTL102" s="32"/>
      <c r="DTM102" s="26"/>
      <c r="DTN102" s="140"/>
      <c r="DTO102" s="143"/>
      <c r="DTP102" s="143"/>
      <c r="DTQ102" s="23"/>
      <c r="DTR102" s="32"/>
      <c r="DTS102" s="32"/>
      <c r="DTT102" s="26"/>
      <c r="DTU102" s="140"/>
      <c r="DTV102" s="143"/>
      <c r="DTW102" s="143"/>
      <c r="DTX102" s="23"/>
      <c r="DTY102" s="32"/>
      <c r="DTZ102" s="32"/>
      <c r="DUA102" s="26"/>
      <c r="DUB102" s="140"/>
      <c r="DUC102" s="143"/>
      <c r="DUD102" s="143"/>
      <c r="DUE102" s="23"/>
      <c r="DUF102" s="32"/>
      <c r="DUG102" s="32"/>
      <c r="DUH102" s="26"/>
      <c r="DUI102" s="140"/>
      <c r="DUJ102" s="143"/>
      <c r="DUK102" s="143"/>
      <c r="DUL102" s="23"/>
      <c r="DUM102" s="32"/>
      <c r="DUN102" s="32"/>
      <c r="DUO102" s="26"/>
      <c r="DUP102" s="140"/>
      <c r="DUQ102" s="143"/>
      <c r="DUR102" s="143"/>
      <c r="DUS102" s="23"/>
      <c r="DUT102" s="32"/>
      <c r="DUU102" s="32"/>
      <c r="DUV102" s="26"/>
      <c r="DUW102" s="140"/>
      <c r="DUX102" s="143"/>
      <c r="DUY102" s="143"/>
      <c r="DUZ102" s="23"/>
      <c r="DVA102" s="32"/>
      <c r="DVB102" s="32"/>
      <c r="DVC102" s="26"/>
      <c r="DVD102" s="140"/>
      <c r="DVE102" s="143"/>
      <c r="DVF102" s="143"/>
      <c r="DVG102" s="23"/>
      <c r="DVH102" s="32"/>
      <c r="DVI102" s="32"/>
      <c r="DVJ102" s="26"/>
      <c r="DVK102" s="140"/>
      <c r="DVL102" s="143"/>
      <c r="DVM102" s="143"/>
      <c r="DVN102" s="23"/>
      <c r="DVO102" s="32"/>
      <c r="DVP102" s="32"/>
      <c r="DVQ102" s="26"/>
      <c r="DVR102" s="140"/>
      <c r="DVS102" s="143"/>
      <c r="DVT102" s="143"/>
      <c r="DVU102" s="23"/>
      <c r="DVV102" s="32"/>
      <c r="DVW102" s="32"/>
      <c r="DVX102" s="26"/>
      <c r="DVY102" s="140"/>
      <c r="DVZ102" s="143"/>
      <c r="DWA102" s="143"/>
      <c r="DWB102" s="23"/>
      <c r="DWC102" s="32"/>
      <c r="DWD102" s="32"/>
      <c r="DWE102" s="26"/>
      <c r="DWF102" s="140"/>
      <c r="DWG102" s="143"/>
      <c r="DWH102" s="143"/>
      <c r="DWI102" s="23"/>
      <c r="DWJ102" s="32"/>
      <c r="DWK102" s="32"/>
      <c r="DWL102" s="26"/>
      <c r="DWM102" s="140"/>
      <c r="DWN102" s="143"/>
      <c r="DWO102" s="143"/>
      <c r="DWP102" s="23"/>
      <c r="DWQ102" s="32"/>
      <c r="DWR102" s="32"/>
      <c r="DWS102" s="26"/>
      <c r="DWT102" s="140"/>
      <c r="DWU102" s="143"/>
      <c r="DWV102" s="143"/>
      <c r="DWW102" s="23"/>
      <c r="DWX102" s="32"/>
      <c r="DWY102" s="32"/>
      <c r="DWZ102" s="26"/>
      <c r="DXA102" s="140"/>
      <c r="DXB102" s="143"/>
      <c r="DXC102" s="143"/>
      <c r="DXD102" s="23"/>
      <c r="DXE102" s="32"/>
      <c r="DXF102" s="32"/>
      <c r="DXG102" s="26"/>
      <c r="DXH102" s="140"/>
      <c r="DXI102" s="143"/>
      <c r="DXJ102" s="143"/>
      <c r="DXK102" s="23"/>
      <c r="DXL102" s="32"/>
      <c r="DXM102" s="32"/>
      <c r="DXN102" s="26"/>
      <c r="DXO102" s="140"/>
      <c r="DXP102" s="143"/>
      <c r="DXQ102" s="143"/>
      <c r="DXR102" s="23"/>
      <c r="DXS102" s="32"/>
      <c r="DXT102" s="32"/>
      <c r="DXU102" s="26"/>
      <c r="DXV102" s="140"/>
      <c r="DXW102" s="143"/>
      <c r="DXX102" s="143"/>
      <c r="DXY102" s="23"/>
      <c r="DXZ102" s="32"/>
      <c r="DYA102" s="32"/>
      <c r="DYB102" s="26"/>
      <c r="DYC102" s="140"/>
      <c r="DYD102" s="143"/>
      <c r="DYE102" s="143"/>
      <c r="DYF102" s="23"/>
      <c r="DYG102" s="32"/>
      <c r="DYH102" s="32"/>
      <c r="DYI102" s="26"/>
      <c r="DYJ102" s="140"/>
      <c r="DYK102" s="143"/>
      <c r="DYL102" s="143"/>
      <c r="DYM102" s="23"/>
      <c r="DYN102" s="32"/>
      <c r="DYO102" s="32"/>
      <c r="DYP102" s="26"/>
      <c r="DYQ102" s="140"/>
      <c r="DYR102" s="143"/>
      <c r="DYS102" s="143"/>
      <c r="DYT102" s="23"/>
      <c r="DYU102" s="32"/>
      <c r="DYV102" s="32"/>
      <c r="DYW102" s="26"/>
      <c r="DYX102" s="140"/>
      <c r="DYY102" s="143"/>
      <c r="DYZ102" s="143"/>
      <c r="DZA102" s="23"/>
      <c r="DZB102" s="32"/>
      <c r="DZC102" s="32"/>
      <c r="DZD102" s="26"/>
      <c r="DZE102" s="140"/>
      <c r="DZF102" s="143"/>
      <c r="DZG102" s="143"/>
      <c r="DZH102" s="23"/>
      <c r="DZI102" s="32"/>
      <c r="DZJ102" s="32"/>
      <c r="DZK102" s="26"/>
      <c r="DZL102" s="140"/>
      <c r="DZM102" s="143"/>
      <c r="DZN102" s="143"/>
      <c r="DZO102" s="23"/>
      <c r="DZP102" s="32"/>
      <c r="DZQ102" s="32"/>
      <c r="DZR102" s="26"/>
      <c r="DZS102" s="140"/>
      <c r="DZT102" s="143"/>
      <c r="DZU102" s="143"/>
      <c r="DZV102" s="23"/>
      <c r="DZW102" s="32"/>
      <c r="DZX102" s="32"/>
      <c r="DZY102" s="26"/>
      <c r="DZZ102" s="140"/>
      <c r="EAA102" s="143"/>
      <c r="EAB102" s="143"/>
      <c r="EAC102" s="23"/>
      <c r="EAD102" s="32"/>
      <c r="EAE102" s="32"/>
      <c r="EAF102" s="26"/>
      <c r="EAG102" s="140"/>
      <c r="EAH102" s="143"/>
      <c r="EAI102" s="143"/>
      <c r="EAJ102" s="23"/>
      <c r="EAK102" s="32"/>
      <c r="EAL102" s="32"/>
      <c r="EAM102" s="26"/>
      <c r="EAN102" s="140"/>
      <c r="EAO102" s="143"/>
      <c r="EAP102" s="143"/>
      <c r="EAQ102" s="23"/>
      <c r="EAR102" s="32"/>
      <c r="EAS102" s="32"/>
      <c r="EAT102" s="26"/>
      <c r="EAU102" s="140"/>
      <c r="EAV102" s="143"/>
      <c r="EAW102" s="143"/>
      <c r="EAX102" s="23"/>
      <c r="EAY102" s="32"/>
      <c r="EAZ102" s="32"/>
      <c r="EBA102" s="26"/>
      <c r="EBB102" s="140"/>
      <c r="EBC102" s="143"/>
      <c r="EBD102" s="143"/>
      <c r="EBE102" s="23"/>
      <c r="EBF102" s="32"/>
      <c r="EBG102" s="32"/>
      <c r="EBH102" s="26"/>
      <c r="EBI102" s="140"/>
      <c r="EBJ102" s="143"/>
      <c r="EBK102" s="143"/>
      <c r="EBL102" s="23"/>
      <c r="EBM102" s="32"/>
      <c r="EBN102" s="32"/>
      <c r="EBO102" s="26"/>
      <c r="EBP102" s="140"/>
      <c r="EBQ102" s="143"/>
      <c r="EBR102" s="143"/>
      <c r="EBS102" s="23"/>
      <c r="EBT102" s="32"/>
      <c r="EBU102" s="32"/>
      <c r="EBV102" s="26"/>
      <c r="EBW102" s="140"/>
      <c r="EBX102" s="143"/>
      <c r="EBY102" s="143"/>
      <c r="EBZ102" s="23"/>
      <c r="ECA102" s="32"/>
      <c r="ECB102" s="32"/>
      <c r="ECC102" s="26"/>
      <c r="ECD102" s="140"/>
      <c r="ECE102" s="143"/>
      <c r="ECF102" s="143"/>
      <c r="ECG102" s="23"/>
      <c r="ECH102" s="32"/>
      <c r="ECI102" s="32"/>
      <c r="ECJ102" s="26"/>
      <c r="ECK102" s="140"/>
      <c r="ECL102" s="143"/>
      <c r="ECM102" s="143"/>
      <c r="ECN102" s="23"/>
      <c r="ECO102" s="32"/>
      <c r="ECP102" s="32"/>
      <c r="ECQ102" s="26"/>
      <c r="ECR102" s="140"/>
      <c r="ECS102" s="143"/>
      <c r="ECT102" s="143"/>
      <c r="ECU102" s="23"/>
      <c r="ECV102" s="32"/>
      <c r="ECW102" s="32"/>
      <c r="ECX102" s="26"/>
      <c r="ECY102" s="140"/>
      <c r="ECZ102" s="143"/>
      <c r="EDA102" s="143"/>
      <c r="EDB102" s="23"/>
      <c r="EDC102" s="32"/>
      <c r="EDD102" s="32"/>
      <c r="EDE102" s="26"/>
      <c r="EDF102" s="140"/>
      <c r="EDG102" s="143"/>
      <c r="EDH102" s="143"/>
      <c r="EDI102" s="23"/>
      <c r="EDJ102" s="32"/>
      <c r="EDK102" s="32"/>
      <c r="EDL102" s="26"/>
      <c r="EDM102" s="140"/>
      <c r="EDN102" s="143"/>
      <c r="EDO102" s="143"/>
      <c r="EDP102" s="23"/>
      <c r="EDQ102" s="32"/>
      <c r="EDR102" s="32"/>
      <c r="EDS102" s="26"/>
      <c r="EDT102" s="140"/>
      <c r="EDU102" s="143"/>
      <c r="EDV102" s="143"/>
      <c r="EDW102" s="23"/>
      <c r="EDX102" s="32"/>
      <c r="EDY102" s="32"/>
      <c r="EDZ102" s="26"/>
      <c r="EEA102" s="140"/>
      <c r="EEB102" s="143"/>
      <c r="EEC102" s="143"/>
      <c r="EED102" s="23"/>
      <c r="EEE102" s="32"/>
      <c r="EEF102" s="32"/>
      <c r="EEG102" s="26"/>
      <c r="EEH102" s="140"/>
      <c r="EEI102" s="143"/>
      <c r="EEJ102" s="143"/>
      <c r="EEK102" s="23"/>
      <c r="EEL102" s="32"/>
      <c r="EEM102" s="32"/>
      <c r="EEN102" s="26"/>
      <c r="EEO102" s="140"/>
      <c r="EEP102" s="143"/>
      <c r="EEQ102" s="143"/>
      <c r="EER102" s="23"/>
      <c r="EES102" s="32"/>
      <c r="EET102" s="32"/>
      <c r="EEU102" s="26"/>
      <c r="EEV102" s="140"/>
      <c r="EEW102" s="143"/>
      <c r="EEX102" s="143"/>
      <c r="EEY102" s="23"/>
      <c r="EEZ102" s="32"/>
      <c r="EFA102" s="32"/>
      <c r="EFB102" s="26"/>
      <c r="EFC102" s="140"/>
      <c r="EFD102" s="143"/>
      <c r="EFE102" s="143"/>
      <c r="EFF102" s="23"/>
      <c r="EFG102" s="32"/>
      <c r="EFH102" s="32"/>
      <c r="EFI102" s="26"/>
      <c r="EFJ102" s="140"/>
      <c r="EFK102" s="143"/>
      <c r="EFL102" s="143"/>
      <c r="EFM102" s="23"/>
      <c r="EFN102" s="32"/>
      <c r="EFO102" s="32"/>
      <c r="EFP102" s="26"/>
      <c r="EFQ102" s="140"/>
      <c r="EFR102" s="143"/>
      <c r="EFS102" s="143"/>
      <c r="EFT102" s="23"/>
      <c r="EFU102" s="32"/>
      <c r="EFV102" s="32"/>
      <c r="EFW102" s="26"/>
      <c r="EFX102" s="140"/>
      <c r="EFY102" s="143"/>
      <c r="EFZ102" s="143"/>
      <c r="EGA102" s="23"/>
      <c r="EGB102" s="32"/>
      <c r="EGC102" s="32"/>
      <c r="EGD102" s="26"/>
      <c r="EGE102" s="140"/>
      <c r="EGF102" s="143"/>
      <c r="EGG102" s="143"/>
      <c r="EGH102" s="23"/>
      <c r="EGI102" s="32"/>
      <c r="EGJ102" s="32"/>
      <c r="EGK102" s="26"/>
      <c r="EGL102" s="140"/>
      <c r="EGM102" s="143"/>
      <c r="EGN102" s="143"/>
      <c r="EGO102" s="23"/>
      <c r="EGP102" s="32"/>
      <c r="EGQ102" s="32"/>
      <c r="EGR102" s="26"/>
      <c r="EGS102" s="140"/>
      <c r="EGT102" s="143"/>
      <c r="EGU102" s="143"/>
      <c r="EGV102" s="23"/>
      <c r="EGW102" s="32"/>
      <c r="EGX102" s="32"/>
      <c r="EGY102" s="26"/>
      <c r="EGZ102" s="140"/>
      <c r="EHA102" s="143"/>
      <c r="EHB102" s="143"/>
      <c r="EHC102" s="23"/>
      <c r="EHD102" s="32"/>
      <c r="EHE102" s="32"/>
      <c r="EHF102" s="26"/>
      <c r="EHG102" s="140"/>
      <c r="EHH102" s="143"/>
      <c r="EHI102" s="143"/>
      <c r="EHJ102" s="23"/>
      <c r="EHK102" s="32"/>
      <c r="EHL102" s="32"/>
      <c r="EHM102" s="26"/>
      <c r="EHN102" s="140"/>
      <c r="EHO102" s="143"/>
      <c r="EHP102" s="143"/>
      <c r="EHQ102" s="23"/>
      <c r="EHR102" s="32"/>
      <c r="EHS102" s="32"/>
      <c r="EHT102" s="26"/>
      <c r="EHU102" s="140"/>
      <c r="EHV102" s="143"/>
      <c r="EHW102" s="143"/>
      <c r="EHX102" s="23"/>
      <c r="EHY102" s="32"/>
      <c r="EHZ102" s="32"/>
      <c r="EIA102" s="26"/>
      <c r="EIB102" s="140"/>
      <c r="EIC102" s="143"/>
      <c r="EID102" s="143"/>
      <c r="EIE102" s="23"/>
      <c r="EIF102" s="32"/>
      <c r="EIG102" s="32"/>
      <c r="EIH102" s="26"/>
      <c r="EII102" s="140"/>
      <c r="EIJ102" s="143"/>
      <c r="EIK102" s="143"/>
      <c r="EIL102" s="23"/>
      <c r="EIM102" s="32"/>
      <c r="EIN102" s="32"/>
      <c r="EIO102" s="26"/>
      <c r="EIP102" s="140"/>
      <c r="EIQ102" s="143"/>
      <c r="EIR102" s="143"/>
      <c r="EIS102" s="23"/>
      <c r="EIT102" s="32"/>
      <c r="EIU102" s="32"/>
      <c r="EIV102" s="26"/>
      <c r="EIW102" s="140"/>
      <c r="EIX102" s="143"/>
      <c r="EIY102" s="143"/>
      <c r="EIZ102" s="23"/>
      <c r="EJA102" s="32"/>
      <c r="EJB102" s="32"/>
      <c r="EJC102" s="26"/>
      <c r="EJD102" s="140"/>
      <c r="EJE102" s="143"/>
      <c r="EJF102" s="143"/>
      <c r="EJG102" s="23"/>
      <c r="EJH102" s="32"/>
      <c r="EJI102" s="32"/>
      <c r="EJJ102" s="26"/>
      <c r="EJK102" s="140"/>
      <c r="EJL102" s="143"/>
      <c r="EJM102" s="143"/>
      <c r="EJN102" s="23"/>
      <c r="EJO102" s="32"/>
      <c r="EJP102" s="32"/>
      <c r="EJQ102" s="26"/>
      <c r="EJR102" s="140"/>
      <c r="EJS102" s="143"/>
      <c r="EJT102" s="143"/>
      <c r="EJU102" s="23"/>
      <c r="EJV102" s="32"/>
      <c r="EJW102" s="32"/>
      <c r="EJX102" s="26"/>
      <c r="EJY102" s="140"/>
      <c r="EJZ102" s="143"/>
      <c r="EKA102" s="143"/>
      <c r="EKB102" s="23"/>
      <c r="EKC102" s="32"/>
      <c r="EKD102" s="32"/>
      <c r="EKE102" s="26"/>
      <c r="EKF102" s="140"/>
      <c r="EKG102" s="143"/>
      <c r="EKH102" s="143"/>
      <c r="EKI102" s="23"/>
      <c r="EKJ102" s="32"/>
      <c r="EKK102" s="32"/>
      <c r="EKL102" s="26"/>
      <c r="EKM102" s="140"/>
      <c r="EKN102" s="143"/>
      <c r="EKO102" s="143"/>
      <c r="EKP102" s="23"/>
      <c r="EKQ102" s="32"/>
      <c r="EKR102" s="32"/>
      <c r="EKS102" s="26"/>
      <c r="EKT102" s="140"/>
      <c r="EKU102" s="143"/>
      <c r="EKV102" s="143"/>
      <c r="EKW102" s="23"/>
      <c r="EKX102" s="32"/>
      <c r="EKY102" s="32"/>
      <c r="EKZ102" s="26"/>
      <c r="ELA102" s="140"/>
      <c r="ELB102" s="143"/>
      <c r="ELC102" s="143"/>
      <c r="ELD102" s="23"/>
      <c r="ELE102" s="32"/>
      <c r="ELF102" s="32"/>
      <c r="ELG102" s="26"/>
      <c r="ELH102" s="140"/>
      <c r="ELI102" s="143"/>
      <c r="ELJ102" s="143"/>
      <c r="ELK102" s="23"/>
      <c r="ELL102" s="32"/>
      <c r="ELM102" s="32"/>
      <c r="ELN102" s="26"/>
      <c r="ELO102" s="140"/>
      <c r="ELP102" s="143"/>
      <c r="ELQ102" s="143"/>
      <c r="ELR102" s="23"/>
      <c r="ELS102" s="32"/>
      <c r="ELT102" s="32"/>
      <c r="ELU102" s="26"/>
      <c r="ELV102" s="140"/>
      <c r="ELW102" s="143"/>
      <c r="ELX102" s="143"/>
      <c r="ELY102" s="23"/>
      <c r="ELZ102" s="32"/>
      <c r="EMA102" s="32"/>
      <c r="EMB102" s="26"/>
      <c r="EMC102" s="140"/>
      <c r="EMD102" s="143"/>
      <c r="EME102" s="143"/>
      <c r="EMF102" s="23"/>
      <c r="EMG102" s="32"/>
      <c r="EMH102" s="32"/>
      <c r="EMI102" s="26"/>
      <c r="EMJ102" s="140"/>
      <c r="EMK102" s="143"/>
      <c r="EML102" s="143"/>
      <c r="EMM102" s="23"/>
      <c r="EMN102" s="32"/>
      <c r="EMO102" s="32"/>
      <c r="EMP102" s="26"/>
      <c r="EMQ102" s="140"/>
      <c r="EMR102" s="143"/>
      <c r="EMS102" s="143"/>
      <c r="EMT102" s="23"/>
      <c r="EMU102" s="32"/>
      <c r="EMV102" s="32"/>
      <c r="EMW102" s="26"/>
      <c r="EMX102" s="140"/>
      <c r="EMY102" s="143"/>
      <c r="EMZ102" s="143"/>
      <c r="ENA102" s="23"/>
      <c r="ENB102" s="32"/>
      <c r="ENC102" s="32"/>
      <c r="END102" s="26"/>
      <c r="ENE102" s="140"/>
      <c r="ENF102" s="143"/>
      <c r="ENG102" s="143"/>
      <c r="ENH102" s="23"/>
      <c r="ENI102" s="32"/>
      <c r="ENJ102" s="32"/>
      <c r="ENK102" s="26"/>
      <c r="ENL102" s="140"/>
      <c r="ENM102" s="143"/>
      <c r="ENN102" s="143"/>
      <c r="ENO102" s="23"/>
      <c r="ENP102" s="32"/>
      <c r="ENQ102" s="32"/>
      <c r="ENR102" s="26"/>
      <c r="ENS102" s="140"/>
      <c r="ENT102" s="143"/>
      <c r="ENU102" s="143"/>
      <c r="ENV102" s="23"/>
      <c r="ENW102" s="32"/>
      <c r="ENX102" s="32"/>
      <c r="ENY102" s="26"/>
      <c r="ENZ102" s="140"/>
      <c r="EOA102" s="143"/>
      <c r="EOB102" s="143"/>
      <c r="EOC102" s="23"/>
      <c r="EOD102" s="32"/>
      <c r="EOE102" s="32"/>
      <c r="EOF102" s="26"/>
      <c r="EOG102" s="140"/>
      <c r="EOH102" s="143"/>
      <c r="EOI102" s="143"/>
      <c r="EOJ102" s="23"/>
      <c r="EOK102" s="32"/>
      <c r="EOL102" s="32"/>
      <c r="EOM102" s="26"/>
      <c r="EON102" s="140"/>
      <c r="EOO102" s="143"/>
      <c r="EOP102" s="143"/>
      <c r="EOQ102" s="23"/>
      <c r="EOR102" s="32"/>
      <c r="EOS102" s="32"/>
      <c r="EOT102" s="26"/>
      <c r="EOU102" s="140"/>
      <c r="EOV102" s="143"/>
      <c r="EOW102" s="143"/>
      <c r="EOX102" s="23"/>
      <c r="EOY102" s="32"/>
      <c r="EOZ102" s="32"/>
      <c r="EPA102" s="26"/>
      <c r="EPB102" s="140"/>
      <c r="EPC102" s="143"/>
      <c r="EPD102" s="143"/>
      <c r="EPE102" s="23"/>
      <c r="EPF102" s="32"/>
      <c r="EPG102" s="32"/>
      <c r="EPH102" s="26"/>
      <c r="EPI102" s="140"/>
      <c r="EPJ102" s="143"/>
      <c r="EPK102" s="143"/>
      <c r="EPL102" s="23"/>
      <c r="EPM102" s="32"/>
      <c r="EPN102" s="32"/>
      <c r="EPO102" s="26"/>
      <c r="EPP102" s="140"/>
      <c r="EPQ102" s="143"/>
      <c r="EPR102" s="143"/>
      <c r="EPS102" s="23"/>
      <c r="EPT102" s="32"/>
      <c r="EPU102" s="32"/>
      <c r="EPV102" s="26"/>
      <c r="EPW102" s="140"/>
      <c r="EPX102" s="143"/>
      <c r="EPY102" s="143"/>
      <c r="EPZ102" s="23"/>
      <c r="EQA102" s="32"/>
      <c r="EQB102" s="32"/>
      <c r="EQC102" s="26"/>
      <c r="EQD102" s="140"/>
      <c r="EQE102" s="143"/>
      <c r="EQF102" s="143"/>
      <c r="EQG102" s="23"/>
      <c r="EQH102" s="32"/>
      <c r="EQI102" s="32"/>
      <c r="EQJ102" s="26"/>
      <c r="EQK102" s="140"/>
      <c r="EQL102" s="143"/>
      <c r="EQM102" s="143"/>
      <c r="EQN102" s="23"/>
      <c r="EQO102" s="32"/>
      <c r="EQP102" s="32"/>
      <c r="EQQ102" s="26"/>
      <c r="EQR102" s="140"/>
      <c r="EQS102" s="143"/>
      <c r="EQT102" s="143"/>
      <c r="EQU102" s="23"/>
      <c r="EQV102" s="32"/>
      <c r="EQW102" s="32"/>
      <c r="EQX102" s="26"/>
      <c r="EQY102" s="140"/>
      <c r="EQZ102" s="143"/>
      <c r="ERA102" s="143"/>
      <c r="ERB102" s="23"/>
      <c r="ERC102" s="32"/>
      <c r="ERD102" s="32"/>
      <c r="ERE102" s="26"/>
      <c r="ERF102" s="140"/>
      <c r="ERG102" s="143"/>
      <c r="ERH102" s="143"/>
      <c r="ERI102" s="23"/>
      <c r="ERJ102" s="32"/>
      <c r="ERK102" s="32"/>
      <c r="ERL102" s="26"/>
      <c r="ERM102" s="140"/>
      <c r="ERN102" s="143"/>
      <c r="ERO102" s="143"/>
      <c r="ERP102" s="23"/>
      <c r="ERQ102" s="32"/>
      <c r="ERR102" s="32"/>
      <c r="ERS102" s="26"/>
      <c r="ERT102" s="140"/>
      <c r="ERU102" s="143"/>
      <c r="ERV102" s="143"/>
      <c r="ERW102" s="23"/>
      <c r="ERX102" s="32"/>
      <c r="ERY102" s="32"/>
      <c r="ERZ102" s="26"/>
      <c r="ESA102" s="140"/>
      <c r="ESB102" s="143"/>
      <c r="ESC102" s="143"/>
      <c r="ESD102" s="23"/>
      <c r="ESE102" s="32"/>
      <c r="ESF102" s="32"/>
      <c r="ESG102" s="26"/>
      <c r="ESH102" s="140"/>
      <c r="ESI102" s="143"/>
      <c r="ESJ102" s="143"/>
      <c r="ESK102" s="23"/>
      <c r="ESL102" s="32"/>
      <c r="ESM102" s="32"/>
      <c r="ESN102" s="26"/>
      <c r="ESO102" s="140"/>
      <c r="ESP102" s="143"/>
      <c r="ESQ102" s="143"/>
      <c r="ESR102" s="23"/>
      <c r="ESS102" s="32"/>
      <c r="EST102" s="32"/>
      <c r="ESU102" s="26"/>
      <c r="ESV102" s="140"/>
      <c r="ESW102" s="143"/>
      <c r="ESX102" s="143"/>
      <c r="ESY102" s="23"/>
      <c r="ESZ102" s="32"/>
      <c r="ETA102" s="32"/>
      <c r="ETB102" s="26"/>
      <c r="ETC102" s="140"/>
      <c r="ETD102" s="143"/>
      <c r="ETE102" s="143"/>
      <c r="ETF102" s="23"/>
      <c r="ETG102" s="32"/>
      <c r="ETH102" s="32"/>
      <c r="ETI102" s="26"/>
      <c r="ETJ102" s="140"/>
      <c r="ETK102" s="143"/>
      <c r="ETL102" s="143"/>
      <c r="ETM102" s="23"/>
      <c r="ETN102" s="32"/>
      <c r="ETO102" s="32"/>
      <c r="ETP102" s="26"/>
      <c r="ETQ102" s="140"/>
      <c r="ETR102" s="143"/>
      <c r="ETS102" s="143"/>
      <c r="ETT102" s="23"/>
      <c r="ETU102" s="32"/>
      <c r="ETV102" s="32"/>
      <c r="ETW102" s="26"/>
      <c r="ETX102" s="140"/>
      <c r="ETY102" s="143"/>
      <c r="ETZ102" s="143"/>
      <c r="EUA102" s="23"/>
      <c r="EUB102" s="32"/>
      <c r="EUC102" s="32"/>
      <c r="EUD102" s="26"/>
      <c r="EUE102" s="140"/>
      <c r="EUF102" s="143"/>
      <c r="EUG102" s="143"/>
      <c r="EUH102" s="23"/>
      <c r="EUI102" s="32"/>
      <c r="EUJ102" s="32"/>
      <c r="EUK102" s="26"/>
      <c r="EUL102" s="140"/>
      <c r="EUM102" s="143"/>
      <c r="EUN102" s="143"/>
      <c r="EUO102" s="23"/>
      <c r="EUP102" s="32"/>
      <c r="EUQ102" s="32"/>
      <c r="EUR102" s="26"/>
      <c r="EUS102" s="140"/>
      <c r="EUT102" s="143"/>
      <c r="EUU102" s="143"/>
      <c r="EUV102" s="23"/>
      <c r="EUW102" s="32"/>
      <c r="EUX102" s="32"/>
      <c r="EUY102" s="26"/>
      <c r="EUZ102" s="140"/>
      <c r="EVA102" s="143"/>
      <c r="EVB102" s="143"/>
      <c r="EVC102" s="23"/>
      <c r="EVD102" s="32"/>
      <c r="EVE102" s="32"/>
      <c r="EVF102" s="26"/>
      <c r="EVG102" s="140"/>
      <c r="EVH102" s="143"/>
      <c r="EVI102" s="143"/>
      <c r="EVJ102" s="23"/>
      <c r="EVK102" s="32"/>
      <c r="EVL102" s="32"/>
      <c r="EVM102" s="26"/>
      <c r="EVN102" s="140"/>
      <c r="EVO102" s="143"/>
      <c r="EVP102" s="143"/>
      <c r="EVQ102" s="23"/>
      <c r="EVR102" s="32"/>
      <c r="EVS102" s="32"/>
      <c r="EVT102" s="26"/>
      <c r="EVU102" s="140"/>
      <c r="EVV102" s="143"/>
      <c r="EVW102" s="143"/>
      <c r="EVX102" s="23"/>
      <c r="EVY102" s="32"/>
      <c r="EVZ102" s="32"/>
      <c r="EWA102" s="26"/>
      <c r="EWB102" s="140"/>
      <c r="EWC102" s="143"/>
      <c r="EWD102" s="143"/>
      <c r="EWE102" s="23"/>
      <c r="EWF102" s="32"/>
      <c r="EWG102" s="32"/>
      <c r="EWH102" s="26"/>
      <c r="EWI102" s="140"/>
      <c r="EWJ102" s="143"/>
      <c r="EWK102" s="143"/>
      <c r="EWL102" s="23"/>
      <c r="EWM102" s="32"/>
      <c r="EWN102" s="32"/>
      <c r="EWO102" s="26"/>
      <c r="EWP102" s="140"/>
      <c r="EWQ102" s="143"/>
      <c r="EWR102" s="143"/>
      <c r="EWS102" s="23"/>
      <c r="EWT102" s="32"/>
      <c r="EWU102" s="32"/>
      <c r="EWV102" s="26"/>
      <c r="EWW102" s="140"/>
      <c r="EWX102" s="143"/>
      <c r="EWY102" s="143"/>
      <c r="EWZ102" s="23"/>
      <c r="EXA102" s="32"/>
      <c r="EXB102" s="32"/>
      <c r="EXC102" s="26"/>
      <c r="EXD102" s="140"/>
      <c r="EXE102" s="143"/>
      <c r="EXF102" s="143"/>
      <c r="EXG102" s="23"/>
      <c r="EXH102" s="32"/>
      <c r="EXI102" s="32"/>
      <c r="EXJ102" s="26"/>
      <c r="EXK102" s="140"/>
      <c r="EXL102" s="143"/>
      <c r="EXM102" s="143"/>
      <c r="EXN102" s="23"/>
      <c r="EXO102" s="32"/>
      <c r="EXP102" s="32"/>
      <c r="EXQ102" s="26"/>
      <c r="EXR102" s="140"/>
      <c r="EXS102" s="143"/>
      <c r="EXT102" s="143"/>
      <c r="EXU102" s="23"/>
      <c r="EXV102" s="32"/>
      <c r="EXW102" s="32"/>
      <c r="EXX102" s="26"/>
      <c r="EXY102" s="140"/>
      <c r="EXZ102" s="143"/>
      <c r="EYA102" s="143"/>
      <c r="EYB102" s="23"/>
      <c r="EYC102" s="32"/>
      <c r="EYD102" s="32"/>
      <c r="EYE102" s="26"/>
      <c r="EYF102" s="140"/>
      <c r="EYG102" s="143"/>
      <c r="EYH102" s="143"/>
      <c r="EYI102" s="23"/>
      <c r="EYJ102" s="32"/>
      <c r="EYK102" s="32"/>
      <c r="EYL102" s="26"/>
      <c r="EYM102" s="140"/>
      <c r="EYN102" s="143"/>
      <c r="EYO102" s="143"/>
      <c r="EYP102" s="23"/>
      <c r="EYQ102" s="32"/>
      <c r="EYR102" s="32"/>
      <c r="EYS102" s="26"/>
      <c r="EYT102" s="140"/>
      <c r="EYU102" s="143"/>
      <c r="EYV102" s="143"/>
      <c r="EYW102" s="23"/>
      <c r="EYX102" s="32"/>
      <c r="EYY102" s="32"/>
      <c r="EYZ102" s="26"/>
      <c r="EZA102" s="140"/>
      <c r="EZB102" s="143"/>
      <c r="EZC102" s="143"/>
      <c r="EZD102" s="23"/>
      <c r="EZE102" s="32"/>
      <c r="EZF102" s="32"/>
      <c r="EZG102" s="26"/>
      <c r="EZH102" s="140"/>
      <c r="EZI102" s="143"/>
      <c r="EZJ102" s="143"/>
      <c r="EZK102" s="23"/>
      <c r="EZL102" s="32"/>
      <c r="EZM102" s="32"/>
      <c r="EZN102" s="26"/>
      <c r="EZO102" s="140"/>
      <c r="EZP102" s="143"/>
      <c r="EZQ102" s="143"/>
      <c r="EZR102" s="23"/>
      <c r="EZS102" s="32"/>
      <c r="EZT102" s="32"/>
      <c r="EZU102" s="26"/>
      <c r="EZV102" s="140"/>
      <c r="EZW102" s="143"/>
      <c r="EZX102" s="143"/>
      <c r="EZY102" s="23"/>
      <c r="EZZ102" s="32"/>
      <c r="FAA102" s="32"/>
      <c r="FAB102" s="26"/>
      <c r="FAC102" s="140"/>
      <c r="FAD102" s="143"/>
      <c r="FAE102" s="143"/>
      <c r="FAF102" s="23"/>
      <c r="FAG102" s="32"/>
      <c r="FAH102" s="32"/>
      <c r="FAI102" s="26"/>
      <c r="FAJ102" s="140"/>
      <c r="FAK102" s="143"/>
      <c r="FAL102" s="143"/>
      <c r="FAM102" s="23"/>
      <c r="FAN102" s="32"/>
      <c r="FAO102" s="32"/>
      <c r="FAP102" s="26"/>
      <c r="FAQ102" s="140"/>
      <c r="FAR102" s="143"/>
      <c r="FAS102" s="143"/>
      <c r="FAT102" s="23"/>
      <c r="FAU102" s="32"/>
      <c r="FAV102" s="32"/>
      <c r="FAW102" s="26"/>
      <c r="FAX102" s="140"/>
      <c r="FAY102" s="143"/>
      <c r="FAZ102" s="143"/>
      <c r="FBA102" s="23"/>
      <c r="FBB102" s="32"/>
      <c r="FBC102" s="32"/>
      <c r="FBD102" s="26"/>
      <c r="FBE102" s="140"/>
      <c r="FBF102" s="143"/>
      <c r="FBG102" s="143"/>
      <c r="FBH102" s="23"/>
      <c r="FBI102" s="32"/>
      <c r="FBJ102" s="32"/>
      <c r="FBK102" s="26"/>
      <c r="FBL102" s="140"/>
      <c r="FBM102" s="143"/>
      <c r="FBN102" s="143"/>
      <c r="FBO102" s="23"/>
      <c r="FBP102" s="32"/>
      <c r="FBQ102" s="32"/>
      <c r="FBR102" s="26"/>
      <c r="FBS102" s="140"/>
      <c r="FBT102" s="143"/>
      <c r="FBU102" s="143"/>
      <c r="FBV102" s="23"/>
      <c r="FBW102" s="32"/>
      <c r="FBX102" s="32"/>
      <c r="FBY102" s="26"/>
      <c r="FBZ102" s="140"/>
      <c r="FCA102" s="143"/>
      <c r="FCB102" s="143"/>
      <c r="FCC102" s="23"/>
      <c r="FCD102" s="32"/>
      <c r="FCE102" s="32"/>
      <c r="FCF102" s="26"/>
      <c r="FCG102" s="140"/>
      <c r="FCH102" s="143"/>
      <c r="FCI102" s="143"/>
      <c r="FCJ102" s="23"/>
      <c r="FCK102" s="32"/>
      <c r="FCL102" s="32"/>
      <c r="FCM102" s="26"/>
      <c r="FCN102" s="140"/>
      <c r="FCO102" s="143"/>
      <c r="FCP102" s="143"/>
      <c r="FCQ102" s="23"/>
      <c r="FCR102" s="32"/>
      <c r="FCS102" s="32"/>
      <c r="FCT102" s="26"/>
      <c r="FCU102" s="140"/>
      <c r="FCV102" s="143"/>
      <c r="FCW102" s="143"/>
      <c r="FCX102" s="23"/>
      <c r="FCY102" s="32"/>
      <c r="FCZ102" s="32"/>
      <c r="FDA102" s="26"/>
      <c r="FDB102" s="140"/>
      <c r="FDC102" s="143"/>
      <c r="FDD102" s="143"/>
      <c r="FDE102" s="23"/>
      <c r="FDF102" s="32"/>
      <c r="FDG102" s="32"/>
      <c r="FDH102" s="26"/>
      <c r="FDI102" s="140"/>
      <c r="FDJ102" s="143"/>
      <c r="FDK102" s="143"/>
      <c r="FDL102" s="23"/>
      <c r="FDM102" s="32"/>
      <c r="FDN102" s="32"/>
      <c r="FDO102" s="26"/>
      <c r="FDP102" s="140"/>
      <c r="FDQ102" s="143"/>
      <c r="FDR102" s="143"/>
      <c r="FDS102" s="23"/>
      <c r="FDT102" s="32"/>
      <c r="FDU102" s="32"/>
      <c r="FDV102" s="26"/>
      <c r="FDW102" s="140"/>
      <c r="FDX102" s="143"/>
      <c r="FDY102" s="143"/>
      <c r="FDZ102" s="23"/>
      <c r="FEA102" s="32"/>
      <c r="FEB102" s="32"/>
      <c r="FEC102" s="26"/>
      <c r="FED102" s="140"/>
      <c r="FEE102" s="143"/>
      <c r="FEF102" s="143"/>
      <c r="FEG102" s="23"/>
      <c r="FEH102" s="32"/>
      <c r="FEI102" s="32"/>
      <c r="FEJ102" s="26"/>
      <c r="FEK102" s="140"/>
      <c r="FEL102" s="143"/>
      <c r="FEM102" s="143"/>
      <c r="FEN102" s="23"/>
      <c r="FEO102" s="32"/>
      <c r="FEP102" s="32"/>
      <c r="FEQ102" s="26"/>
      <c r="FER102" s="140"/>
      <c r="FES102" s="143"/>
      <c r="FET102" s="143"/>
      <c r="FEU102" s="23"/>
      <c r="FEV102" s="32"/>
      <c r="FEW102" s="32"/>
      <c r="FEX102" s="26"/>
      <c r="FEY102" s="140"/>
      <c r="FEZ102" s="143"/>
      <c r="FFA102" s="143"/>
      <c r="FFB102" s="23"/>
      <c r="FFC102" s="32"/>
      <c r="FFD102" s="32"/>
      <c r="FFE102" s="26"/>
      <c r="FFF102" s="140"/>
      <c r="FFG102" s="143"/>
      <c r="FFH102" s="143"/>
      <c r="FFI102" s="23"/>
      <c r="FFJ102" s="32"/>
      <c r="FFK102" s="32"/>
      <c r="FFL102" s="26"/>
      <c r="FFM102" s="140"/>
      <c r="FFN102" s="143"/>
      <c r="FFO102" s="143"/>
      <c r="FFP102" s="23"/>
      <c r="FFQ102" s="32"/>
      <c r="FFR102" s="32"/>
      <c r="FFS102" s="26"/>
      <c r="FFT102" s="140"/>
      <c r="FFU102" s="143"/>
      <c r="FFV102" s="143"/>
      <c r="FFW102" s="23"/>
      <c r="FFX102" s="32"/>
      <c r="FFY102" s="32"/>
      <c r="FFZ102" s="26"/>
      <c r="FGA102" s="140"/>
      <c r="FGB102" s="143"/>
      <c r="FGC102" s="143"/>
      <c r="FGD102" s="23"/>
      <c r="FGE102" s="32"/>
      <c r="FGF102" s="32"/>
      <c r="FGG102" s="26"/>
      <c r="FGH102" s="140"/>
      <c r="FGI102" s="143"/>
      <c r="FGJ102" s="143"/>
      <c r="FGK102" s="23"/>
      <c r="FGL102" s="32"/>
      <c r="FGM102" s="32"/>
      <c r="FGN102" s="26"/>
      <c r="FGO102" s="140"/>
      <c r="FGP102" s="143"/>
      <c r="FGQ102" s="143"/>
      <c r="FGR102" s="23"/>
      <c r="FGS102" s="32"/>
      <c r="FGT102" s="32"/>
      <c r="FGU102" s="26"/>
      <c r="FGV102" s="140"/>
      <c r="FGW102" s="143"/>
      <c r="FGX102" s="143"/>
      <c r="FGY102" s="23"/>
      <c r="FGZ102" s="32"/>
      <c r="FHA102" s="32"/>
      <c r="FHB102" s="26"/>
      <c r="FHC102" s="140"/>
      <c r="FHD102" s="143"/>
      <c r="FHE102" s="143"/>
      <c r="FHF102" s="23"/>
      <c r="FHG102" s="32"/>
      <c r="FHH102" s="32"/>
      <c r="FHI102" s="26"/>
      <c r="FHJ102" s="140"/>
      <c r="FHK102" s="143"/>
      <c r="FHL102" s="143"/>
      <c r="FHM102" s="23"/>
      <c r="FHN102" s="32"/>
      <c r="FHO102" s="32"/>
      <c r="FHP102" s="26"/>
      <c r="FHQ102" s="140"/>
      <c r="FHR102" s="143"/>
      <c r="FHS102" s="143"/>
      <c r="FHT102" s="23"/>
      <c r="FHU102" s="32"/>
      <c r="FHV102" s="32"/>
      <c r="FHW102" s="26"/>
      <c r="FHX102" s="140"/>
      <c r="FHY102" s="143"/>
      <c r="FHZ102" s="143"/>
      <c r="FIA102" s="23"/>
      <c r="FIB102" s="32"/>
      <c r="FIC102" s="32"/>
      <c r="FID102" s="26"/>
      <c r="FIE102" s="140"/>
      <c r="FIF102" s="143"/>
      <c r="FIG102" s="143"/>
      <c r="FIH102" s="23"/>
      <c r="FII102" s="32"/>
      <c r="FIJ102" s="32"/>
      <c r="FIK102" s="26"/>
      <c r="FIL102" s="140"/>
      <c r="FIM102" s="143"/>
      <c r="FIN102" s="143"/>
      <c r="FIO102" s="23"/>
      <c r="FIP102" s="32"/>
      <c r="FIQ102" s="32"/>
      <c r="FIR102" s="26"/>
      <c r="FIS102" s="140"/>
      <c r="FIT102" s="143"/>
      <c r="FIU102" s="143"/>
      <c r="FIV102" s="23"/>
      <c r="FIW102" s="32"/>
      <c r="FIX102" s="32"/>
      <c r="FIY102" s="26"/>
      <c r="FIZ102" s="140"/>
      <c r="FJA102" s="143"/>
      <c r="FJB102" s="143"/>
      <c r="FJC102" s="23"/>
      <c r="FJD102" s="32"/>
      <c r="FJE102" s="32"/>
      <c r="FJF102" s="26"/>
      <c r="FJG102" s="140"/>
      <c r="FJH102" s="143"/>
      <c r="FJI102" s="143"/>
      <c r="FJJ102" s="23"/>
      <c r="FJK102" s="32"/>
      <c r="FJL102" s="32"/>
      <c r="FJM102" s="26"/>
      <c r="FJN102" s="140"/>
      <c r="FJO102" s="143"/>
      <c r="FJP102" s="143"/>
      <c r="FJQ102" s="23"/>
      <c r="FJR102" s="32"/>
      <c r="FJS102" s="32"/>
      <c r="FJT102" s="26"/>
      <c r="FJU102" s="140"/>
      <c r="FJV102" s="143"/>
      <c r="FJW102" s="143"/>
      <c r="FJX102" s="23"/>
      <c r="FJY102" s="32"/>
      <c r="FJZ102" s="32"/>
      <c r="FKA102" s="26"/>
      <c r="FKB102" s="140"/>
      <c r="FKC102" s="143"/>
      <c r="FKD102" s="143"/>
      <c r="FKE102" s="23"/>
      <c r="FKF102" s="32"/>
      <c r="FKG102" s="32"/>
      <c r="FKH102" s="26"/>
      <c r="FKI102" s="140"/>
      <c r="FKJ102" s="143"/>
      <c r="FKK102" s="143"/>
      <c r="FKL102" s="23"/>
      <c r="FKM102" s="32"/>
      <c r="FKN102" s="32"/>
      <c r="FKO102" s="26"/>
      <c r="FKP102" s="140"/>
      <c r="FKQ102" s="143"/>
      <c r="FKR102" s="143"/>
      <c r="FKS102" s="23"/>
      <c r="FKT102" s="32"/>
      <c r="FKU102" s="32"/>
      <c r="FKV102" s="26"/>
      <c r="FKW102" s="140"/>
      <c r="FKX102" s="143"/>
      <c r="FKY102" s="143"/>
      <c r="FKZ102" s="23"/>
      <c r="FLA102" s="32"/>
      <c r="FLB102" s="32"/>
      <c r="FLC102" s="26"/>
      <c r="FLD102" s="140"/>
      <c r="FLE102" s="143"/>
      <c r="FLF102" s="143"/>
      <c r="FLG102" s="23"/>
      <c r="FLH102" s="32"/>
      <c r="FLI102" s="32"/>
      <c r="FLJ102" s="26"/>
      <c r="FLK102" s="140"/>
      <c r="FLL102" s="143"/>
      <c r="FLM102" s="143"/>
      <c r="FLN102" s="23"/>
      <c r="FLO102" s="32"/>
      <c r="FLP102" s="32"/>
      <c r="FLQ102" s="26"/>
      <c r="FLR102" s="140"/>
      <c r="FLS102" s="143"/>
      <c r="FLT102" s="143"/>
      <c r="FLU102" s="23"/>
      <c r="FLV102" s="32"/>
      <c r="FLW102" s="32"/>
      <c r="FLX102" s="26"/>
      <c r="FLY102" s="140"/>
      <c r="FLZ102" s="143"/>
      <c r="FMA102" s="143"/>
      <c r="FMB102" s="23"/>
      <c r="FMC102" s="32"/>
      <c r="FMD102" s="32"/>
      <c r="FME102" s="26"/>
      <c r="FMF102" s="140"/>
      <c r="FMG102" s="143"/>
      <c r="FMH102" s="143"/>
      <c r="FMI102" s="23"/>
      <c r="FMJ102" s="32"/>
      <c r="FMK102" s="32"/>
      <c r="FML102" s="26"/>
      <c r="FMM102" s="140"/>
      <c r="FMN102" s="143"/>
      <c r="FMO102" s="143"/>
      <c r="FMP102" s="23"/>
      <c r="FMQ102" s="32"/>
      <c r="FMR102" s="32"/>
      <c r="FMS102" s="26"/>
      <c r="FMT102" s="140"/>
      <c r="FMU102" s="143"/>
      <c r="FMV102" s="143"/>
      <c r="FMW102" s="23"/>
      <c r="FMX102" s="32"/>
      <c r="FMY102" s="32"/>
      <c r="FMZ102" s="26"/>
      <c r="FNA102" s="140"/>
      <c r="FNB102" s="143"/>
      <c r="FNC102" s="143"/>
      <c r="FND102" s="23"/>
      <c r="FNE102" s="32"/>
      <c r="FNF102" s="32"/>
      <c r="FNG102" s="26"/>
      <c r="FNH102" s="140"/>
      <c r="FNI102" s="143"/>
      <c r="FNJ102" s="143"/>
      <c r="FNK102" s="23"/>
      <c r="FNL102" s="32"/>
      <c r="FNM102" s="32"/>
      <c r="FNN102" s="26"/>
      <c r="FNO102" s="140"/>
      <c r="FNP102" s="143"/>
      <c r="FNQ102" s="143"/>
      <c r="FNR102" s="23"/>
      <c r="FNS102" s="32"/>
      <c r="FNT102" s="32"/>
      <c r="FNU102" s="26"/>
      <c r="FNV102" s="140"/>
      <c r="FNW102" s="143"/>
      <c r="FNX102" s="143"/>
      <c r="FNY102" s="23"/>
      <c r="FNZ102" s="32"/>
      <c r="FOA102" s="32"/>
      <c r="FOB102" s="26"/>
      <c r="FOC102" s="140"/>
      <c r="FOD102" s="143"/>
      <c r="FOE102" s="143"/>
      <c r="FOF102" s="23"/>
      <c r="FOG102" s="32"/>
      <c r="FOH102" s="32"/>
      <c r="FOI102" s="26"/>
      <c r="FOJ102" s="140"/>
      <c r="FOK102" s="143"/>
      <c r="FOL102" s="143"/>
      <c r="FOM102" s="23"/>
      <c r="FON102" s="32"/>
      <c r="FOO102" s="32"/>
      <c r="FOP102" s="26"/>
      <c r="FOQ102" s="140"/>
      <c r="FOR102" s="143"/>
      <c r="FOS102" s="143"/>
      <c r="FOT102" s="23"/>
      <c r="FOU102" s="32"/>
      <c r="FOV102" s="32"/>
      <c r="FOW102" s="26"/>
      <c r="FOX102" s="140"/>
      <c r="FOY102" s="143"/>
      <c r="FOZ102" s="143"/>
      <c r="FPA102" s="23"/>
      <c r="FPB102" s="32"/>
      <c r="FPC102" s="32"/>
      <c r="FPD102" s="26"/>
      <c r="FPE102" s="140"/>
      <c r="FPF102" s="143"/>
      <c r="FPG102" s="143"/>
      <c r="FPH102" s="23"/>
      <c r="FPI102" s="32"/>
      <c r="FPJ102" s="32"/>
      <c r="FPK102" s="26"/>
      <c r="FPL102" s="140"/>
      <c r="FPM102" s="143"/>
      <c r="FPN102" s="143"/>
      <c r="FPO102" s="23"/>
      <c r="FPP102" s="32"/>
      <c r="FPQ102" s="32"/>
      <c r="FPR102" s="26"/>
      <c r="FPS102" s="140"/>
      <c r="FPT102" s="143"/>
      <c r="FPU102" s="143"/>
      <c r="FPV102" s="23"/>
      <c r="FPW102" s="32"/>
      <c r="FPX102" s="32"/>
      <c r="FPY102" s="26"/>
      <c r="FPZ102" s="140"/>
      <c r="FQA102" s="143"/>
      <c r="FQB102" s="143"/>
      <c r="FQC102" s="23"/>
      <c r="FQD102" s="32"/>
      <c r="FQE102" s="32"/>
      <c r="FQF102" s="26"/>
      <c r="FQG102" s="140"/>
      <c r="FQH102" s="143"/>
      <c r="FQI102" s="143"/>
      <c r="FQJ102" s="23"/>
      <c r="FQK102" s="32"/>
      <c r="FQL102" s="32"/>
      <c r="FQM102" s="26"/>
      <c r="FQN102" s="140"/>
      <c r="FQO102" s="143"/>
      <c r="FQP102" s="143"/>
      <c r="FQQ102" s="23"/>
      <c r="FQR102" s="32"/>
      <c r="FQS102" s="32"/>
      <c r="FQT102" s="26"/>
      <c r="FQU102" s="140"/>
      <c r="FQV102" s="143"/>
      <c r="FQW102" s="143"/>
      <c r="FQX102" s="23"/>
      <c r="FQY102" s="32"/>
      <c r="FQZ102" s="32"/>
      <c r="FRA102" s="26"/>
      <c r="FRB102" s="140"/>
      <c r="FRC102" s="143"/>
      <c r="FRD102" s="143"/>
      <c r="FRE102" s="23"/>
      <c r="FRF102" s="32"/>
      <c r="FRG102" s="32"/>
      <c r="FRH102" s="26"/>
      <c r="FRI102" s="140"/>
      <c r="FRJ102" s="143"/>
      <c r="FRK102" s="143"/>
      <c r="FRL102" s="23"/>
      <c r="FRM102" s="32"/>
      <c r="FRN102" s="32"/>
      <c r="FRO102" s="26"/>
      <c r="FRP102" s="140"/>
      <c r="FRQ102" s="143"/>
      <c r="FRR102" s="143"/>
      <c r="FRS102" s="23"/>
      <c r="FRT102" s="32"/>
      <c r="FRU102" s="32"/>
      <c r="FRV102" s="26"/>
      <c r="FRW102" s="140"/>
      <c r="FRX102" s="143"/>
      <c r="FRY102" s="143"/>
      <c r="FRZ102" s="23"/>
      <c r="FSA102" s="32"/>
      <c r="FSB102" s="32"/>
      <c r="FSC102" s="26"/>
      <c r="FSD102" s="140"/>
      <c r="FSE102" s="143"/>
      <c r="FSF102" s="143"/>
      <c r="FSG102" s="23"/>
      <c r="FSH102" s="32"/>
      <c r="FSI102" s="32"/>
      <c r="FSJ102" s="26"/>
      <c r="FSK102" s="140"/>
      <c r="FSL102" s="143"/>
      <c r="FSM102" s="143"/>
      <c r="FSN102" s="23"/>
      <c r="FSO102" s="32"/>
      <c r="FSP102" s="32"/>
      <c r="FSQ102" s="26"/>
      <c r="FSR102" s="140"/>
      <c r="FSS102" s="143"/>
      <c r="FST102" s="143"/>
      <c r="FSU102" s="23"/>
      <c r="FSV102" s="32"/>
      <c r="FSW102" s="32"/>
      <c r="FSX102" s="26"/>
      <c r="FSY102" s="140"/>
      <c r="FSZ102" s="143"/>
      <c r="FTA102" s="143"/>
      <c r="FTB102" s="23"/>
      <c r="FTC102" s="32"/>
      <c r="FTD102" s="32"/>
      <c r="FTE102" s="26"/>
      <c r="FTF102" s="140"/>
      <c r="FTG102" s="143"/>
      <c r="FTH102" s="143"/>
      <c r="FTI102" s="23"/>
      <c r="FTJ102" s="32"/>
      <c r="FTK102" s="32"/>
      <c r="FTL102" s="26"/>
      <c r="FTM102" s="140"/>
      <c r="FTN102" s="143"/>
      <c r="FTO102" s="143"/>
      <c r="FTP102" s="23"/>
      <c r="FTQ102" s="32"/>
      <c r="FTR102" s="32"/>
      <c r="FTS102" s="26"/>
      <c r="FTT102" s="140"/>
      <c r="FTU102" s="143"/>
      <c r="FTV102" s="143"/>
      <c r="FTW102" s="23"/>
      <c r="FTX102" s="32"/>
      <c r="FTY102" s="32"/>
      <c r="FTZ102" s="26"/>
      <c r="FUA102" s="140"/>
      <c r="FUB102" s="143"/>
      <c r="FUC102" s="143"/>
      <c r="FUD102" s="23"/>
      <c r="FUE102" s="32"/>
      <c r="FUF102" s="32"/>
      <c r="FUG102" s="26"/>
      <c r="FUH102" s="140"/>
      <c r="FUI102" s="143"/>
      <c r="FUJ102" s="143"/>
      <c r="FUK102" s="23"/>
      <c r="FUL102" s="32"/>
      <c r="FUM102" s="32"/>
      <c r="FUN102" s="26"/>
      <c r="FUO102" s="140"/>
      <c r="FUP102" s="143"/>
      <c r="FUQ102" s="143"/>
      <c r="FUR102" s="23"/>
      <c r="FUS102" s="32"/>
      <c r="FUT102" s="32"/>
      <c r="FUU102" s="26"/>
      <c r="FUV102" s="140"/>
      <c r="FUW102" s="143"/>
      <c r="FUX102" s="143"/>
      <c r="FUY102" s="23"/>
      <c r="FUZ102" s="32"/>
      <c r="FVA102" s="32"/>
      <c r="FVB102" s="26"/>
      <c r="FVC102" s="140"/>
      <c r="FVD102" s="143"/>
      <c r="FVE102" s="143"/>
      <c r="FVF102" s="23"/>
      <c r="FVG102" s="32"/>
      <c r="FVH102" s="32"/>
      <c r="FVI102" s="26"/>
      <c r="FVJ102" s="140"/>
      <c r="FVK102" s="143"/>
      <c r="FVL102" s="143"/>
      <c r="FVM102" s="23"/>
      <c r="FVN102" s="32"/>
      <c r="FVO102" s="32"/>
      <c r="FVP102" s="26"/>
      <c r="FVQ102" s="140"/>
      <c r="FVR102" s="143"/>
      <c r="FVS102" s="143"/>
      <c r="FVT102" s="23"/>
      <c r="FVU102" s="32"/>
      <c r="FVV102" s="32"/>
      <c r="FVW102" s="26"/>
      <c r="FVX102" s="140"/>
      <c r="FVY102" s="143"/>
      <c r="FVZ102" s="143"/>
      <c r="FWA102" s="23"/>
      <c r="FWB102" s="32"/>
      <c r="FWC102" s="32"/>
      <c r="FWD102" s="26"/>
      <c r="FWE102" s="140"/>
      <c r="FWF102" s="143"/>
      <c r="FWG102" s="143"/>
      <c r="FWH102" s="23"/>
      <c r="FWI102" s="32"/>
      <c r="FWJ102" s="32"/>
      <c r="FWK102" s="26"/>
      <c r="FWL102" s="140"/>
      <c r="FWM102" s="143"/>
      <c r="FWN102" s="143"/>
      <c r="FWO102" s="23"/>
      <c r="FWP102" s="32"/>
      <c r="FWQ102" s="32"/>
      <c r="FWR102" s="26"/>
      <c r="FWS102" s="140"/>
      <c r="FWT102" s="143"/>
      <c r="FWU102" s="143"/>
      <c r="FWV102" s="23"/>
      <c r="FWW102" s="32"/>
      <c r="FWX102" s="32"/>
      <c r="FWY102" s="26"/>
      <c r="FWZ102" s="140"/>
      <c r="FXA102" s="143"/>
      <c r="FXB102" s="143"/>
      <c r="FXC102" s="23"/>
      <c r="FXD102" s="32"/>
      <c r="FXE102" s="32"/>
      <c r="FXF102" s="26"/>
      <c r="FXG102" s="140"/>
      <c r="FXH102" s="143"/>
      <c r="FXI102" s="143"/>
      <c r="FXJ102" s="23"/>
      <c r="FXK102" s="32"/>
      <c r="FXL102" s="32"/>
      <c r="FXM102" s="26"/>
      <c r="FXN102" s="140"/>
      <c r="FXO102" s="143"/>
      <c r="FXP102" s="143"/>
      <c r="FXQ102" s="23"/>
      <c r="FXR102" s="32"/>
      <c r="FXS102" s="32"/>
      <c r="FXT102" s="26"/>
      <c r="FXU102" s="140"/>
      <c r="FXV102" s="143"/>
      <c r="FXW102" s="143"/>
      <c r="FXX102" s="23"/>
      <c r="FXY102" s="32"/>
      <c r="FXZ102" s="32"/>
      <c r="FYA102" s="26"/>
      <c r="FYB102" s="140"/>
      <c r="FYC102" s="143"/>
      <c r="FYD102" s="143"/>
      <c r="FYE102" s="23"/>
      <c r="FYF102" s="32"/>
      <c r="FYG102" s="32"/>
      <c r="FYH102" s="26"/>
      <c r="FYI102" s="140"/>
      <c r="FYJ102" s="143"/>
      <c r="FYK102" s="143"/>
      <c r="FYL102" s="23"/>
      <c r="FYM102" s="32"/>
      <c r="FYN102" s="32"/>
      <c r="FYO102" s="26"/>
      <c r="FYP102" s="140"/>
      <c r="FYQ102" s="143"/>
      <c r="FYR102" s="143"/>
      <c r="FYS102" s="23"/>
      <c r="FYT102" s="32"/>
      <c r="FYU102" s="32"/>
      <c r="FYV102" s="26"/>
      <c r="FYW102" s="140"/>
      <c r="FYX102" s="143"/>
      <c r="FYY102" s="143"/>
      <c r="FYZ102" s="23"/>
      <c r="FZA102" s="32"/>
      <c r="FZB102" s="32"/>
      <c r="FZC102" s="26"/>
      <c r="FZD102" s="140"/>
      <c r="FZE102" s="143"/>
      <c r="FZF102" s="143"/>
      <c r="FZG102" s="23"/>
      <c r="FZH102" s="32"/>
      <c r="FZI102" s="32"/>
      <c r="FZJ102" s="26"/>
      <c r="FZK102" s="140"/>
      <c r="FZL102" s="143"/>
      <c r="FZM102" s="143"/>
      <c r="FZN102" s="23"/>
      <c r="FZO102" s="32"/>
      <c r="FZP102" s="32"/>
      <c r="FZQ102" s="26"/>
      <c r="FZR102" s="140"/>
      <c r="FZS102" s="143"/>
      <c r="FZT102" s="143"/>
      <c r="FZU102" s="23"/>
      <c r="FZV102" s="32"/>
      <c r="FZW102" s="32"/>
      <c r="FZX102" s="26"/>
      <c r="FZY102" s="140"/>
      <c r="FZZ102" s="143"/>
      <c r="GAA102" s="143"/>
      <c r="GAB102" s="23"/>
      <c r="GAC102" s="32"/>
      <c r="GAD102" s="32"/>
      <c r="GAE102" s="26"/>
      <c r="GAF102" s="140"/>
      <c r="GAG102" s="143"/>
      <c r="GAH102" s="143"/>
      <c r="GAI102" s="23"/>
      <c r="GAJ102" s="32"/>
      <c r="GAK102" s="32"/>
      <c r="GAL102" s="26"/>
      <c r="GAM102" s="140"/>
      <c r="GAN102" s="143"/>
      <c r="GAO102" s="143"/>
      <c r="GAP102" s="23"/>
      <c r="GAQ102" s="32"/>
      <c r="GAR102" s="32"/>
      <c r="GAS102" s="26"/>
      <c r="GAT102" s="140"/>
      <c r="GAU102" s="143"/>
      <c r="GAV102" s="143"/>
      <c r="GAW102" s="23"/>
      <c r="GAX102" s="32"/>
      <c r="GAY102" s="32"/>
      <c r="GAZ102" s="26"/>
      <c r="GBA102" s="140"/>
      <c r="GBB102" s="143"/>
      <c r="GBC102" s="143"/>
      <c r="GBD102" s="23"/>
      <c r="GBE102" s="32"/>
      <c r="GBF102" s="32"/>
      <c r="GBG102" s="26"/>
      <c r="GBH102" s="140"/>
      <c r="GBI102" s="143"/>
      <c r="GBJ102" s="143"/>
      <c r="GBK102" s="23"/>
      <c r="GBL102" s="32"/>
      <c r="GBM102" s="32"/>
      <c r="GBN102" s="26"/>
      <c r="GBO102" s="140"/>
      <c r="GBP102" s="143"/>
      <c r="GBQ102" s="143"/>
      <c r="GBR102" s="23"/>
      <c r="GBS102" s="32"/>
      <c r="GBT102" s="32"/>
      <c r="GBU102" s="26"/>
      <c r="GBV102" s="140"/>
      <c r="GBW102" s="143"/>
      <c r="GBX102" s="143"/>
      <c r="GBY102" s="23"/>
      <c r="GBZ102" s="32"/>
      <c r="GCA102" s="32"/>
      <c r="GCB102" s="26"/>
      <c r="GCC102" s="140"/>
      <c r="GCD102" s="143"/>
      <c r="GCE102" s="143"/>
      <c r="GCF102" s="23"/>
      <c r="GCG102" s="32"/>
      <c r="GCH102" s="32"/>
      <c r="GCI102" s="26"/>
      <c r="GCJ102" s="140"/>
      <c r="GCK102" s="143"/>
      <c r="GCL102" s="143"/>
      <c r="GCM102" s="23"/>
      <c r="GCN102" s="32"/>
      <c r="GCO102" s="32"/>
      <c r="GCP102" s="26"/>
      <c r="GCQ102" s="140"/>
      <c r="GCR102" s="143"/>
      <c r="GCS102" s="143"/>
      <c r="GCT102" s="23"/>
      <c r="GCU102" s="32"/>
      <c r="GCV102" s="32"/>
      <c r="GCW102" s="26"/>
      <c r="GCX102" s="140"/>
      <c r="GCY102" s="143"/>
      <c r="GCZ102" s="143"/>
      <c r="GDA102" s="23"/>
      <c r="GDB102" s="32"/>
      <c r="GDC102" s="32"/>
      <c r="GDD102" s="26"/>
      <c r="GDE102" s="140"/>
      <c r="GDF102" s="143"/>
      <c r="GDG102" s="143"/>
      <c r="GDH102" s="23"/>
      <c r="GDI102" s="32"/>
      <c r="GDJ102" s="32"/>
      <c r="GDK102" s="26"/>
      <c r="GDL102" s="140"/>
      <c r="GDM102" s="143"/>
      <c r="GDN102" s="143"/>
      <c r="GDO102" s="23"/>
      <c r="GDP102" s="32"/>
      <c r="GDQ102" s="32"/>
      <c r="GDR102" s="26"/>
      <c r="GDS102" s="140"/>
      <c r="GDT102" s="143"/>
      <c r="GDU102" s="143"/>
      <c r="GDV102" s="23"/>
      <c r="GDW102" s="32"/>
      <c r="GDX102" s="32"/>
      <c r="GDY102" s="26"/>
      <c r="GDZ102" s="140"/>
      <c r="GEA102" s="143"/>
      <c r="GEB102" s="143"/>
      <c r="GEC102" s="23"/>
      <c r="GED102" s="32"/>
      <c r="GEE102" s="32"/>
      <c r="GEF102" s="26"/>
      <c r="GEG102" s="140"/>
      <c r="GEH102" s="143"/>
      <c r="GEI102" s="143"/>
      <c r="GEJ102" s="23"/>
      <c r="GEK102" s="32"/>
      <c r="GEL102" s="32"/>
      <c r="GEM102" s="26"/>
      <c r="GEN102" s="140"/>
      <c r="GEO102" s="143"/>
      <c r="GEP102" s="143"/>
      <c r="GEQ102" s="23"/>
      <c r="GER102" s="32"/>
      <c r="GES102" s="32"/>
      <c r="GET102" s="26"/>
      <c r="GEU102" s="140"/>
      <c r="GEV102" s="143"/>
      <c r="GEW102" s="143"/>
      <c r="GEX102" s="23"/>
      <c r="GEY102" s="32"/>
      <c r="GEZ102" s="32"/>
      <c r="GFA102" s="26"/>
      <c r="GFB102" s="140"/>
      <c r="GFC102" s="143"/>
      <c r="GFD102" s="143"/>
      <c r="GFE102" s="23"/>
      <c r="GFF102" s="32"/>
      <c r="GFG102" s="32"/>
      <c r="GFH102" s="26"/>
      <c r="GFI102" s="140"/>
      <c r="GFJ102" s="143"/>
      <c r="GFK102" s="143"/>
      <c r="GFL102" s="23"/>
      <c r="GFM102" s="32"/>
      <c r="GFN102" s="32"/>
      <c r="GFO102" s="26"/>
      <c r="GFP102" s="140"/>
      <c r="GFQ102" s="143"/>
      <c r="GFR102" s="143"/>
      <c r="GFS102" s="23"/>
      <c r="GFT102" s="32"/>
      <c r="GFU102" s="32"/>
      <c r="GFV102" s="26"/>
      <c r="GFW102" s="140"/>
      <c r="GFX102" s="143"/>
      <c r="GFY102" s="143"/>
      <c r="GFZ102" s="23"/>
      <c r="GGA102" s="32"/>
      <c r="GGB102" s="32"/>
      <c r="GGC102" s="26"/>
      <c r="GGD102" s="140"/>
      <c r="GGE102" s="143"/>
      <c r="GGF102" s="143"/>
      <c r="GGG102" s="23"/>
      <c r="GGH102" s="32"/>
      <c r="GGI102" s="32"/>
      <c r="GGJ102" s="26"/>
      <c r="GGK102" s="140"/>
      <c r="GGL102" s="143"/>
      <c r="GGM102" s="143"/>
      <c r="GGN102" s="23"/>
      <c r="GGO102" s="32"/>
      <c r="GGP102" s="32"/>
      <c r="GGQ102" s="26"/>
      <c r="GGR102" s="140"/>
      <c r="GGS102" s="143"/>
      <c r="GGT102" s="143"/>
      <c r="GGU102" s="23"/>
      <c r="GGV102" s="32"/>
      <c r="GGW102" s="32"/>
      <c r="GGX102" s="26"/>
      <c r="GGY102" s="140"/>
      <c r="GGZ102" s="143"/>
      <c r="GHA102" s="143"/>
      <c r="GHB102" s="23"/>
      <c r="GHC102" s="32"/>
      <c r="GHD102" s="32"/>
      <c r="GHE102" s="26"/>
      <c r="GHF102" s="140"/>
      <c r="GHG102" s="143"/>
      <c r="GHH102" s="143"/>
      <c r="GHI102" s="23"/>
      <c r="GHJ102" s="32"/>
      <c r="GHK102" s="32"/>
      <c r="GHL102" s="26"/>
      <c r="GHM102" s="140"/>
      <c r="GHN102" s="143"/>
      <c r="GHO102" s="143"/>
      <c r="GHP102" s="23"/>
      <c r="GHQ102" s="32"/>
      <c r="GHR102" s="32"/>
      <c r="GHS102" s="26"/>
      <c r="GHT102" s="140"/>
      <c r="GHU102" s="143"/>
      <c r="GHV102" s="143"/>
      <c r="GHW102" s="23"/>
      <c r="GHX102" s="32"/>
      <c r="GHY102" s="32"/>
      <c r="GHZ102" s="26"/>
      <c r="GIA102" s="140"/>
      <c r="GIB102" s="143"/>
      <c r="GIC102" s="143"/>
      <c r="GID102" s="23"/>
      <c r="GIE102" s="32"/>
      <c r="GIF102" s="32"/>
      <c r="GIG102" s="26"/>
      <c r="GIH102" s="140"/>
      <c r="GII102" s="143"/>
      <c r="GIJ102" s="143"/>
      <c r="GIK102" s="23"/>
      <c r="GIL102" s="32"/>
      <c r="GIM102" s="32"/>
      <c r="GIN102" s="26"/>
      <c r="GIO102" s="140"/>
      <c r="GIP102" s="143"/>
      <c r="GIQ102" s="143"/>
      <c r="GIR102" s="23"/>
      <c r="GIS102" s="32"/>
      <c r="GIT102" s="32"/>
      <c r="GIU102" s="26"/>
      <c r="GIV102" s="140"/>
      <c r="GIW102" s="143"/>
      <c r="GIX102" s="143"/>
      <c r="GIY102" s="23"/>
      <c r="GIZ102" s="32"/>
      <c r="GJA102" s="32"/>
      <c r="GJB102" s="26"/>
      <c r="GJC102" s="140"/>
      <c r="GJD102" s="143"/>
      <c r="GJE102" s="143"/>
      <c r="GJF102" s="23"/>
      <c r="GJG102" s="32"/>
      <c r="GJH102" s="32"/>
      <c r="GJI102" s="26"/>
      <c r="GJJ102" s="140"/>
      <c r="GJK102" s="143"/>
      <c r="GJL102" s="143"/>
      <c r="GJM102" s="23"/>
      <c r="GJN102" s="32"/>
      <c r="GJO102" s="32"/>
      <c r="GJP102" s="26"/>
      <c r="GJQ102" s="140"/>
      <c r="GJR102" s="143"/>
      <c r="GJS102" s="143"/>
      <c r="GJT102" s="23"/>
      <c r="GJU102" s="32"/>
      <c r="GJV102" s="32"/>
      <c r="GJW102" s="26"/>
      <c r="GJX102" s="140"/>
      <c r="GJY102" s="143"/>
      <c r="GJZ102" s="143"/>
      <c r="GKA102" s="23"/>
      <c r="GKB102" s="32"/>
      <c r="GKC102" s="32"/>
      <c r="GKD102" s="26"/>
      <c r="GKE102" s="140"/>
      <c r="GKF102" s="143"/>
      <c r="GKG102" s="143"/>
      <c r="GKH102" s="23"/>
      <c r="GKI102" s="32"/>
      <c r="GKJ102" s="32"/>
      <c r="GKK102" s="26"/>
      <c r="GKL102" s="140"/>
      <c r="GKM102" s="143"/>
      <c r="GKN102" s="143"/>
      <c r="GKO102" s="23"/>
      <c r="GKP102" s="32"/>
      <c r="GKQ102" s="32"/>
      <c r="GKR102" s="26"/>
      <c r="GKS102" s="140"/>
      <c r="GKT102" s="143"/>
      <c r="GKU102" s="143"/>
      <c r="GKV102" s="23"/>
      <c r="GKW102" s="32"/>
      <c r="GKX102" s="32"/>
      <c r="GKY102" s="26"/>
      <c r="GKZ102" s="140"/>
      <c r="GLA102" s="143"/>
      <c r="GLB102" s="143"/>
      <c r="GLC102" s="23"/>
      <c r="GLD102" s="32"/>
      <c r="GLE102" s="32"/>
      <c r="GLF102" s="26"/>
      <c r="GLG102" s="140"/>
      <c r="GLH102" s="143"/>
      <c r="GLI102" s="143"/>
      <c r="GLJ102" s="23"/>
      <c r="GLK102" s="32"/>
      <c r="GLL102" s="32"/>
      <c r="GLM102" s="26"/>
      <c r="GLN102" s="140"/>
      <c r="GLO102" s="143"/>
      <c r="GLP102" s="143"/>
      <c r="GLQ102" s="23"/>
      <c r="GLR102" s="32"/>
      <c r="GLS102" s="32"/>
      <c r="GLT102" s="26"/>
      <c r="GLU102" s="140"/>
      <c r="GLV102" s="143"/>
      <c r="GLW102" s="143"/>
      <c r="GLX102" s="23"/>
      <c r="GLY102" s="32"/>
      <c r="GLZ102" s="32"/>
      <c r="GMA102" s="26"/>
      <c r="GMB102" s="140"/>
      <c r="GMC102" s="143"/>
      <c r="GMD102" s="143"/>
      <c r="GME102" s="23"/>
      <c r="GMF102" s="32"/>
      <c r="GMG102" s="32"/>
      <c r="GMH102" s="26"/>
      <c r="GMI102" s="140"/>
      <c r="GMJ102" s="143"/>
      <c r="GMK102" s="143"/>
      <c r="GML102" s="23"/>
      <c r="GMM102" s="32"/>
      <c r="GMN102" s="32"/>
      <c r="GMO102" s="26"/>
      <c r="GMP102" s="140"/>
      <c r="GMQ102" s="143"/>
      <c r="GMR102" s="143"/>
      <c r="GMS102" s="23"/>
      <c r="GMT102" s="32"/>
      <c r="GMU102" s="32"/>
      <c r="GMV102" s="26"/>
      <c r="GMW102" s="140"/>
      <c r="GMX102" s="143"/>
      <c r="GMY102" s="143"/>
      <c r="GMZ102" s="23"/>
      <c r="GNA102" s="32"/>
      <c r="GNB102" s="32"/>
      <c r="GNC102" s="26"/>
      <c r="GND102" s="140"/>
      <c r="GNE102" s="143"/>
      <c r="GNF102" s="143"/>
      <c r="GNG102" s="23"/>
      <c r="GNH102" s="32"/>
      <c r="GNI102" s="32"/>
      <c r="GNJ102" s="26"/>
      <c r="GNK102" s="140"/>
      <c r="GNL102" s="143"/>
      <c r="GNM102" s="143"/>
      <c r="GNN102" s="23"/>
      <c r="GNO102" s="32"/>
      <c r="GNP102" s="32"/>
      <c r="GNQ102" s="26"/>
      <c r="GNR102" s="140"/>
      <c r="GNS102" s="143"/>
      <c r="GNT102" s="143"/>
      <c r="GNU102" s="23"/>
      <c r="GNV102" s="32"/>
      <c r="GNW102" s="32"/>
      <c r="GNX102" s="26"/>
      <c r="GNY102" s="140"/>
      <c r="GNZ102" s="143"/>
      <c r="GOA102" s="143"/>
      <c r="GOB102" s="23"/>
      <c r="GOC102" s="32"/>
      <c r="GOD102" s="32"/>
      <c r="GOE102" s="26"/>
      <c r="GOF102" s="140"/>
      <c r="GOG102" s="143"/>
      <c r="GOH102" s="143"/>
      <c r="GOI102" s="23"/>
      <c r="GOJ102" s="32"/>
      <c r="GOK102" s="32"/>
      <c r="GOL102" s="26"/>
      <c r="GOM102" s="140"/>
      <c r="GON102" s="143"/>
      <c r="GOO102" s="143"/>
      <c r="GOP102" s="23"/>
      <c r="GOQ102" s="32"/>
      <c r="GOR102" s="32"/>
      <c r="GOS102" s="26"/>
      <c r="GOT102" s="140"/>
      <c r="GOU102" s="143"/>
      <c r="GOV102" s="143"/>
      <c r="GOW102" s="23"/>
      <c r="GOX102" s="32"/>
      <c r="GOY102" s="32"/>
      <c r="GOZ102" s="26"/>
      <c r="GPA102" s="140"/>
      <c r="GPB102" s="143"/>
      <c r="GPC102" s="143"/>
      <c r="GPD102" s="23"/>
      <c r="GPE102" s="32"/>
      <c r="GPF102" s="32"/>
      <c r="GPG102" s="26"/>
      <c r="GPH102" s="140"/>
      <c r="GPI102" s="143"/>
      <c r="GPJ102" s="143"/>
      <c r="GPK102" s="23"/>
      <c r="GPL102" s="32"/>
      <c r="GPM102" s="32"/>
      <c r="GPN102" s="26"/>
      <c r="GPO102" s="140"/>
      <c r="GPP102" s="143"/>
      <c r="GPQ102" s="143"/>
      <c r="GPR102" s="23"/>
      <c r="GPS102" s="32"/>
      <c r="GPT102" s="32"/>
      <c r="GPU102" s="26"/>
      <c r="GPV102" s="140"/>
      <c r="GPW102" s="143"/>
      <c r="GPX102" s="143"/>
      <c r="GPY102" s="23"/>
      <c r="GPZ102" s="32"/>
      <c r="GQA102" s="32"/>
      <c r="GQB102" s="26"/>
      <c r="GQC102" s="140"/>
      <c r="GQD102" s="143"/>
      <c r="GQE102" s="143"/>
      <c r="GQF102" s="23"/>
      <c r="GQG102" s="32"/>
      <c r="GQH102" s="32"/>
      <c r="GQI102" s="26"/>
      <c r="GQJ102" s="140"/>
      <c r="GQK102" s="143"/>
      <c r="GQL102" s="143"/>
      <c r="GQM102" s="23"/>
      <c r="GQN102" s="32"/>
      <c r="GQO102" s="32"/>
      <c r="GQP102" s="26"/>
      <c r="GQQ102" s="140"/>
      <c r="GQR102" s="143"/>
      <c r="GQS102" s="143"/>
      <c r="GQT102" s="23"/>
      <c r="GQU102" s="32"/>
      <c r="GQV102" s="32"/>
      <c r="GQW102" s="26"/>
      <c r="GQX102" s="140"/>
      <c r="GQY102" s="143"/>
      <c r="GQZ102" s="143"/>
      <c r="GRA102" s="23"/>
      <c r="GRB102" s="32"/>
      <c r="GRC102" s="32"/>
      <c r="GRD102" s="26"/>
      <c r="GRE102" s="140"/>
      <c r="GRF102" s="143"/>
      <c r="GRG102" s="143"/>
      <c r="GRH102" s="23"/>
      <c r="GRI102" s="32"/>
      <c r="GRJ102" s="32"/>
      <c r="GRK102" s="26"/>
      <c r="GRL102" s="140"/>
      <c r="GRM102" s="143"/>
      <c r="GRN102" s="143"/>
      <c r="GRO102" s="23"/>
      <c r="GRP102" s="32"/>
      <c r="GRQ102" s="32"/>
      <c r="GRR102" s="26"/>
      <c r="GRS102" s="140"/>
      <c r="GRT102" s="143"/>
      <c r="GRU102" s="143"/>
      <c r="GRV102" s="23"/>
      <c r="GRW102" s="32"/>
      <c r="GRX102" s="32"/>
      <c r="GRY102" s="26"/>
      <c r="GRZ102" s="140"/>
      <c r="GSA102" s="143"/>
      <c r="GSB102" s="143"/>
      <c r="GSC102" s="23"/>
      <c r="GSD102" s="32"/>
      <c r="GSE102" s="32"/>
      <c r="GSF102" s="26"/>
      <c r="GSG102" s="140"/>
      <c r="GSH102" s="143"/>
      <c r="GSI102" s="143"/>
      <c r="GSJ102" s="23"/>
      <c r="GSK102" s="32"/>
      <c r="GSL102" s="32"/>
      <c r="GSM102" s="26"/>
      <c r="GSN102" s="140"/>
      <c r="GSO102" s="143"/>
      <c r="GSP102" s="143"/>
      <c r="GSQ102" s="23"/>
      <c r="GSR102" s="32"/>
      <c r="GSS102" s="32"/>
      <c r="GST102" s="26"/>
      <c r="GSU102" s="140"/>
      <c r="GSV102" s="143"/>
      <c r="GSW102" s="143"/>
      <c r="GSX102" s="23"/>
      <c r="GSY102" s="32"/>
      <c r="GSZ102" s="32"/>
      <c r="GTA102" s="26"/>
      <c r="GTB102" s="140"/>
      <c r="GTC102" s="143"/>
      <c r="GTD102" s="143"/>
      <c r="GTE102" s="23"/>
      <c r="GTF102" s="32"/>
      <c r="GTG102" s="32"/>
      <c r="GTH102" s="26"/>
      <c r="GTI102" s="140"/>
      <c r="GTJ102" s="143"/>
      <c r="GTK102" s="143"/>
      <c r="GTL102" s="23"/>
      <c r="GTM102" s="32"/>
      <c r="GTN102" s="32"/>
      <c r="GTO102" s="26"/>
      <c r="GTP102" s="140"/>
      <c r="GTQ102" s="143"/>
      <c r="GTR102" s="143"/>
      <c r="GTS102" s="23"/>
      <c r="GTT102" s="32"/>
      <c r="GTU102" s="32"/>
      <c r="GTV102" s="26"/>
      <c r="GTW102" s="140"/>
      <c r="GTX102" s="143"/>
      <c r="GTY102" s="143"/>
      <c r="GTZ102" s="23"/>
      <c r="GUA102" s="32"/>
      <c r="GUB102" s="32"/>
      <c r="GUC102" s="26"/>
      <c r="GUD102" s="140"/>
      <c r="GUE102" s="143"/>
      <c r="GUF102" s="143"/>
      <c r="GUG102" s="23"/>
      <c r="GUH102" s="32"/>
      <c r="GUI102" s="32"/>
      <c r="GUJ102" s="26"/>
      <c r="GUK102" s="140"/>
      <c r="GUL102" s="143"/>
      <c r="GUM102" s="143"/>
      <c r="GUN102" s="23"/>
      <c r="GUO102" s="32"/>
      <c r="GUP102" s="32"/>
      <c r="GUQ102" s="26"/>
      <c r="GUR102" s="140"/>
      <c r="GUS102" s="143"/>
      <c r="GUT102" s="143"/>
      <c r="GUU102" s="23"/>
      <c r="GUV102" s="32"/>
      <c r="GUW102" s="32"/>
      <c r="GUX102" s="26"/>
      <c r="GUY102" s="140"/>
      <c r="GUZ102" s="143"/>
      <c r="GVA102" s="143"/>
      <c r="GVB102" s="23"/>
      <c r="GVC102" s="32"/>
      <c r="GVD102" s="32"/>
      <c r="GVE102" s="26"/>
      <c r="GVF102" s="140"/>
      <c r="GVG102" s="143"/>
      <c r="GVH102" s="143"/>
      <c r="GVI102" s="23"/>
      <c r="GVJ102" s="32"/>
      <c r="GVK102" s="32"/>
      <c r="GVL102" s="26"/>
      <c r="GVM102" s="140"/>
      <c r="GVN102" s="143"/>
      <c r="GVO102" s="143"/>
      <c r="GVP102" s="23"/>
      <c r="GVQ102" s="32"/>
      <c r="GVR102" s="32"/>
      <c r="GVS102" s="26"/>
      <c r="GVT102" s="140"/>
      <c r="GVU102" s="143"/>
      <c r="GVV102" s="143"/>
      <c r="GVW102" s="23"/>
      <c r="GVX102" s="32"/>
      <c r="GVY102" s="32"/>
      <c r="GVZ102" s="26"/>
      <c r="GWA102" s="140"/>
      <c r="GWB102" s="143"/>
      <c r="GWC102" s="143"/>
      <c r="GWD102" s="23"/>
      <c r="GWE102" s="32"/>
      <c r="GWF102" s="32"/>
      <c r="GWG102" s="26"/>
      <c r="GWH102" s="140"/>
      <c r="GWI102" s="143"/>
      <c r="GWJ102" s="143"/>
      <c r="GWK102" s="23"/>
      <c r="GWL102" s="32"/>
      <c r="GWM102" s="32"/>
      <c r="GWN102" s="26"/>
      <c r="GWO102" s="140"/>
      <c r="GWP102" s="143"/>
      <c r="GWQ102" s="143"/>
      <c r="GWR102" s="23"/>
      <c r="GWS102" s="32"/>
      <c r="GWT102" s="32"/>
      <c r="GWU102" s="26"/>
      <c r="GWV102" s="140"/>
      <c r="GWW102" s="143"/>
      <c r="GWX102" s="143"/>
      <c r="GWY102" s="23"/>
      <c r="GWZ102" s="32"/>
      <c r="GXA102" s="32"/>
      <c r="GXB102" s="26"/>
      <c r="GXC102" s="140"/>
      <c r="GXD102" s="143"/>
      <c r="GXE102" s="143"/>
      <c r="GXF102" s="23"/>
      <c r="GXG102" s="32"/>
      <c r="GXH102" s="32"/>
      <c r="GXI102" s="26"/>
      <c r="GXJ102" s="140"/>
      <c r="GXK102" s="143"/>
      <c r="GXL102" s="143"/>
      <c r="GXM102" s="23"/>
      <c r="GXN102" s="32"/>
      <c r="GXO102" s="32"/>
      <c r="GXP102" s="26"/>
      <c r="GXQ102" s="140"/>
      <c r="GXR102" s="143"/>
      <c r="GXS102" s="143"/>
      <c r="GXT102" s="23"/>
      <c r="GXU102" s="32"/>
      <c r="GXV102" s="32"/>
      <c r="GXW102" s="26"/>
      <c r="GXX102" s="140"/>
      <c r="GXY102" s="143"/>
      <c r="GXZ102" s="143"/>
      <c r="GYA102" s="23"/>
      <c r="GYB102" s="32"/>
      <c r="GYC102" s="32"/>
      <c r="GYD102" s="26"/>
      <c r="GYE102" s="140"/>
      <c r="GYF102" s="143"/>
      <c r="GYG102" s="143"/>
      <c r="GYH102" s="23"/>
      <c r="GYI102" s="32"/>
      <c r="GYJ102" s="32"/>
      <c r="GYK102" s="26"/>
      <c r="GYL102" s="140"/>
      <c r="GYM102" s="143"/>
      <c r="GYN102" s="143"/>
      <c r="GYO102" s="23"/>
      <c r="GYP102" s="32"/>
      <c r="GYQ102" s="32"/>
      <c r="GYR102" s="26"/>
      <c r="GYS102" s="140"/>
      <c r="GYT102" s="143"/>
      <c r="GYU102" s="143"/>
      <c r="GYV102" s="23"/>
      <c r="GYW102" s="32"/>
      <c r="GYX102" s="32"/>
      <c r="GYY102" s="26"/>
      <c r="GYZ102" s="140"/>
      <c r="GZA102" s="143"/>
      <c r="GZB102" s="143"/>
      <c r="GZC102" s="23"/>
      <c r="GZD102" s="32"/>
      <c r="GZE102" s="32"/>
      <c r="GZF102" s="26"/>
      <c r="GZG102" s="140"/>
      <c r="GZH102" s="143"/>
      <c r="GZI102" s="143"/>
      <c r="GZJ102" s="23"/>
      <c r="GZK102" s="32"/>
      <c r="GZL102" s="32"/>
      <c r="GZM102" s="26"/>
      <c r="GZN102" s="140"/>
      <c r="GZO102" s="143"/>
      <c r="GZP102" s="143"/>
      <c r="GZQ102" s="23"/>
      <c r="GZR102" s="32"/>
      <c r="GZS102" s="32"/>
      <c r="GZT102" s="26"/>
      <c r="GZU102" s="140"/>
      <c r="GZV102" s="143"/>
      <c r="GZW102" s="143"/>
      <c r="GZX102" s="23"/>
      <c r="GZY102" s="32"/>
      <c r="GZZ102" s="32"/>
      <c r="HAA102" s="26"/>
      <c r="HAB102" s="140"/>
      <c r="HAC102" s="143"/>
      <c r="HAD102" s="143"/>
      <c r="HAE102" s="23"/>
      <c r="HAF102" s="32"/>
      <c r="HAG102" s="32"/>
      <c r="HAH102" s="26"/>
      <c r="HAI102" s="140"/>
      <c r="HAJ102" s="143"/>
      <c r="HAK102" s="143"/>
      <c r="HAL102" s="23"/>
      <c r="HAM102" s="32"/>
      <c r="HAN102" s="32"/>
      <c r="HAO102" s="26"/>
      <c r="HAP102" s="140"/>
      <c r="HAQ102" s="143"/>
      <c r="HAR102" s="143"/>
      <c r="HAS102" s="23"/>
      <c r="HAT102" s="32"/>
      <c r="HAU102" s="32"/>
      <c r="HAV102" s="26"/>
      <c r="HAW102" s="140"/>
      <c r="HAX102" s="143"/>
      <c r="HAY102" s="143"/>
      <c r="HAZ102" s="23"/>
      <c r="HBA102" s="32"/>
      <c r="HBB102" s="32"/>
      <c r="HBC102" s="26"/>
      <c r="HBD102" s="140"/>
      <c r="HBE102" s="143"/>
      <c r="HBF102" s="143"/>
      <c r="HBG102" s="23"/>
      <c r="HBH102" s="32"/>
      <c r="HBI102" s="32"/>
      <c r="HBJ102" s="26"/>
      <c r="HBK102" s="140"/>
      <c r="HBL102" s="143"/>
      <c r="HBM102" s="143"/>
      <c r="HBN102" s="23"/>
      <c r="HBO102" s="32"/>
      <c r="HBP102" s="32"/>
      <c r="HBQ102" s="26"/>
      <c r="HBR102" s="140"/>
      <c r="HBS102" s="143"/>
      <c r="HBT102" s="143"/>
      <c r="HBU102" s="23"/>
      <c r="HBV102" s="32"/>
      <c r="HBW102" s="32"/>
      <c r="HBX102" s="26"/>
      <c r="HBY102" s="140"/>
      <c r="HBZ102" s="143"/>
      <c r="HCA102" s="143"/>
      <c r="HCB102" s="23"/>
      <c r="HCC102" s="32"/>
      <c r="HCD102" s="32"/>
      <c r="HCE102" s="26"/>
      <c r="HCF102" s="140"/>
      <c r="HCG102" s="143"/>
      <c r="HCH102" s="143"/>
      <c r="HCI102" s="23"/>
      <c r="HCJ102" s="32"/>
      <c r="HCK102" s="32"/>
      <c r="HCL102" s="26"/>
      <c r="HCM102" s="140"/>
      <c r="HCN102" s="143"/>
      <c r="HCO102" s="143"/>
      <c r="HCP102" s="23"/>
      <c r="HCQ102" s="32"/>
      <c r="HCR102" s="32"/>
      <c r="HCS102" s="26"/>
      <c r="HCT102" s="140"/>
      <c r="HCU102" s="143"/>
      <c r="HCV102" s="143"/>
      <c r="HCW102" s="23"/>
      <c r="HCX102" s="32"/>
      <c r="HCY102" s="32"/>
      <c r="HCZ102" s="26"/>
      <c r="HDA102" s="140"/>
      <c r="HDB102" s="143"/>
      <c r="HDC102" s="143"/>
      <c r="HDD102" s="23"/>
      <c r="HDE102" s="32"/>
      <c r="HDF102" s="32"/>
      <c r="HDG102" s="26"/>
      <c r="HDH102" s="140"/>
      <c r="HDI102" s="143"/>
      <c r="HDJ102" s="143"/>
      <c r="HDK102" s="23"/>
      <c r="HDL102" s="32"/>
      <c r="HDM102" s="32"/>
      <c r="HDN102" s="26"/>
      <c r="HDO102" s="140"/>
      <c r="HDP102" s="143"/>
      <c r="HDQ102" s="143"/>
      <c r="HDR102" s="23"/>
      <c r="HDS102" s="32"/>
      <c r="HDT102" s="32"/>
      <c r="HDU102" s="26"/>
      <c r="HDV102" s="140"/>
      <c r="HDW102" s="143"/>
      <c r="HDX102" s="143"/>
      <c r="HDY102" s="23"/>
      <c r="HDZ102" s="32"/>
      <c r="HEA102" s="32"/>
      <c r="HEB102" s="26"/>
      <c r="HEC102" s="140"/>
      <c r="HED102" s="143"/>
      <c r="HEE102" s="143"/>
      <c r="HEF102" s="23"/>
      <c r="HEG102" s="32"/>
      <c r="HEH102" s="32"/>
      <c r="HEI102" s="26"/>
      <c r="HEJ102" s="140"/>
      <c r="HEK102" s="143"/>
      <c r="HEL102" s="143"/>
      <c r="HEM102" s="23"/>
      <c r="HEN102" s="32"/>
      <c r="HEO102" s="32"/>
      <c r="HEP102" s="26"/>
      <c r="HEQ102" s="140"/>
      <c r="HER102" s="143"/>
      <c r="HES102" s="143"/>
      <c r="HET102" s="23"/>
      <c r="HEU102" s="32"/>
      <c r="HEV102" s="32"/>
      <c r="HEW102" s="26"/>
      <c r="HEX102" s="140"/>
      <c r="HEY102" s="143"/>
      <c r="HEZ102" s="143"/>
      <c r="HFA102" s="23"/>
      <c r="HFB102" s="32"/>
      <c r="HFC102" s="32"/>
      <c r="HFD102" s="26"/>
      <c r="HFE102" s="140"/>
      <c r="HFF102" s="143"/>
      <c r="HFG102" s="143"/>
      <c r="HFH102" s="23"/>
      <c r="HFI102" s="32"/>
      <c r="HFJ102" s="32"/>
      <c r="HFK102" s="26"/>
      <c r="HFL102" s="140"/>
      <c r="HFM102" s="143"/>
      <c r="HFN102" s="143"/>
      <c r="HFO102" s="23"/>
      <c r="HFP102" s="32"/>
      <c r="HFQ102" s="32"/>
      <c r="HFR102" s="26"/>
      <c r="HFS102" s="140"/>
      <c r="HFT102" s="143"/>
      <c r="HFU102" s="143"/>
      <c r="HFV102" s="23"/>
      <c r="HFW102" s="32"/>
      <c r="HFX102" s="32"/>
      <c r="HFY102" s="26"/>
      <c r="HFZ102" s="140"/>
      <c r="HGA102" s="143"/>
      <c r="HGB102" s="143"/>
      <c r="HGC102" s="23"/>
      <c r="HGD102" s="32"/>
      <c r="HGE102" s="32"/>
      <c r="HGF102" s="26"/>
      <c r="HGG102" s="140"/>
      <c r="HGH102" s="143"/>
      <c r="HGI102" s="143"/>
      <c r="HGJ102" s="23"/>
      <c r="HGK102" s="32"/>
      <c r="HGL102" s="32"/>
      <c r="HGM102" s="26"/>
      <c r="HGN102" s="140"/>
      <c r="HGO102" s="143"/>
      <c r="HGP102" s="143"/>
      <c r="HGQ102" s="23"/>
      <c r="HGR102" s="32"/>
      <c r="HGS102" s="32"/>
      <c r="HGT102" s="26"/>
      <c r="HGU102" s="140"/>
      <c r="HGV102" s="143"/>
      <c r="HGW102" s="143"/>
      <c r="HGX102" s="23"/>
      <c r="HGY102" s="32"/>
      <c r="HGZ102" s="32"/>
      <c r="HHA102" s="26"/>
      <c r="HHB102" s="140"/>
      <c r="HHC102" s="143"/>
      <c r="HHD102" s="143"/>
      <c r="HHE102" s="23"/>
      <c r="HHF102" s="32"/>
      <c r="HHG102" s="32"/>
      <c r="HHH102" s="26"/>
      <c r="HHI102" s="140"/>
      <c r="HHJ102" s="143"/>
      <c r="HHK102" s="143"/>
      <c r="HHL102" s="23"/>
      <c r="HHM102" s="32"/>
      <c r="HHN102" s="32"/>
      <c r="HHO102" s="26"/>
      <c r="HHP102" s="140"/>
      <c r="HHQ102" s="143"/>
      <c r="HHR102" s="143"/>
      <c r="HHS102" s="23"/>
      <c r="HHT102" s="32"/>
      <c r="HHU102" s="32"/>
      <c r="HHV102" s="26"/>
      <c r="HHW102" s="140"/>
      <c r="HHX102" s="143"/>
      <c r="HHY102" s="143"/>
      <c r="HHZ102" s="23"/>
      <c r="HIA102" s="32"/>
      <c r="HIB102" s="32"/>
      <c r="HIC102" s="26"/>
      <c r="HID102" s="140"/>
      <c r="HIE102" s="143"/>
      <c r="HIF102" s="143"/>
      <c r="HIG102" s="23"/>
      <c r="HIH102" s="32"/>
      <c r="HII102" s="32"/>
      <c r="HIJ102" s="26"/>
      <c r="HIK102" s="140"/>
      <c r="HIL102" s="143"/>
      <c r="HIM102" s="143"/>
      <c r="HIN102" s="23"/>
      <c r="HIO102" s="32"/>
      <c r="HIP102" s="32"/>
      <c r="HIQ102" s="26"/>
      <c r="HIR102" s="140"/>
      <c r="HIS102" s="143"/>
      <c r="HIT102" s="143"/>
      <c r="HIU102" s="23"/>
      <c r="HIV102" s="32"/>
      <c r="HIW102" s="32"/>
      <c r="HIX102" s="26"/>
      <c r="HIY102" s="140"/>
      <c r="HIZ102" s="143"/>
      <c r="HJA102" s="143"/>
      <c r="HJB102" s="23"/>
      <c r="HJC102" s="32"/>
      <c r="HJD102" s="32"/>
      <c r="HJE102" s="26"/>
      <c r="HJF102" s="140"/>
      <c r="HJG102" s="143"/>
      <c r="HJH102" s="143"/>
      <c r="HJI102" s="23"/>
      <c r="HJJ102" s="32"/>
      <c r="HJK102" s="32"/>
      <c r="HJL102" s="26"/>
      <c r="HJM102" s="140"/>
      <c r="HJN102" s="143"/>
      <c r="HJO102" s="143"/>
      <c r="HJP102" s="23"/>
      <c r="HJQ102" s="32"/>
      <c r="HJR102" s="32"/>
      <c r="HJS102" s="26"/>
      <c r="HJT102" s="140"/>
      <c r="HJU102" s="143"/>
      <c r="HJV102" s="143"/>
      <c r="HJW102" s="23"/>
      <c r="HJX102" s="32"/>
      <c r="HJY102" s="32"/>
      <c r="HJZ102" s="26"/>
      <c r="HKA102" s="140"/>
      <c r="HKB102" s="143"/>
      <c r="HKC102" s="143"/>
      <c r="HKD102" s="23"/>
      <c r="HKE102" s="32"/>
      <c r="HKF102" s="32"/>
      <c r="HKG102" s="26"/>
      <c r="HKH102" s="140"/>
      <c r="HKI102" s="143"/>
      <c r="HKJ102" s="143"/>
      <c r="HKK102" s="23"/>
      <c r="HKL102" s="32"/>
      <c r="HKM102" s="32"/>
      <c r="HKN102" s="26"/>
      <c r="HKO102" s="140"/>
      <c r="HKP102" s="143"/>
      <c r="HKQ102" s="143"/>
      <c r="HKR102" s="23"/>
      <c r="HKS102" s="32"/>
      <c r="HKT102" s="32"/>
      <c r="HKU102" s="26"/>
      <c r="HKV102" s="140"/>
      <c r="HKW102" s="143"/>
      <c r="HKX102" s="143"/>
      <c r="HKY102" s="23"/>
      <c r="HKZ102" s="32"/>
      <c r="HLA102" s="32"/>
      <c r="HLB102" s="26"/>
      <c r="HLC102" s="140"/>
      <c r="HLD102" s="143"/>
      <c r="HLE102" s="143"/>
      <c r="HLF102" s="23"/>
      <c r="HLG102" s="32"/>
      <c r="HLH102" s="32"/>
      <c r="HLI102" s="26"/>
      <c r="HLJ102" s="140"/>
      <c r="HLK102" s="143"/>
      <c r="HLL102" s="143"/>
      <c r="HLM102" s="23"/>
      <c r="HLN102" s="32"/>
      <c r="HLO102" s="32"/>
      <c r="HLP102" s="26"/>
      <c r="HLQ102" s="140"/>
      <c r="HLR102" s="143"/>
      <c r="HLS102" s="143"/>
      <c r="HLT102" s="23"/>
      <c r="HLU102" s="32"/>
      <c r="HLV102" s="32"/>
      <c r="HLW102" s="26"/>
      <c r="HLX102" s="140"/>
      <c r="HLY102" s="143"/>
      <c r="HLZ102" s="143"/>
      <c r="HMA102" s="23"/>
      <c r="HMB102" s="32"/>
      <c r="HMC102" s="32"/>
      <c r="HMD102" s="26"/>
      <c r="HME102" s="140"/>
      <c r="HMF102" s="143"/>
      <c r="HMG102" s="143"/>
      <c r="HMH102" s="23"/>
      <c r="HMI102" s="32"/>
      <c r="HMJ102" s="32"/>
      <c r="HMK102" s="26"/>
      <c r="HML102" s="140"/>
      <c r="HMM102" s="143"/>
      <c r="HMN102" s="143"/>
      <c r="HMO102" s="23"/>
      <c r="HMP102" s="32"/>
      <c r="HMQ102" s="32"/>
      <c r="HMR102" s="26"/>
      <c r="HMS102" s="140"/>
      <c r="HMT102" s="143"/>
      <c r="HMU102" s="143"/>
      <c r="HMV102" s="23"/>
      <c r="HMW102" s="32"/>
      <c r="HMX102" s="32"/>
      <c r="HMY102" s="26"/>
      <c r="HMZ102" s="140"/>
      <c r="HNA102" s="143"/>
      <c r="HNB102" s="143"/>
      <c r="HNC102" s="23"/>
      <c r="HND102" s="32"/>
      <c r="HNE102" s="32"/>
      <c r="HNF102" s="26"/>
      <c r="HNG102" s="140"/>
      <c r="HNH102" s="143"/>
      <c r="HNI102" s="143"/>
      <c r="HNJ102" s="23"/>
      <c r="HNK102" s="32"/>
      <c r="HNL102" s="32"/>
      <c r="HNM102" s="26"/>
      <c r="HNN102" s="140"/>
      <c r="HNO102" s="143"/>
      <c r="HNP102" s="143"/>
      <c r="HNQ102" s="23"/>
      <c r="HNR102" s="32"/>
      <c r="HNS102" s="32"/>
      <c r="HNT102" s="26"/>
      <c r="HNU102" s="140"/>
      <c r="HNV102" s="143"/>
      <c r="HNW102" s="143"/>
      <c r="HNX102" s="23"/>
      <c r="HNY102" s="32"/>
      <c r="HNZ102" s="32"/>
      <c r="HOA102" s="26"/>
      <c r="HOB102" s="140"/>
      <c r="HOC102" s="143"/>
      <c r="HOD102" s="143"/>
      <c r="HOE102" s="23"/>
      <c r="HOF102" s="32"/>
      <c r="HOG102" s="32"/>
      <c r="HOH102" s="26"/>
      <c r="HOI102" s="140"/>
      <c r="HOJ102" s="143"/>
      <c r="HOK102" s="143"/>
      <c r="HOL102" s="23"/>
      <c r="HOM102" s="32"/>
      <c r="HON102" s="32"/>
      <c r="HOO102" s="26"/>
      <c r="HOP102" s="140"/>
      <c r="HOQ102" s="143"/>
      <c r="HOR102" s="143"/>
      <c r="HOS102" s="23"/>
      <c r="HOT102" s="32"/>
      <c r="HOU102" s="32"/>
      <c r="HOV102" s="26"/>
      <c r="HOW102" s="140"/>
      <c r="HOX102" s="143"/>
      <c r="HOY102" s="143"/>
      <c r="HOZ102" s="23"/>
      <c r="HPA102" s="32"/>
      <c r="HPB102" s="32"/>
      <c r="HPC102" s="26"/>
      <c r="HPD102" s="140"/>
      <c r="HPE102" s="143"/>
      <c r="HPF102" s="143"/>
      <c r="HPG102" s="23"/>
      <c r="HPH102" s="32"/>
      <c r="HPI102" s="32"/>
      <c r="HPJ102" s="26"/>
      <c r="HPK102" s="140"/>
      <c r="HPL102" s="143"/>
      <c r="HPM102" s="143"/>
      <c r="HPN102" s="23"/>
      <c r="HPO102" s="32"/>
      <c r="HPP102" s="32"/>
      <c r="HPQ102" s="26"/>
      <c r="HPR102" s="140"/>
      <c r="HPS102" s="143"/>
      <c r="HPT102" s="143"/>
      <c r="HPU102" s="23"/>
      <c r="HPV102" s="32"/>
      <c r="HPW102" s="32"/>
      <c r="HPX102" s="26"/>
      <c r="HPY102" s="140"/>
      <c r="HPZ102" s="143"/>
      <c r="HQA102" s="143"/>
      <c r="HQB102" s="23"/>
      <c r="HQC102" s="32"/>
      <c r="HQD102" s="32"/>
      <c r="HQE102" s="26"/>
      <c r="HQF102" s="140"/>
      <c r="HQG102" s="143"/>
      <c r="HQH102" s="143"/>
      <c r="HQI102" s="23"/>
      <c r="HQJ102" s="32"/>
      <c r="HQK102" s="32"/>
      <c r="HQL102" s="26"/>
      <c r="HQM102" s="140"/>
      <c r="HQN102" s="143"/>
      <c r="HQO102" s="143"/>
      <c r="HQP102" s="23"/>
      <c r="HQQ102" s="32"/>
      <c r="HQR102" s="32"/>
      <c r="HQS102" s="26"/>
      <c r="HQT102" s="140"/>
      <c r="HQU102" s="143"/>
      <c r="HQV102" s="143"/>
      <c r="HQW102" s="23"/>
      <c r="HQX102" s="32"/>
      <c r="HQY102" s="32"/>
      <c r="HQZ102" s="26"/>
      <c r="HRA102" s="140"/>
      <c r="HRB102" s="143"/>
      <c r="HRC102" s="143"/>
      <c r="HRD102" s="23"/>
      <c r="HRE102" s="32"/>
      <c r="HRF102" s="32"/>
      <c r="HRG102" s="26"/>
      <c r="HRH102" s="140"/>
      <c r="HRI102" s="143"/>
      <c r="HRJ102" s="143"/>
      <c r="HRK102" s="23"/>
      <c r="HRL102" s="32"/>
      <c r="HRM102" s="32"/>
      <c r="HRN102" s="26"/>
      <c r="HRO102" s="140"/>
      <c r="HRP102" s="143"/>
      <c r="HRQ102" s="143"/>
      <c r="HRR102" s="23"/>
      <c r="HRS102" s="32"/>
      <c r="HRT102" s="32"/>
      <c r="HRU102" s="26"/>
      <c r="HRV102" s="140"/>
      <c r="HRW102" s="143"/>
      <c r="HRX102" s="143"/>
      <c r="HRY102" s="23"/>
      <c r="HRZ102" s="32"/>
      <c r="HSA102" s="32"/>
      <c r="HSB102" s="26"/>
      <c r="HSC102" s="140"/>
      <c r="HSD102" s="143"/>
      <c r="HSE102" s="143"/>
      <c r="HSF102" s="23"/>
      <c r="HSG102" s="32"/>
      <c r="HSH102" s="32"/>
      <c r="HSI102" s="26"/>
      <c r="HSJ102" s="140"/>
      <c r="HSK102" s="143"/>
      <c r="HSL102" s="143"/>
      <c r="HSM102" s="23"/>
      <c r="HSN102" s="32"/>
      <c r="HSO102" s="32"/>
      <c r="HSP102" s="26"/>
      <c r="HSQ102" s="140"/>
      <c r="HSR102" s="143"/>
      <c r="HSS102" s="143"/>
      <c r="HST102" s="23"/>
      <c r="HSU102" s="32"/>
      <c r="HSV102" s="32"/>
      <c r="HSW102" s="26"/>
      <c r="HSX102" s="140"/>
      <c r="HSY102" s="143"/>
      <c r="HSZ102" s="143"/>
      <c r="HTA102" s="23"/>
      <c r="HTB102" s="32"/>
      <c r="HTC102" s="32"/>
      <c r="HTD102" s="26"/>
      <c r="HTE102" s="140"/>
      <c r="HTF102" s="143"/>
      <c r="HTG102" s="143"/>
      <c r="HTH102" s="23"/>
      <c r="HTI102" s="32"/>
      <c r="HTJ102" s="32"/>
      <c r="HTK102" s="26"/>
      <c r="HTL102" s="140"/>
      <c r="HTM102" s="143"/>
      <c r="HTN102" s="143"/>
      <c r="HTO102" s="23"/>
      <c r="HTP102" s="32"/>
      <c r="HTQ102" s="32"/>
      <c r="HTR102" s="26"/>
      <c r="HTS102" s="140"/>
      <c r="HTT102" s="143"/>
      <c r="HTU102" s="143"/>
      <c r="HTV102" s="23"/>
      <c r="HTW102" s="32"/>
      <c r="HTX102" s="32"/>
      <c r="HTY102" s="26"/>
      <c r="HTZ102" s="140"/>
      <c r="HUA102" s="143"/>
      <c r="HUB102" s="143"/>
      <c r="HUC102" s="23"/>
      <c r="HUD102" s="32"/>
      <c r="HUE102" s="32"/>
      <c r="HUF102" s="26"/>
      <c r="HUG102" s="140"/>
      <c r="HUH102" s="143"/>
      <c r="HUI102" s="143"/>
      <c r="HUJ102" s="23"/>
      <c r="HUK102" s="32"/>
      <c r="HUL102" s="32"/>
      <c r="HUM102" s="26"/>
      <c r="HUN102" s="140"/>
      <c r="HUO102" s="143"/>
      <c r="HUP102" s="143"/>
      <c r="HUQ102" s="23"/>
      <c r="HUR102" s="32"/>
      <c r="HUS102" s="32"/>
      <c r="HUT102" s="26"/>
      <c r="HUU102" s="140"/>
      <c r="HUV102" s="143"/>
      <c r="HUW102" s="143"/>
      <c r="HUX102" s="23"/>
      <c r="HUY102" s="32"/>
      <c r="HUZ102" s="32"/>
      <c r="HVA102" s="26"/>
      <c r="HVB102" s="140"/>
      <c r="HVC102" s="143"/>
      <c r="HVD102" s="143"/>
      <c r="HVE102" s="23"/>
      <c r="HVF102" s="32"/>
      <c r="HVG102" s="32"/>
      <c r="HVH102" s="26"/>
      <c r="HVI102" s="140"/>
      <c r="HVJ102" s="143"/>
      <c r="HVK102" s="143"/>
      <c r="HVL102" s="23"/>
      <c r="HVM102" s="32"/>
      <c r="HVN102" s="32"/>
      <c r="HVO102" s="26"/>
      <c r="HVP102" s="140"/>
      <c r="HVQ102" s="143"/>
      <c r="HVR102" s="143"/>
      <c r="HVS102" s="23"/>
      <c r="HVT102" s="32"/>
      <c r="HVU102" s="32"/>
      <c r="HVV102" s="26"/>
      <c r="HVW102" s="140"/>
      <c r="HVX102" s="143"/>
      <c r="HVY102" s="143"/>
      <c r="HVZ102" s="23"/>
      <c r="HWA102" s="32"/>
      <c r="HWB102" s="32"/>
      <c r="HWC102" s="26"/>
      <c r="HWD102" s="140"/>
      <c r="HWE102" s="143"/>
      <c r="HWF102" s="143"/>
      <c r="HWG102" s="23"/>
      <c r="HWH102" s="32"/>
      <c r="HWI102" s="32"/>
      <c r="HWJ102" s="26"/>
      <c r="HWK102" s="140"/>
      <c r="HWL102" s="143"/>
      <c r="HWM102" s="143"/>
      <c r="HWN102" s="23"/>
      <c r="HWO102" s="32"/>
      <c r="HWP102" s="32"/>
      <c r="HWQ102" s="26"/>
      <c r="HWR102" s="140"/>
      <c r="HWS102" s="143"/>
      <c r="HWT102" s="143"/>
      <c r="HWU102" s="23"/>
      <c r="HWV102" s="32"/>
      <c r="HWW102" s="32"/>
      <c r="HWX102" s="26"/>
      <c r="HWY102" s="140"/>
      <c r="HWZ102" s="143"/>
      <c r="HXA102" s="143"/>
      <c r="HXB102" s="23"/>
      <c r="HXC102" s="32"/>
      <c r="HXD102" s="32"/>
      <c r="HXE102" s="26"/>
      <c r="HXF102" s="140"/>
      <c r="HXG102" s="143"/>
      <c r="HXH102" s="143"/>
      <c r="HXI102" s="23"/>
      <c r="HXJ102" s="32"/>
      <c r="HXK102" s="32"/>
      <c r="HXL102" s="26"/>
      <c r="HXM102" s="140"/>
      <c r="HXN102" s="143"/>
      <c r="HXO102" s="143"/>
      <c r="HXP102" s="23"/>
      <c r="HXQ102" s="32"/>
      <c r="HXR102" s="32"/>
      <c r="HXS102" s="26"/>
      <c r="HXT102" s="140"/>
      <c r="HXU102" s="143"/>
      <c r="HXV102" s="143"/>
      <c r="HXW102" s="23"/>
      <c r="HXX102" s="32"/>
      <c r="HXY102" s="32"/>
      <c r="HXZ102" s="26"/>
      <c r="HYA102" s="140"/>
      <c r="HYB102" s="143"/>
      <c r="HYC102" s="143"/>
      <c r="HYD102" s="23"/>
      <c r="HYE102" s="32"/>
      <c r="HYF102" s="32"/>
      <c r="HYG102" s="26"/>
      <c r="HYH102" s="140"/>
      <c r="HYI102" s="143"/>
      <c r="HYJ102" s="143"/>
      <c r="HYK102" s="23"/>
      <c r="HYL102" s="32"/>
      <c r="HYM102" s="32"/>
      <c r="HYN102" s="26"/>
      <c r="HYO102" s="140"/>
      <c r="HYP102" s="143"/>
      <c r="HYQ102" s="143"/>
      <c r="HYR102" s="23"/>
      <c r="HYS102" s="32"/>
      <c r="HYT102" s="32"/>
      <c r="HYU102" s="26"/>
      <c r="HYV102" s="140"/>
      <c r="HYW102" s="143"/>
      <c r="HYX102" s="143"/>
      <c r="HYY102" s="23"/>
      <c r="HYZ102" s="32"/>
      <c r="HZA102" s="32"/>
      <c r="HZB102" s="26"/>
      <c r="HZC102" s="140"/>
      <c r="HZD102" s="143"/>
      <c r="HZE102" s="143"/>
      <c r="HZF102" s="23"/>
      <c r="HZG102" s="32"/>
      <c r="HZH102" s="32"/>
      <c r="HZI102" s="26"/>
      <c r="HZJ102" s="140"/>
      <c r="HZK102" s="143"/>
      <c r="HZL102" s="143"/>
      <c r="HZM102" s="23"/>
      <c r="HZN102" s="32"/>
      <c r="HZO102" s="32"/>
      <c r="HZP102" s="26"/>
      <c r="HZQ102" s="140"/>
      <c r="HZR102" s="143"/>
      <c r="HZS102" s="143"/>
      <c r="HZT102" s="23"/>
      <c r="HZU102" s="32"/>
      <c r="HZV102" s="32"/>
      <c r="HZW102" s="26"/>
      <c r="HZX102" s="140"/>
      <c r="HZY102" s="143"/>
      <c r="HZZ102" s="143"/>
      <c r="IAA102" s="23"/>
      <c r="IAB102" s="32"/>
      <c r="IAC102" s="32"/>
      <c r="IAD102" s="26"/>
      <c r="IAE102" s="140"/>
      <c r="IAF102" s="143"/>
      <c r="IAG102" s="143"/>
      <c r="IAH102" s="23"/>
      <c r="IAI102" s="32"/>
      <c r="IAJ102" s="32"/>
      <c r="IAK102" s="26"/>
      <c r="IAL102" s="140"/>
      <c r="IAM102" s="143"/>
      <c r="IAN102" s="143"/>
      <c r="IAO102" s="23"/>
      <c r="IAP102" s="32"/>
      <c r="IAQ102" s="32"/>
      <c r="IAR102" s="26"/>
      <c r="IAS102" s="140"/>
      <c r="IAT102" s="143"/>
      <c r="IAU102" s="143"/>
      <c r="IAV102" s="23"/>
      <c r="IAW102" s="32"/>
      <c r="IAX102" s="32"/>
      <c r="IAY102" s="26"/>
      <c r="IAZ102" s="140"/>
      <c r="IBA102" s="143"/>
      <c r="IBB102" s="143"/>
      <c r="IBC102" s="23"/>
      <c r="IBD102" s="32"/>
      <c r="IBE102" s="32"/>
      <c r="IBF102" s="26"/>
      <c r="IBG102" s="140"/>
      <c r="IBH102" s="143"/>
      <c r="IBI102" s="143"/>
      <c r="IBJ102" s="23"/>
      <c r="IBK102" s="32"/>
      <c r="IBL102" s="32"/>
      <c r="IBM102" s="26"/>
      <c r="IBN102" s="140"/>
      <c r="IBO102" s="143"/>
      <c r="IBP102" s="143"/>
      <c r="IBQ102" s="23"/>
      <c r="IBR102" s="32"/>
      <c r="IBS102" s="32"/>
      <c r="IBT102" s="26"/>
      <c r="IBU102" s="140"/>
      <c r="IBV102" s="143"/>
      <c r="IBW102" s="143"/>
      <c r="IBX102" s="23"/>
      <c r="IBY102" s="32"/>
      <c r="IBZ102" s="32"/>
      <c r="ICA102" s="26"/>
      <c r="ICB102" s="140"/>
      <c r="ICC102" s="143"/>
      <c r="ICD102" s="143"/>
      <c r="ICE102" s="23"/>
      <c r="ICF102" s="32"/>
      <c r="ICG102" s="32"/>
      <c r="ICH102" s="26"/>
      <c r="ICI102" s="140"/>
      <c r="ICJ102" s="143"/>
      <c r="ICK102" s="143"/>
      <c r="ICL102" s="23"/>
      <c r="ICM102" s="32"/>
      <c r="ICN102" s="32"/>
      <c r="ICO102" s="26"/>
      <c r="ICP102" s="140"/>
      <c r="ICQ102" s="143"/>
      <c r="ICR102" s="143"/>
      <c r="ICS102" s="23"/>
      <c r="ICT102" s="32"/>
      <c r="ICU102" s="32"/>
      <c r="ICV102" s="26"/>
      <c r="ICW102" s="140"/>
      <c r="ICX102" s="143"/>
      <c r="ICY102" s="143"/>
      <c r="ICZ102" s="23"/>
      <c r="IDA102" s="32"/>
      <c r="IDB102" s="32"/>
      <c r="IDC102" s="26"/>
      <c r="IDD102" s="140"/>
      <c r="IDE102" s="143"/>
      <c r="IDF102" s="143"/>
      <c r="IDG102" s="23"/>
      <c r="IDH102" s="32"/>
      <c r="IDI102" s="32"/>
      <c r="IDJ102" s="26"/>
      <c r="IDK102" s="140"/>
      <c r="IDL102" s="143"/>
      <c r="IDM102" s="143"/>
      <c r="IDN102" s="23"/>
      <c r="IDO102" s="32"/>
      <c r="IDP102" s="32"/>
      <c r="IDQ102" s="26"/>
      <c r="IDR102" s="140"/>
      <c r="IDS102" s="143"/>
      <c r="IDT102" s="143"/>
      <c r="IDU102" s="23"/>
      <c r="IDV102" s="32"/>
      <c r="IDW102" s="32"/>
      <c r="IDX102" s="26"/>
      <c r="IDY102" s="140"/>
      <c r="IDZ102" s="143"/>
      <c r="IEA102" s="143"/>
      <c r="IEB102" s="23"/>
      <c r="IEC102" s="32"/>
      <c r="IED102" s="32"/>
      <c r="IEE102" s="26"/>
      <c r="IEF102" s="140"/>
      <c r="IEG102" s="143"/>
      <c r="IEH102" s="143"/>
      <c r="IEI102" s="23"/>
      <c r="IEJ102" s="32"/>
      <c r="IEK102" s="32"/>
      <c r="IEL102" s="26"/>
      <c r="IEM102" s="140"/>
      <c r="IEN102" s="143"/>
      <c r="IEO102" s="143"/>
      <c r="IEP102" s="23"/>
      <c r="IEQ102" s="32"/>
      <c r="IER102" s="32"/>
      <c r="IES102" s="26"/>
      <c r="IET102" s="140"/>
      <c r="IEU102" s="143"/>
      <c r="IEV102" s="143"/>
      <c r="IEW102" s="23"/>
      <c r="IEX102" s="32"/>
      <c r="IEY102" s="32"/>
      <c r="IEZ102" s="26"/>
      <c r="IFA102" s="140"/>
      <c r="IFB102" s="143"/>
      <c r="IFC102" s="143"/>
      <c r="IFD102" s="23"/>
      <c r="IFE102" s="32"/>
      <c r="IFF102" s="32"/>
      <c r="IFG102" s="26"/>
      <c r="IFH102" s="140"/>
      <c r="IFI102" s="143"/>
      <c r="IFJ102" s="143"/>
      <c r="IFK102" s="23"/>
      <c r="IFL102" s="32"/>
      <c r="IFM102" s="32"/>
      <c r="IFN102" s="26"/>
      <c r="IFO102" s="140"/>
      <c r="IFP102" s="143"/>
      <c r="IFQ102" s="143"/>
      <c r="IFR102" s="23"/>
      <c r="IFS102" s="32"/>
      <c r="IFT102" s="32"/>
      <c r="IFU102" s="26"/>
      <c r="IFV102" s="140"/>
      <c r="IFW102" s="143"/>
      <c r="IFX102" s="143"/>
      <c r="IFY102" s="23"/>
      <c r="IFZ102" s="32"/>
      <c r="IGA102" s="32"/>
      <c r="IGB102" s="26"/>
      <c r="IGC102" s="140"/>
      <c r="IGD102" s="143"/>
      <c r="IGE102" s="143"/>
      <c r="IGF102" s="23"/>
      <c r="IGG102" s="32"/>
      <c r="IGH102" s="32"/>
      <c r="IGI102" s="26"/>
      <c r="IGJ102" s="140"/>
      <c r="IGK102" s="143"/>
      <c r="IGL102" s="143"/>
      <c r="IGM102" s="23"/>
      <c r="IGN102" s="32"/>
      <c r="IGO102" s="32"/>
      <c r="IGP102" s="26"/>
      <c r="IGQ102" s="140"/>
      <c r="IGR102" s="143"/>
      <c r="IGS102" s="143"/>
      <c r="IGT102" s="23"/>
      <c r="IGU102" s="32"/>
      <c r="IGV102" s="32"/>
      <c r="IGW102" s="26"/>
      <c r="IGX102" s="140"/>
      <c r="IGY102" s="143"/>
      <c r="IGZ102" s="143"/>
      <c r="IHA102" s="23"/>
      <c r="IHB102" s="32"/>
      <c r="IHC102" s="32"/>
      <c r="IHD102" s="26"/>
      <c r="IHE102" s="140"/>
      <c r="IHF102" s="143"/>
      <c r="IHG102" s="143"/>
      <c r="IHH102" s="23"/>
      <c r="IHI102" s="32"/>
      <c r="IHJ102" s="32"/>
      <c r="IHK102" s="26"/>
      <c r="IHL102" s="140"/>
      <c r="IHM102" s="143"/>
      <c r="IHN102" s="143"/>
      <c r="IHO102" s="23"/>
      <c r="IHP102" s="32"/>
      <c r="IHQ102" s="32"/>
      <c r="IHR102" s="26"/>
      <c r="IHS102" s="140"/>
      <c r="IHT102" s="143"/>
      <c r="IHU102" s="143"/>
      <c r="IHV102" s="23"/>
      <c r="IHW102" s="32"/>
      <c r="IHX102" s="32"/>
      <c r="IHY102" s="26"/>
      <c r="IHZ102" s="140"/>
      <c r="IIA102" s="143"/>
      <c r="IIB102" s="143"/>
      <c r="IIC102" s="23"/>
      <c r="IID102" s="32"/>
      <c r="IIE102" s="32"/>
      <c r="IIF102" s="26"/>
      <c r="IIG102" s="140"/>
      <c r="IIH102" s="143"/>
      <c r="III102" s="143"/>
      <c r="IIJ102" s="23"/>
      <c r="IIK102" s="32"/>
      <c r="IIL102" s="32"/>
      <c r="IIM102" s="26"/>
      <c r="IIN102" s="140"/>
      <c r="IIO102" s="143"/>
      <c r="IIP102" s="143"/>
      <c r="IIQ102" s="23"/>
      <c r="IIR102" s="32"/>
      <c r="IIS102" s="32"/>
      <c r="IIT102" s="26"/>
      <c r="IIU102" s="140"/>
      <c r="IIV102" s="143"/>
      <c r="IIW102" s="143"/>
      <c r="IIX102" s="23"/>
      <c r="IIY102" s="32"/>
      <c r="IIZ102" s="32"/>
      <c r="IJA102" s="26"/>
      <c r="IJB102" s="140"/>
      <c r="IJC102" s="143"/>
      <c r="IJD102" s="143"/>
      <c r="IJE102" s="23"/>
      <c r="IJF102" s="32"/>
      <c r="IJG102" s="32"/>
      <c r="IJH102" s="26"/>
      <c r="IJI102" s="140"/>
      <c r="IJJ102" s="143"/>
      <c r="IJK102" s="143"/>
      <c r="IJL102" s="23"/>
      <c r="IJM102" s="32"/>
      <c r="IJN102" s="32"/>
      <c r="IJO102" s="26"/>
      <c r="IJP102" s="140"/>
      <c r="IJQ102" s="143"/>
      <c r="IJR102" s="143"/>
      <c r="IJS102" s="23"/>
      <c r="IJT102" s="32"/>
      <c r="IJU102" s="32"/>
      <c r="IJV102" s="26"/>
      <c r="IJW102" s="140"/>
      <c r="IJX102" s="143"/>
      <c r="IJY102" s="143"/>
      <c r="IJZ102" s="23"/>
      <c r="IKA102" s="32"/>
      <c r="IKB102" s="32"/>
      <c r="IKC102" s="26"/>
      <c r="IKD102" s="140"/>
      <c r="IKE102" s="143"/>
      <c r="IKF102" s="143"/>
      <c r="IKG102" s="23"/>
      <c r="IKH102" s="32"/>
      <c r="IKI102" s="32"/>
      <c r="IKJ102" s="26"/>
      <c r="IKK102" s="140"/>
      <c r="IKL102" s="143"/>
      <c r="IKM102" s="143"/>
      <c r="IKN102" s="23"/>
      <c r="IKO102" s="32"/>
      <c r="IKP102" s="32"/>
      <c r="IKQ102" s="26"/>
      <c r="IKR102" s="140"/>
      <c r="IKS102" s="143"/>
      <c r="IKT102" s="143"/>
      <c r="IKU102" s="23"/>
      <c r="IKV102" s="32"/>
      <c r="IKW102" s="32"/>
      <c r="IKX102" s="26"/>
      <c r="IKY102" s="140"/>
      <c r="IKZ102" s="143"/>
      <c r="ILA102" s="143"/>
      <c r="ILB102" s="23"/>
      <c r="ILC102" s="32"/>
      <c r="ILD102" s="32"/>
      <c r="ILE102" s="26"/>
      <c r="ILF102" s="140"/>
      <c r="ILG102" s="143"/>
      <c r="ILH102" s="143"/>
      <c r="ILI102" s="23"/>
      <c r="ILJ102" s="32"/>
      <c r="ILK102" s="32"/>
      <c r="ILL102" s="26"/>
      <c r="ILM102" s="140"/>
      <c r="ILN102" s="143"/>
      <c r="ILO102" s="143"/>
      <c r="ILP102" s="23"/>
      <c r="ILQ102" s="32"/>
      <c r="ILR102" s="32"/>
      <c r="ILS102" s="26"/>
      <c r="ILT102" s="140"/>
      <c r="ILU102" s="143"/>
      <c r="ILV102" s="143"/>
      <c r="ILW102" s="23"/>
      <c r="ILX102" s="32"/>
      <c r="ILY102" s="32"/>
      <c r="ILZ102" s="26"/>
      <c r="IMA102" s="140"/>
      <c r="IMB102" s="143"/>
      <c r="IMC102" s="143"/>
      <c r="IMD102" s="23"/>
      <c r="IME102" s="32"/>
      <c r="IMF102" s="32"/>
      <c r="IMG102" s="26"/>
      <c r="IMH102" s="140"/>
      <c r="IMI102" s="143"/>
      <c r="IMJ102" s="143"/>
      <c r="IMK102" s="23"/>
      <c r="IML102" s="32"/>
      <c r="IMM102" s="32"/>
      <c r="IMN102" s="26"/>
      <c r="IMO102" s="140"/>
      <c r="IMP102" s="143"/>
      <c r="IMQ102" s="143"/>
      <c r="IMR102" s="23"/>
      <c r="IMS102" s="32"/>
      <c r="IMT102" s="32"/>
      <c r="IMU102" s="26"/>
      <c r="IMV102" s="140"/>
      <c r="IMW102" s="143"/>
      <c r="IMX102" s="143"/>
      <c r="IMY102" s="23"/>
      <c r="IMZ102" s="32"/>
      <c r="INA102" s="32"/>
      <c r="INB102" s="26"/>
      <c r="INC102" s="140"/>
      <c r="IND102" s="143"/>
      <c r="INE102" s="143"/>
      <c r="INF102" s="23"/>
      <c r="ING102" s="32"/>
      <c r="INH102" s="32"/>
      <c r="INI102" s="26"/>
      <c r="INJ102" s="140"/>
      <c r="INK102" s="143"/>
      <c r="INL102" s="143"/>
      <c r="INM102" s="23"/>
      <c r="INN102" s="32"/>
      <c r="INO102" s="32"/>
      <c r="INP102" s="26"/>
      <c r="INQ102" s="140"/>
      <c r="INR102" s="143"/>
      <c r="INS102" s="143"/>
      <c r="INT102" s="23"/>
      <c r="INU102" s="32"/>
      <c r="INV102" s="32"/>
      <c r="INW102" s="26"/>
      <c r="INX102" s="140"/>
      <c r="INY102" s="143"/>
      <c r="INZ102" s="143"/>
      <c r="IOA102" s="23"/>
      <c r="IOB102" s="32"/>
      <c r="IOC102" s="32"/>
      <c r="IOD102" s="26"/>
      <c r="IOE102" s="140"/>
      <c r="IOF102" s="143"/>
      <c r="IOG102" s="143"/>
      <c r="IOH102" s="23"/>
      <c r="IOI102" s="32"/>
      <c r="IOJ102" s="32"/>
      <c r="IOK102" s="26"/>
      <c r="IOL102" s="140"/>
      <c r="IOM102" s="143"/>
      <c r="ION102" s="143"/>
      <c r="IOO102" s="23"/>
      <c r="IOP102" s="32"/>
      <c r="IOQ102" s="32"/>
      <c r="IOR102" s="26"/>
      <c r="IOS102" s="140"/>
      <c r="IOT102" s="143"/>
      <c r="IOU102" s="143"/>
      <c r="IOV102" s="23"/>
      <c r="IOW102" s="32"/>
      <c r="IOX102" s="32"/>
      <c r="IOY102" s="26"/>
      <c r="IOZ102" s="140"/>
      <c r="IPA102" s="143"/>
      <c r="IPB102" s="143"/>
      <c r="IPC102" s="23"/>
      <c r="IPD102" s="32"/>
      <c r="IPE102" s="32"/>
      <c r="IPF102" s="26"/>
      <c r="IPG102" s="140"/>
      <c r="IPH102" s="143"/>
      <c r="IPI102" s="143"/>
      <c r="IPJ102" s="23"/>
      <c r="IPK102" s="32"/>
      <c r="IPL102" s="32"/>
      <c r="IPM102" s="26"/>
      <c r="IPN102" s="140"/>
      <c r="IPO102" s="143"/>
      <c r="IPP102" s="143"/>
      <c r="IPQ102" s="23"/>
      <c r="IPR102" s="32"/>
      <c r="IPS102" s="32"/>
      <c r="IPT102" s="26"/>
      <c r="IPU102" s="140"/>
      <c r="IPV102" s="143"/>
      <c r="IPW102" s="143"/>
      <c r="IPX102" s="23"/>
      <c r="IPY102" s="32"/>
      <c r="IPZ102" s="32"/>
      <c r="IQA102" s="26"/>
      <c r="IQB102" s="140"/>
      <c r="IQC102" s="143"/>
      <c r="IQD102" s="143"/>
      <c r="IQE102" s="23"/>
      <c r="IQF102" s="32"/>
      <c r="IQG102" s="32"/>
      <c r="IQH102" s="26"/>
      <c r="IQI102" s="140"/>
      <c r="IQJ102" s="143"/>
      <c r="IQK102" s="143"/>
      <c r="IQL102" s="23"/>
      <c r="IQM102" s="32"/>
      <c r="IQN102" s="32"/>
      <c r="IQO102" s="26"/>
      <c r="IQP102" s="140"/>
      <c r="IQQ102" s="143"/>
      <c r="IQR102" s="143"/>
      <c r="IQS102" s="23"/>
      <c r="IQT102" s="32"/>
      <c r="IQU102" s="32"/>
      <c r="IQV102" s="26"/>
      <c r="IQW102" s="140"/>
      <c r="IQX102" s="143"/>
      <c r="IQY102" s="143"/>
      <c r="IQZ102" s="23"/>
      <c r="IRA102" s="32"/>
      <c r="IRB102" s="32"/>
      <c r="IRC102" s="26"/>
      <c r="IRD102" s="140"/>
      <c r="IRE102" s="143"/>
      <c r="IRF102" s="143"/>
      <c r="IRG102" s="23"/>
      <c r="IRH102" s="32"/>
      <c r="IRI102" s="32"/>
      <c r="IRJ102" s="26"/>
      <c r="IRK102" s="140"/>
      <c r="IRL102" s="143"/>
      <c r="IRM102" s="143"/>
      <c r="IRN102" s="23"/>
      <c r="IRO102" s="32"/>
      <c r="IRP102" s="32"/>
      <c r="IRQ102" s="26"/>
      <c r="IRR102" s="140"/>
      <c r="IRS102" s="143"/>
      <c r="IRT102" s="143"/>
      <c r="IRU102" s="23"/>
      <c r="IRV102" s="32"/>
      <c r="IRW102" s="32"/>
      <c r="IRX102" s="26"/>
      <c r="IRY102" s="140"/>
      <c r="IRZ102" s="143"/>
      <c r="ISA102" s="143"/>
      <c r="ISB102" s="23"/>
      <c r="ISC102" s="32"/>
      <c r="ISD102" s="32"/>
      <c r="ISE102" s="26"/>
      <c r="ISF102" s="140"/>
      <c r="ISG102" s="143"/>
      <c r="ISH102" s="143"/>
      <c r="ISI102" s="23"/>
      <c r="ISJ102" s="32"/>
      <c r="ISK102" s="32"/>
      <c r="ISL102" s="26"/>
      <c r="ISM102" s="140"/>
      <c r="ISN102" s="143"/>
      <c r="ISO102" s="143"/>
      <c r="ISP102" s="23"/>
      <c r="ISQ102" s="32"/>
      <c r="ISR102" s="32"/>
      <c r="ISS102" s="26"/>
      <c r="IST102" s="140"/>
      <c r="ISU102" s="143"/>
      <c r="ISV102" s="143"/>
      <c r="ISW102" s="23"/>
      <c r="ISX102" s="32"/>
      <c r="ISY102" s="32"/>
      <c r="ISZ102" s="26"/>
      <c r="ITA102" s="140"/>
      <c r="ITB102" s="143"/>
      <c r="ITC102" s="143"/>
      <c r="ITD102" s="23"/>
      <c r="ITE102" s="32"/>
      <c r="ITF102" s="32"/>
      <c r="ITG102" s="26"/>
      <c r="ITH102" s="140"/>
      <c r="ITI102" s="143"/>
      <c r="ITJ102" s="143"/>
      <c r="ITK102" s="23"/>
      <c r="ITL102" s="32"/>
      <c r="ITM102" s="32"/>
      <c r="ITN102" s="26"/>
      <c r="ITO102" s="140"/>
      <c r="ITP102" s="143"/>
      <c r="ITQ102" s="143"/>
      <c r="ITR102" s="23"/>
      <c r="ITS102" s="32"/>
      <c r="ITT102" s="32"/>
      <c r="ITU102" s="26"/>
      <c r="ITV102" s="140"/>
      <c r="ITW102" s="143"/>
      <c r="ITX102" s="143"/>
      <c r="ITY102" s="23"/>
      <c r="ITZ102" s="32"/>
      <c r="IUA102" s="32"/>
      <c r="IUB102" s="26"/>
      <c r="IUC102" s="140"/>
      <c r="IUD102" s="143"/>
      <c r="IUE102" s="143"/>
      <c r="IUF102" s="23"/>
      <c r="IUG102" s="32"/>
      <c r="IUH102" s="32"/>
      <c r="IUI102" s="26"/>
      <c r="IUJ102" s="140"/>
      <c r="IUK102" s="143"/>
      <c r="IUL102" s="143"/>
      <c r="IUM102" s="23"/>
      <c r="IUN102" s="32"/>
      <c r="IUO102" s="32"/>
      <c r="IUP102" s="26"/>
      <c r="IUQ102" s="140"/>
      <c r="IUR102" s="143"/>
      <c r="IUS102" s="143"/>
      <c r="IUT102" s="23"/>
      <c r="IUU102" s="32"/>
      <c r="IUV102" s="32"/>
      <c r="IUW102" s="26"/>
      <c r="IUX102" s="140"/>
      <c r="IUY102" s="143"/>
      <c r="IUZ102" s="143"/>
      <c r="IVA102" s="23"/>
      <c r="IVB102" s="32"/>
      <c r="IVC102" s="32"/>
      <c r="IVD102" s="26"/>
      <c r="IVE102" s="140"/>
      <c r="IVF102" s="143"/>
      <c r="IVG102" s="143"/>
      <c r="IVH102" s="23"/>
      <c r="IVI102" s="32"/>
      <c r="IVJ102" s="32"/>
      <c r="IVK102" s="26"/>
      <c r="IVL102" s="140"/>
      <c r="IVM102" s="143"/>
      <c r="IVN102" s="143"/>
      <c r="IVO102" s="23"/>
      <c r="IVP102" s="32"/>
      <c r="IVQ102" s="32"/>
      <c r="IVR102" s="26"/>
      <c r="IVS102" s="140"/>
      <c r="IVT102" s="143"/>
      <c r="IVU102" s="143"/>
      <c r="IVV102" s="23"/>
      <c r="IVW102" s="32"/>
      <c r="IVX102" s="32"/>
      <c r="IVY102" s="26"/>
      <c r="IVZ102" s="140"/>
      <c r="IWA102" s="143"/>
      <c r="IWB102" s="143"/>
      <c r="IWC102" s="23"/>
      <c r="IWD102" s="32"/>
      <c r="IWE102" s="32"/>
      <c r="IWF102" s="26"/>
      <c r="IWG102" s="140"/>
      <c r="IWH102" s="143"/>
      <c r="IWI102" s="143"/>
      <c r="IWJ102" s="23"/>
      <c r="IWK102" s="32"/>
      <c r="IWL102" s="32"/>
      <c r="IWM102" s="26"/>
      <c r="IWN102" s="140"/>
      <c r="IWO102" s="143"/>
      <c r="IWP102" s="143"/>
      <c r="IWQ102" s="23"/>
      <c r="IWR102" s="32"/>
      <c r="IWS102" s="32"/>
      <c r="IWT102" s="26"/>
      <c r="IWU102" s="140"/>
      <c r="IWV102" s="143"/>
      <c r="IWW102" s="143"/>
      <c r="IWX102" s="23"/>
      <c r="IWY102" s="32"/>
      <c r="IWZ102" s="32"/>
      <c r="IXA102" s="26"/>
      <c r="IXB102" s="140"/>
      <c r="IXC102" s="143"/>
      <c r="IXD102" s="143"/>
      <c r="IXE102" s="23"/>
      <c r="IXF102" s="32"/>
      <c r="IXG102" s="32"/>
      <c r="IXH102" s="26"/>
      <c r="IXI102" s="140"/>
      <c r="IXJ102" s="143"/>
      <c r="IXK102" s="143"/>
      <c r="IXL102" s="23"/>
      <c r="IXM102" s="32"/>
      <c r="IXN102" s="32"/>
      <c r="IXO102" s="26"/>
      <c r="IXP102" s="140"/>
      <c r="IXQ102" s="143"/>
      <c r="IXR102" s="143"/>
      <c r="IXS102" s="23"/>
      <c r="IXT102" s="32"/>
      <c r="IXU102" s="32"/>
      <c r="IXV102" s="26"/>
      <c r="IXW102" s="140"/>
      <c r="IXX102" s="143"/>
      <c r="IXY102" s="143"/>
      <c r="IXZ102" s="23"/>
      <c r="IYA102" s="32"/>
      <c r="IYB102" s="32"/>
      <c r="IYC102" s="26"/>
      <c r="IYD102" s="140"/>
      <c r="IYE102" s="143"/>
      <c r="IYF102" s="143"/>
      <c r="IYG102" s="23"/>
      <c r="IYH102" s="32"/>
      <c r="IYI102" s="32"/>
      <c r="IYJ102" s="26"/>
      <c r="IYK102" s="140"/>
      <c r="IYL102" s="143"/>
      <c r="IYM102" s="143"/>
      <c r="IYN102" s="23"/>
      <c r="IYO102" s="32"/>
      <c r="IYP102" s="32"/>
      <c r="IYQ102" s="26"/>
      <c r="IYR102" s="140"/>
      <c r="IYS102" s="143"/>
      <c r="IYT102" s="143"/>
      <c r="IYU102" s="23"/>
      <c r="IYV102" s="32"/>
      <c r="IYW102" s="32"/>
      <c r="IYX102" s="26"/>
      <c r="IYY102" s="140"/>
      <c r="IYZ102" s="143"/>
      <c r="IZA102" s="143"/>
      <c r="IZB102" s="23"/>
      <c r="IZC102" s="32"/>
      <c r="IZD102" s="32"/>
      <c r="IZE102" s="26"/>
      <c r="IZF102" s="140"/>
      <c r="IZG102" s="143"/>
      <c r="IZH102" s="143"/>
      <c r="IZI102" s="23"/>
      <c r="IZJ102" s="32"/>
      <c r="IZK102" s="32"/>
      <c r="IZL102" s="26"/>
      <c r="IZM102" s="140"/>
      <c r="IZN102" s="143"/>
      <c r="IZO102" s="143"/>
      <c r="IZP102" s="23"/>
      <c r="IZQ102" s="32"/>
      <c r="IZR102" s="32"/>
      <c r="IZS102" s="26"/>
      <c r="IZT102" s="140"/>
      <c r="IZU102" s="143"/>
      <c r="IZV102" s="143"/>
      <c r="IZW102" s="23"/>
      <c r="IZX102" s="32"/>
      <c r="IZY102" s="32"/>
      <c r="IZZ102" s="26"/>
      <c r="JAA102" s="140"/>
      <c r="JAB102" s="143"/>
      <c r="JAC102" s="143"/>
      <c r="JAD102" s="23"/>
      <c r="JAE102" s="32"/>
      <c r="JAF102" s="32"/>
      <c r="JAG102" s="26"/>
      <c r="JAH102" s="140"/>
      <c r="JAI102" s="143"/>
      <c r="JAJ102" s="143"/>
      <c r="JAK102" s="23"/>
      <c r="JAL102" s="32"/>
      <c r="JAM102" s="32"/>
      <c r="JAN102" s="26"/>
      <c r="JAO102" s="140"/>
      <c r="JAP102" s="143"/>
      <c r="JAQ102" s="143"/>
      <c r="JAR102" s="23"/>
      <c r="JAS102" s="32"/>
      <c r="JAT102" s="32"/>
      <c r="JAU102" s="26"/>
      <c r="JAV102" s="140"/>
      <c r="JAW102" s="143"/>
      <c r="JAX102" s="143"/>
      <c r="JAY102" s="23"/>
      <c r="JAZ102" s="32"/>
      <c r="JBA102" s="32"/>
      <c r="JBB102" s="26"/>
      <c r="JBC102" s="140"/>
      <c r="JBD102" s="143"/>
      <c r="JBE102" s="143"/>
      <c r="JBF102" s="23"/>
      <c r="JBG102" s="32"/>
      <c r="JBH102" s="32"/>
      <c r="JBI102" s="26"/>
      <c r="JBJ102" s="140"/>
      <c r="JBK102" s="143"/>
      <c r="JBL102" s="143"/>
      <c r="JBM102" s="23"/>
      <c r="JBN102" s="32"/>
      <c r="JBO102" s="32"/>
      <c r="JBP102" s="26"/>
      <c r="JBQ102" s="140"/>
      <c r="JBR102" s="143"/>
      <c r="JBS102" s="143"/>
      <c r="JBT102" s="23"/>
      <c r="JBU102" s="32"/>
      <c r="JBV102" s="32"/>
      <c r="JBW102" s="26"/>
      <c r="JBX102" s="140"/>
      <c r="JBY102" s="143"/>
      <c r="JBZ102" s="143"/>
      <c r="JCA102" s="23"/>
      <c r="JCB102" s="32"/>
      <c r="JCC102" s="32"/>
      <c r="JCD102" s="26"/>
      <c r="JCE102" s="140"/>
      <c r="JCF102" s="143"/>
      <c r="JCG102" s="143"/>
      <c r="JCH102" s="23"/>
      <c r="JCI102" s="32"/>
      <c r="JCJ102" s="32"/>
      <c r="JCK102" s="26"/>
      <c r="JCL102" s="140"/>
      <c r="JCM102" s="143"/>
      <c r="JCN102" s="143"/>
      <c r="JCO102" s="23"/>
      <c r="JCP102" s="32"/>
      <c r="JCQ102" s="32"/>
      <c r="JCR102" s="26"/>
      <c r="JCS102" s="140"/>
      <c r="JCT102" s="143"/>
      <c r="JCU102" s="143"/>
      <c r="JCV102" s="23"/>
      <c r="JCW102" s="32"/>
      <c r="JCX102" s="32"/>
      <c r="JCY102" s="26"/>
      <c r="JCZ102" s="140"/>
      <c r="JDA102" s="143"/>
      <c r="JDB102" s="143"/>
      <c r="JDC102" s="23"/>
      <c r="JDD102" s="32"/>
      <c r="JDE102" s="32"/>
      <c r="JDF102" s="26"/>
      <c r="JDG102" s="140"/>
      <c r="JDH102" s="143"/>
      <c r="JDI102" s="143"/>
      <c r="JDJ102" s="23"/>
      <c r="JDK102" s="32"/>
      <c r="JDL102" s="32"/>
      <c r="JDM102" s="26"/>
      <c r="JDN102" s="140"/>
      <c r="JDO102" s="143"/>
      <c r="JDP102" s="143"/>
      <c r="JDQ102" s="23"/>
      <c r="JDR102" s="32"/>
      <c r="JDS102" s="32"/>
      <c r="JDT102" s="26"/>
      <c r="JDU102" s="140"/>
      <c r="JDV102" s="143"/>
      <c r="JDW102" s="143"/>
      <c r="JDX102" s="23"/>
      <c r="JDY102" s="32"/>
      <c r="JDZ102" s="32"/>
      <c r="JEA102" s="26"/>
      <c r="JEB102" s="140"/>
      <c r="JEC102" s="143"/>
      <c r="JED102" s="143"/>
      <c r="JEE102" s="23"/>
      <c r="JEF102" s="32"/>
      <c r="JEG102" s="32"/>
      <c r="JEH102" s="26"/>
      <c r="JEI102" s="140"/>
      <c r="JEJ102" s="143"/>
      <c r="JEK102" s="143"/>
      <c r="JEL102" s="23"/>
      <c r="JEM102" s="32"/>
      <c r="JEN102" s="32"/>
      <c r="JEO102" s="26"/>
      <c r="JEP102" s="140"/>
      <c r="JEQ102" s="143"/>
      <c r="JER102" s="143"/>
      <c r="JES102" s="23"/>
      <c r="JET102" s="32"/>
      <c r="JEU102" s="32"/>
      <c r="JEV102" s="26"/>
      <c r="JEW102" s="140"/>
      <c r="JEX102" s="143"/>
      <c r="JEY102" s="143"/>
      <c r="JEZ102" s="23"/>
      <c r="JFA102" s="32"/>
      <c r="JFB102" s="32"/>
      <c r="JFC102" s="26"/>
      <c r="JFD102" s="140"/>
      <c r="JFE102" s="143"/>
      <c r="JFF102" s="143"/>
      <c r="JFG102" s="23"/>
      <c r="JFH102" s="32"/>
      <c r="JFI102" s="32"/>
      <c r="JFJ102" s="26"/>
      <c r="JFK102" s="140"/>
      <c r="JFL102" s="143"/>
      <c r="JFM102" s="143"/>
      <c r="JFN102" s="23"/>
      <c r="JFO102" s="32"/>
      <c r="JFP102" s="32"/>
      <c r="JFQ102" s="26"/>
      <c r="JFR102" s="140"/>
      <c r="JFS102" s="143"/>
      <c r="JFT102" s="143"/>
      <c r="JFU102" s="23"/>
      <c r="JFV102" s="32"/>
      <c r="JFW102" s="32"/>
      <c r="JFX102" s="26"/>
      <c r="JFY102" s="140"/>
      <c r="JFZ102" s="143"/>
      <c r="JGA102" s="143"/>
      <c r="JGB102" s="23"/>
      <c r="JGC102" s="32"/>
      <c r="JGD102" s="32"/>
      <c r="JGE102" s="26"/>
      <c r="JGF102" s="140"/>
      <c r="JGG102" s="143"/>
      <c r="JGH102" s="143"/>
      <c r="JGI102" s="23"/>
      <c r="JGJ102" s="32"/>
      <c r="JGK102" s="32"/>
      <c r="JGL102" s="26"/>
      <c r="JGM102" s="140"/>
      <c r="JGN102" s="143"/>
      <c r="JGO102" s="143"/>
      <c r="JGP102" s="23"/>
      <c r="JGQ102" s="32"/>
      <c r="JGR102" s="32"/>
      <c r="JGS102" s="26"/>
      <c r="JGT102" s="140"/>
      <c r="JGU102" s="143"/>
      <c r="JGV102" s="143"/>
      <c r="JGW102" s="23"/>
      <c r="JGX102" s="32"/>
      <c r="JGY102" s="32"/>
      <c r="JGZ102" s="26"/>
      <c r="JHA102" s="140"/>
      <c r="JHB102" s="143"/>
      <c r="JHC102" s="143"/>
      <c r="JHD102" s="23"/>
      <c r="JHE102" s="32"/>
      <c r="JHF102" s="32"/>
      <c r="JHG102" s="26"/>
      <c r="JHH102" s="140"/>
      <c r="JHI102" s="143"/>
      <c r="JHJ102" s="143"/>
      <c r="JHK102" s="23"/>
      <c r="JHL102" s="32"/>
      <c r="JHM102" s="32"/>
      <c r="JHN102" s="26"/>
      <c r="JHO102" s="140"/>
      <c r="JHP102" s="143"/>
      <c r="JHQ102" s="143"/>
      <c r="JHR102" s="23"/>
      <c r="JHS102" s="32"/>
      <c r="JHT102" s="32"/>
      <c r="JHU102" s="26"/>
      <c r="JHV102" s="140"/>
      <c r="JHW102" s="143"/>
      <c r="JHX102" s="143"/>
      <c r="JHY102" s="23"/>
      <c r="JHZ102" s="32"/>
      <c r="JIA102" s="32"/>
      <c r="JIB102" s="26"/>
      <c r="JIC102" s="140"/>
      <c r="JID102" s="143"/>
      <c r="JIE102" s="143"/>
      <c r="JIF102" s="23"/>
      <c r="JIG102" s="32"/>
      <c r="JIH102" s="32"/>
      <c r="JII102" s="26"/>
      <c r="JIJ102" s="140"/>
      <c r="JIK102" s="143"/>
      <c r="JIL102" s="143"/>
      <c r="JIM102" s="23"/>
      <c r="JIN102" s="32"/>
      <c r="JIO102" s="32"/>
      <c r="JIP102" s="26"/>
      <c r="JIQ102" s="140"/>
      <c r="JIR102" s="143"/>
      <c r="JIS102" s="143"/>
      <c r="JIT102" s="23"/>
      <c r="JIU102" s="32"/>
      <c r="JIV102" s="32"/>
      <c r="JIW102" s="26"/>
      <c r="JIX102" s="140"/>
      <c r="JIY102" s="143"/>
      <c r="JIZ102" s="143"/>
      <c r="JJA102" s="23"/>
      <c r="JJB102" s="32"/>
      <c r="JJC102" s="32"/>
      <c r="JJD102" s="26"/>
      <c r="JJE102" s="140"/>
      <c r="JJF102" s="143"/>
      <c r="JJG102" s="143"/>
      <c r="JJH102" s="23"/>
      <c r="JJI102" s="32"/>
      <c r="JJJ102" s="32"/>
      <c r="JJK102" s="26"/>
      <c r="JJL102" s="140"/>
      <c r="JJM102" s="143"/>
      <c r="JJN102" s="143"/>
      <c r="JJO102" s="23"/>
      <c r="JJP102" s="32"/>
      <c r="JJQ102" s="32"/>
      <c r="JJR102" s="26"/>
      <c r="JJS102" s="140"/>
      <c r="JJT102" s="143"/>
      <c r="JJU102" s="143"/>
      <c r="JJV102" s="23"/>
      <c r="JJW102" s="32"/>
      <c r="JJX102" s="32"/>
      <c r="JJY102" s="26"/>
      <c r="JJZ102" s="140"/>
      <c r="JKA102" s="143"/>
      <c r="JKB102" s="143"/>
      <c r="JKC102" s="23"/>
      <c r="JKD102" s="32"/>
      <c r="JKE102" s="32"/>
      <c r="JKF102" s="26"/>
      <c r="JKG102" s="140"/>
      <c r="JKH102" s="143"/>
      <c r="JKI102" s="143"/>
      <c r="JKJ102" s="23"/>
      <c r="JKK102" s="32"/>
      <c r="JKL102" s="32"/>
      <c r="JKM102" s="26"/>
      <c r="JKN102" s="140"/>
      <c r="JKO102" s="143"/>
      <c r="JKP102" s="143"/>
      <c r="JKQ102" s="23"/>
      <c r="JKR102" s="32"/>
      <c r="JKS102" s="32"/>
      <c r="JKT102" s="26"/>
      <c r="JKU102" s="140"/>
      <c r="JKV102" s="143"/>
      <c r="JKW102" s="143"/>
      <c r="JKX102" s="23"/>
      <c r="JKY102" s="32"/>
      <c r="JKZ102" s="32"/>
      <c r="JLA102" s="26"/>
      <c r="JLB102" s="140"/>
      <c r="JLC102" s="143"/>
      <c r="JLD102" s="143"/>
      <c r="JLE102" s="23"/>
      <c r="JLF102" s="32"/>
      <c r="JLG102" s="32"/>
      <c r="JLH102" s="26"/>
      <c r="JLI102" s="140"/>
      <c r="JLJ102" s="143"/>
      <c r="JLK102" s="143"/>
      <c r="JLL102" s="23"/>
      <c r="JLM102" s="32"/>
      <c r="JLN102" s="32"/>
      <c r="JLO102" s="26"/>
      <c r="JLP102" s="140"/>
      <c r="JLQ102" s="143"/>
      <c r="JLR102" s="143"/>
      <c r="JLS102" s="23"/>
      <c r="JLT102" s="32"/>
      <c r="JLU102" s="32"/>
      <c r="JLV102" s="26"/>
      <c r="JLW102" s="140"/>
      <c r="JLX102" s="143"/>
      <c r="JLY102" s="143"/>
      <c r="JLZ102" s="23"/>
      <c r="JMA102" s="32"/>
      <c r="JMB102" s="32"/>
      <c r="JMC102" s="26"/>
      <c r="JMD102" s="140"/>
      <c r="JME102" s="143"/>
      <c r="JMF102" s="143"/>
      <c r="JMG102" s="23"/>
      <c r="JMH102" s="32"/>
      <c r="JMI102" s="32"/>
      <c r="JMJ102" s="26"/>
      <c r="JMK102" s="140"/>
      <c r="JML102" s="143"/>
      <c r="JMM102" s="143"/>
      <c r="JMN102" s="23"/>
      <c r="JMO102" s="32"/>
      <c r="JMP102" s="32"/>
      <c r="JMQ102" s="26"/>
      <c r="JMR102" s="140"/>
      <c r="JMS102" s="143"/>
      <c r="JMT102" s="143"/>
      <c r="JMU102" s="23"/>
      <c r="JMV102" s="32"/>
      <c r="JMW102" s="32"/>
      <c r="JMX102" s="26"/>
      <c r="JMY102" s="140"/>
      <c r="JMZ102" s="143"/>
      <c r="JNA102" s="143"/>
      <c r="JNB102" s="23"/>
      <c r="JNC102" s="32"/>
      <c r="JND102" s="32"/>
      <c r="JNE102" s="26"/>
      <c r="JNF102" s="140"/>
      <c r="JNG102" s="143"/>
      <c r="JNH102" s="143"/>
      <c r="JNI102" s="23"/>
      <c r="JNJ102" s="32"/>
      <c r="JNK102" s="32"/>
      <c r="JNL102" s="26"/>
      <c r="JNM102" s="140"/>
      <c r="JNN102" s="143"/>
      <c r="JNO102" s="143"/>
      <c r="JNP102" s="23"/>
      <c r="JNQ102" s="32"/>
      <c r="JNR102" s="32"/>
      <c r="JNS102" s="26"/>
      <c r="JNT102" s="140"/>
      <c r="JNU102" s="143"/>
      <c r="JNV102" s="143"/>
      <c r="JNW102" s="23"/>
      <c r="JNX102" s="32"/>
      <c r="JNY102" s="32"/>
      <c r="JNZ102" s="26"/>
      <c r="JOA102" s="140"/>
      <c r="JOB102" s="143"/>
      <c r="JOC102" s="143"/>
      <c r="JOD102" s="23"/>
      <c r="JOE102" s="32"/>
      <c r="JOF102" s="32"/>
      <c r="JOG102" s="26"/>
      <c r="JOH102" s="140"/>
      <c r="JOI102" s="143"/>
      <c r="JOJ102" s="143"/>
      <c r="JOK102" s="23"/>
      <c r="JOL102" s="32"/>
      <c r="JOM102" s="32"/>
      <c r="JON102" s="26"/>
      <c r="JOO102" s="140"/>
      <c r="JOP102" s="143"/>
      <c r="JOQ102" s="143"/>
      <c r="JOR102" s="23"/>
      <c r="JOS102" s="32"/>
      <c r="JOT102" s="32"/>
      <c r="JOU102" s="26"/>
      <c r="JOV102" s="140"/>
      <c r="JOW102" s="143"/>
      <c r="JOX102" s="143"/>
      <c r="JOY102" s="23"/>
      <c r="JOZ102" s="32"/>
      <c r="JPA102" s="32"/>
      <c r="JPB102" s="26"/>
      <c r="JPC102" s="140"/>
      <c r="JPD102" s="143"/>
      <c r="JPE102" s="143"/>
      <c r="JPF102" s="23"/>
      <c r="JPG102" s="32"/>
      <c r="JPH102" s="32"/>
      <c r="JPI102" s="26"/>
      <c r="JPJ102" s="140"/>
      <c r="JPK102" s="143"/>
      <c r="JPL102" s="143"/>
      <c r="JPM102" s="23"/>
      <c r="JPN102" s="32"/>
      <c r="JPO102" s="32"/>
      <c r="JPP102" s="26"/>
      <c r="JPQ102" s="140"/>
      <c r="JPR102" s="143"/>
      <c r="JPS102" s="143"/>
      <c r="JPT102" s="23"/>
      <c r="JPU102" s="32"/>
      <c r="JPV102" s="32"/>
      <c r="JPW102" s="26"/>
      <c r="JPX102" s="140"/>
      <c r="JPY102" s="143"/>
      <c r="JPZ102" s="143"/>
      <c r="JQA102" s="23"/>
      <c r="JQB102" s="32"/>
      <c r="JQC102" s="32"/>
      <c r="JQD102" s="26"/>
      <c r="JQE102" s="140"/>
      <c r="JQF102" s="143"/>
      <c r="JQG102" s="143"/>
      <c r="JQH102" s="23"/>
      <c r="JQI102" s="32"/>
      <c r="JQJ102" s="32"/>
      <c r="JQK102" s="26"/>
      <c r="JQL102" s="140"/>
      <c r="JQM102" s="143"/>
      <c r="JQN102" s="143"/>
      <c r="JQO102" s="23"/>
      <c r="JQP102" s="32"/>
      <c r="JQQ102" s="32"/>
      <c r="JQR102" s="26"/>
      <c r="JQS102" s="140"/>
      <c r="JQT102" s="143"/>
      <c r="JQU102" s="143"/>
      <c r="JQV102" s="23"/>
      <c r="JQW102" s="32"/>
      <c r="JQX102" s="32"/>
      <c r="JQY102" s="26"/>
      <c r="JQZ102" s="140"/>
      <c r="JRA102" s="143"/>
      <c r="JRB102" s="143"/>
      <c r="JRC102" s="23"/>
      <c r="JRD102" s="32"/>
      <c r="JRE102" s="32"/>
      <c r="JRF102" s="26"/>
      <c r="JRG102" s="140"/>
      <c r="JRH102" s="143"/>
      <c r="JRI102" s="143"/>
      <c r="JRJ102" s="23"/>
      <c r="JRK102" s="32"/>
      <c r="JRL102" s="32"/>
      <c r="JRM102" s="26"/>
      <c r="JRN102" s="140"/>
      <c r="JRO102" s="143"/>
      <c r="JRP102" s="143"/>
      <c r="JRQ102" s="23"/>
      <c r="JRR102" s="32"/>
      <c r="JRS102" s="32"/>
      <c r="JRT102" s="26"/>
      <c r="JRU102" s="140"/>
      <c r="JRV102" s="143"/>
      <c r="JRW102" s="143"/>
      <c r="JRX102" s="23"/>
      <c r="JRY102" s="32"/>
      <c r="JRZ102" s="32"/>
      <c r="JSA102" s="26"/>
      <c r="JSB102" s="140"/>
      <c r="JSC102" s="143"/>
      <c r="JSD102" s="143"/>
      <c r="JSE102" s="23"/>
      <c r="JSF102" s="32"/>
      <c r="JSG102" s="32"/>
      <c r="JSH102" s="26"/>
      <c r="JSI102" s="140"/>
      <c r="JSJ102" s="143"/>
      <c r="JSK102" s="143"/>
      <c r="JSL102" s="23"/>
      <c r="JSM102" s="32"/>
      <c r="JSN102" s="32"/>
      <c r="JSO102" s="26"/>
      <c r="JSP102" s="140"/>
      <c r="JSQ102" s="143"/>
      <c r="JSR102" s="143"/>
      <c r="JSS102" s="23"/>
      <c r="JST102" s="32"/>
      <c r="JSU102" s="32"/>
      <c r="JSV102" s="26"/>
      <c r="JSW102" s="140"/>
      <c r="JSX102" s="143"/>
      <c r="JSY102" s="143"/>
      <c r="JSZ102" s="23"/>
      <c r="JTA102" s="32"/>
      <c r="JTB102" s="32"/>
      <c r="JTC102" s="26"/>
      <c r="JTD102" s="140"/>
      <c r="JTE102" s="143"/>
      <c r="JTF102" s="143"/>
      <c r="JTG102" s="23"/>
      <c r="JTH102" s="32"/>
      <c r="JTI102" s="32"/>
      <c r="JTJ102" s="26"/>
      <c r="JTK102" s="140"/>
      <c r="JTL102" s="143"/>
      <c r="JTM102" s="143"/>
      <c r="JTN102" s="23"/>
      <c r="JTO102" s="32"/>
      <c r="JTP102" s="32"/>
      <c r="JTQ102" s="26"/>
      <c r="JTR102" s="140"/>
      <c r="JTS102" s="143"/>
      <c r="JTT102" s="143"/>
      <c r="JTU102" s="23"/>
      <c r="JTV102" s="32"/>
      <c r="JTW102" s="32"/>
      <c r="JTX102" s="26"/>
      <c r="JTY102" s="140"/>
      <c r="JTZ102" s="143"/>
      <c r="JUA102" s="143"/>
      <c r="JUB102" s="23"/>
      <c r="JUC102" s="32"/>
      <c r="JUD102" s="32"/>
      <c r="JUE102" s="26"/>
      <c r="JUF102" s="140"/>
      <c r="JUG102" s="143"/>
      <c r="JUH102" s="143"/>
      <c r="JUI102" s="23"/>
      <c r="JUJ102" s="32"/>
      <c r="JUK102" s="32"/>
      <c r="JUL102" s="26"/>
      <c r="JUM102" s="140"/>
      <c r="JUN102" s="143"/>
      <c r="JUO102" s="143"/>
      <c r="JUP102" s="23"/>
      <c r="JUQ102" s="32"/>
      <c r="JUR102" s="32"/>
      <c r="JUS102" s="26"/>
      <c r="JUT102" s="140"/>
      <c r="JUU102" s="143"/>
      <c r="JUV102" s="143"/>
      <c r="JUW102" s="23"/>
      <c r="JUX102" s="32"/>
      <c r="JUY102" s="32"/>
      <c r="JUZ102" s="26"/>
      <c r="JVA102" s="140"/>
      <c r="JVB102" s="143"/>
      <c r="JVC102" s="143"/>
      <c r="JVD102" s="23"/>
      <c r="JVE102" s="32"/>
      <c r="JVF102" s="32"/>
      <c r="JVG102" s="26"/>
      <c r="JVH102" s="140"/>
      <c r="JVI102" s="143"/>
      <c r="JVJ102" s="143"/>
      <c r="JVK102" s="23"/>
      <c r="JVL102" s="32"/>
      <c r="JVM102" s="32"/>
      <c r="JVN102" s="26"/>
      <c r="JVO102" s="140"/>
      <c r="JVP102" s="143"/>
      <c r="JVQ102" s="143"/>
      <c r="JVR102" s="23"/>
      <c r="JVS102" s="32"/>
      <c r="JVT102" s="32"/>
      <c r="JVU102" s="26"/>
      <c r="JVV102" s="140"/>
      <c r="JVW102" s="143"/>
      <c r="JVX102" s="143"/>
      <c r="JVY102" s="23"/>
      <c r="JVZ102" s="32"/>
      <c r="JWA102" s="32"/>
      <c r="JWB102" s="26"/>
      <c r="JWC102" s="140"/>
      <c r="JWD102" s="143"/>
      <c r="JWE102" s="143"/>
      <c r="JWF102" s="23"/>
      <c r="JWG102" s="32"/>
      <c r="JWH102" s="32"/>
      <c r="JWI102" s="26"/>
      <c r="JWJ102" s="140"/>
      <c r="JWK102" s="143"/>
      <c r="JWL102" s="143"/>
      <c r="JWM102" s="23"/>
      <c r="JWN102" s="32"/>
      <c r="JWO102" s="32"/>
      <c r="JWP102" s="26"/>
      <c r="JWQ102" s="140"/>
      <c r="JWR102" s="143"/>
      <c r="JWS102" s="143"/>
      <c r="JWT102" s="23"/>
      <c r="JWU102" s="32"/>
      <c r="JWV102" s="32"/>
      <c r="JWW102" s="26"/>
      <c r="JWX102" s="140"/>
      <c r="JWY102" s="143"/>
      <c r="JWZ102" s="143"/>
      <c r="JXA102" s="23"/>
      <c r="JXB102" s="32"/>
      <c r="JXC102" s="32"/>
      <c r="JXD102" s="26"/>
      <c r="JXE102" s="140"/>
      <c r="JXF102" s="143"/>
      <c r="JXG102" s="143"/>
      <c r="JXH102" s="23"/>
      <c r="JXI102" s="32"/>
      <c r="JXJ102" s="32"/>
      <c r="JXK102" s="26"/>
      <c r="JXL102" s="140"/>
      <c r="JXM102" s="143"/>
      <c r="JXN102" s="143"/>
      <c r="JXO102" s="23"/>
      <c r="JXP102" s="32"/>
      <c r="JXQ102" s="32"/>
      <c r="JXR102" s="26"/>
      <c r="JXS102" s="140"/>
      <c r="JXT102" s="143"/>
      <c r="JXU102" s="143"/>
      <c r="JXV102" s="23"/>
      <c r="JXW102" s="32"/>
      <c r="JXX102" s="32"/>
      <c r="JXY102" s="26"/>
      <c r="JXZ102" s="140"/>
      <c r="JYA102" s="143"/>
      <c r="JYB102" s="143"/>
      <c r="JYC102" s="23"/>
      <c r="JYD102" s="32"/>
      <c r="JYE102" s="32"/>
      <c r="JYF102" s="26"/>
      <c r="JYG102" s="140"/>
      <c r="JYH102" s="143"/>
      <c r="JYI102" s="143"/>
      <c r="JYJ102" s="23"/>
      <c r="JYK102" s="32"/>
      <c r="JYL102" s="32"/>
      <c r="JYM102" s="26"/>
      <c r="JYN102" s="140"/>
      <c r="JYO102" s="143"/>
      <c r="JYP102" s="143"/>
      <c r="JYQ102" s="23"/>
      <c r="JYR102" s="32"/>
      <c r="JYS102" s="32"/>
      <c r="JYT102" s="26"/>
      <c r="JYU102" s="140"/>
      <c r="JYV102" s="143"/>
      <c r="JYW102" s="143"/>
      <c r="JYX102" s="23"/>
      <c r="JYY102" s="32"/>
      <c r="JYZ102" s="32"/>
      <c r="JZA102" s="26"/>
      <c r="JZB102" s="140"/>
      <c r="JZC102" s="143"/>
      <c r="JZD102" s="143"/>
      <c r="JZE102" s="23"/>
      <c r="JZF102" s="32"/>
      <c r="JZG102" s="32"/>
      <c r="JZH102" s="26"/>
      <c r="JZI102" s="140"/>
      <c r="JZJ102" s="143"/>
      <c r="JZK102" s="143"/>
      <c r="JZL102" s="23"/>
      <c r="JZM102" s="32"/>
      <c r="JZN102" s="32"/>
      <c r="JZO102" s="26"/>
      <c r="JZP102" s="140"/>
      <c r="JZQ102" s="143"/>
      <c r="JZR102" s="143"/>
      <c r="JZS102" s="23"/>
      <c r="JZT102" s="32"/>
      <c r="JZU102" s="32"/>
      <c r="JZV102" s="26"/>
      <c r="JZW102" s="140"/>
      <c r="JZX102" s="143"/>
      <c r="JZY102" s="143"/>
      <c r="JZZ102" s="23"/>
      <c r="KAA102" s="32"/>
      <c r="KAB102" s="32"/>
      <c r="KAC102" s="26"/>
      <c r="KAD102" s="140"/>
      <c r="KAE102" s="143"/>
      <c r="KAF102" s="143"/>
      <c r="KAG102" s="23"/>
      <c r="KAH102" s="32"/>
      <c r="KAI102" s="32"/>
      <c r="KAJ102" s="26"/>
      <c r="KAK102" s="140"/>
      <c r="KAL102" s="143"/>
      <c r="KAM102" s="143"/>
      <c r="KAN102" s="23"/>
      <c r="KAO102" s="32"/>
      <c r="KAP102" s="32"/>
      <c r="KAQ102" s="26"/>
      <c r="KAR102" s="140"/>
      <c r="KAS102" s="143"/>
      <c r="KAT102" s="143"/>
      <c r="KAU102" s="23"/>
      <c r="KAV102" s="32"/>
      <c r="KAW102" s="32"/>
      <c r="KAX102" s="26"/>
      <c r="KAY102" s="140"/>
      <c r="KAZ102" s="143"/>
      <c r="KBA102" s="143"/>
      <c r="KBB102" s="23"/>
      <c r="KBC102" s="32"/>
      <c r="KBD102" s="32"/>
      <c r="KBE102" s="26"/>
      <c r="KBF102" s="140"/>
      <c r="KBG102" s="143"/>
      <c r="KBH102" s="143"/>
      <c r="KBI102" s="23"/>
      <c r="KBJ102" s="32"/>
      <c r="KBK102" s="32"/>
      <c r="KBL102" s="26"/>
      <c r="KBM102" s="140"/>
      <c r="KBN102" s="143"/>
      <c r="KBO102" s="143"/>
      <c r="KBP102" s="23"/>
      <c r="KBQ102" s="32"/>
      <c r="KBR102" s="32"/>
      <c r="KBS102" s="26"/>
      <c r="KBT102" s="140"/>
      <c r="KBU102" s="143"/>
      <c r="KBV102" s="143"/>
      <c r="KBW102" s="23"/>
      <c r="KBX102" s="32"/>
      <c r="KBY102" s="32"/>
      <c r="KBZ102" s="26"/>
      <c r="KCA102" s="140"/>
      <c r="KCB102" s="143"/>
      <c r="KCC102" s="143"/>
      <c r="KCD102" s="23"/>
      <c r="KCE102" s="32"/>
      <c r="KCF102" s="32"/>
      <c r="KCG102" s="26"/>
      <c r="KCH102" s="140"/>
      <c r="KCI102" s="143"/>
      <c r="KCJ102" s="143"/>
      <c r="KCK102" s="23"/>
      <c r="KCL102" s="32"/>
      <c r="KCM102" s="32"/>
      <c r="KCN102" s="26"/>
      <c r="KCO102" s="140"/>
      <c r="KCP102" s="143"/>
      <c r="KCQ102" s="143"/>
      <c r="KCR102" s="23"/>
      <c r="KCS102" s="32"/>
      <c r="KCT102" s="32"/>
      <c r="KCU102" s="26"/>
      <c r="KCV102" s="140"/>
      <c r="KCW102" s="143"/>
      <c r="KCX102" s="143"/>
      <c r="KCY102" s="23"/>
      <c r="KCZ102" s="32"/>
      <c r="KDA102" s="32"/>
      <c r="KDB102" s="26"/>
      <c r="KDC102" s="140"/>
      <c r="KDD102" s="143"/>
      <c r="KDE102" s="143"/>
      <c r="KDF102" s="23"/>
      <c r="KDG102" s="32"/>
      <c r="KDH102" s="32"/>
      <c r="KDI102" s="26"/>
      <c r="KDJ102" s="140"/>
      <c r="KDK102" s="143"/>
      <c r="KDL102" s="143"/>
      <c r="KDM102" s="23"/>
      <c r="KDN102" s="32"/>
      <c r="KDO102" s="32"/>
      <c r="KDP102" s="26"/>
      <c r="KDQ102" s="140"/>
      <c r="KDR102" s="143"/>
      <c r="KDS102" s="143"/>
      <c r="KDT102" s="23"/>
      <c r="KDU102" s="32"/>
      <c r="KDV102" s="32"/>
      <c r="KDW102" s="26"/>
      <c r="KDX102" s="140"/>
      <c r="KDY102" s="143"/>
      <c r="KDZ102" s="143"/>
      <c r="KEA102" s="23"/>
      <c r="KEB102" s="32"/>
      <c r="KEC102" s="32"/>
      <c r="KED102" s="26"/>
      <c r="KEE102" s="140"/>
      <c r="KEF102" s="143"/>
      <c r="KEG102" s="143"/>
      <c r="KEH102" s="23"/>
      <c r="KEI102" s="32"/>
      <c r="KEJ102" s="32"/>
      <c r="KEK102" s="26"/>
      <c r="KEL102" s="140"/>
      <c r="KEM102" s="143"/>
      <c r="KEN102" s="143"/>
      <c r="KEO102" s="23"/>
      <c r="KEP102" s="32"/>
      <c r="KEQ102" s="32"/>
      <c r="KER102" s="26"/>
      <c r="KES102" s="140"/>
      <c r="KET102" s="143"/>
      <c r="KEU102" s="143"/>
      <c r="KEV102" s="23"/>
      <c r="KEW102" s="32"/>
      <c r="KEX102" s="32"/>
      <c r="KEY102" s="26"/>
      <c r="KEZ102" s="140"/>
      <c r="KFA102" s="143"/>
      <c r="KFB102" s="143"/>
      <c r="KFC102" s="23"/>
      <c r="KFD102" s="32"/>
      <c r="KFE102" s="32"/>
      <c r="KFF102" s="26"/>
      <c r="KFG102" s="140"/>
      <c r="KFH102" s="143"/>
      <c r="KFI102" s="143"/>
      <c r="KFJ102" s="23"/>
      <c r="KFK102" s="32"/>
      <c r="KFL102" s="32"/>
      <c r="KFM102" s="26"/>
      <c r="KFN102" s="140"/>
      <c r="KFO102" s="143"/>
      <c r="KFP102" s="143"/>
      <c r="KFQ102" s="23"/>
      <c r="KFR102" s="32"/>
      <c r="KFS102" s="32"/>
      <c r="KFT102" s="26"/>
      <c r="KFU102" s="140"/>
      <c r="KFV102" s="143"/>
      <c r="KFW102" s="143"/>
      <c r="KFX102" s="23"/>
      <c r="KFY102" s="32"/>
      <c r="KFZ102" s="32"/>
      <c r="KGA102" s="26"/>
      <c r="KGB102" s="140"/>
      <c r="KGC102" s="143"/>
      <c r="KGD102" s="143"/>
      <c r="KGE102" s="23"/>
      <c r="KGF102" s="32"/>
      <c r="KGG102" s="32"/>
      <c r="KGH102" s="26"/>
      <c r="KGI102" s="140"/>
      <c r="KGJ102" s="143"/>
      <c r="KGK102" s="143"/>
      <c r="KGL102" s="23"/>
      <c r="KGM102" s="32"/>
      <c r="KGN102" s="32"/>
      <c r="KGO102" s="26"/>
      <c r="KGP102" s="140"/>
      <c r="KGQ102" s="143"/>
      <c r="KGR102" s="143"/>
      <c r="KGS102" s="23"/>
      <c r="KGT102" s="32"/>
      <c r="KGU102" s="32"/>
      <c r="KGV102" s="26"/>
      <c r="KGW102" s="140"/>
      <c r="KGX102" s="143"/>
      <c r="KGY102" s="143"/>
      <c r="KGZ102" s="23"/>
      <c r="KHA102" s="32"/>
      <c r="KHB102" s="32"/>
      <c r="KHC102" s="26"/>
      <c r="KHD102" s="140"/>
      <c r="KHE102" s="143"/>
      <c r="KHF102" s="143"/>
      <c r="KHG102" s="23"/>
      <c r="KHH102" s="32"/>
      <c r="KHI102" s="32"/>
      <c r="KHJ102" s="26"/>
      <c r="KHK102" s="140"/>
      <c r="KHL102" s="143"/>
      <c r="KHM102" s="143"/>
      <c r="KHN102" s="23"/>
      <c r="KHO102" s="32"/>
      <c r="KHP102" s="32"/>
      <c r="KHQ102" s="26"/>
      <c r="KHR102" s="140"/>
      <c r="KHS102" s="143"/>
      <c r="KHT102" s="143"/>
      <c r="KHU102" s="23"/>
      <c r="KHV102" s="32"/>
      <c r="KHW102" s="32"/>
      <c r="KHX102" s="26"/>
      <c r="KHY102" s="140"/>
      <c r="KHZ102" s="143"/>
      <c r="KIA102" s="143"/>
      <c r="KIB102" s="23"/>
      <c r="KIC102" s="32"/>
      <c r="KID102" s="32"/>
      <c r="KIE102" s="26"/>
      <c r="KIF102" s="140"/>
      <c r="KIG102" s="143"/>
      <c r="KIH102" s="143"/>
      <c r="KII102" s="23"/>
      <c r="KIJ102" s="32"/>
      <c r="KIK102" s="32"/>
      <c r="KIL102" s="26"/>
      <c r="KIM102" s="140"/>
      <c r="KIN102" s="143"/>
      <c r="KIO102" s="143"/>
      <c r="KIP102" s="23"/>
      <c r="KIQ102" s="32"/>
      <c r="KIR102" s="32"/>
      <c r="KIS102" s="26"/>
      <c r="KIT102" s="140"/>
      <c r="KIU102" s="143"/>
      <c r="KIV102" s="143"/>
      <c r="KIW102" s="23"/>
      <c r="KIX102" s="32"/>
      <c r="KIY102" s="32"/>
      <c r="KIZ102" s="26"/>
      <c r="KJA102" s="140"/>
      <c r="KJB102" s="143"/>
      <c r="KJC102" s="143"/>
      <c r="KJD102" s="23"/>
      <c r="KJE102" s="32"/>
      <c r="KJF102" s="32"/>
      <c r="KJG102" s="26"/>
      <c r="KJH102" s="140"/>
      <c r="KJI102" s="143"/>
      <c r="KJJ102" s="143"/>
      <c r="KJK102" s="23"/>
      <c r="KJL102" s="32"/>
      <c r="KJM102" s="32"/>
      <c r="KJN102" s="26"/>
      <c r="KJO102" s="140"/>
      <c r="KJP102" s="143"/>
      <c r="KJQ102" s="143"/>
      <c r="KJR102" s="23"/>
      <c r="KJS102" s="32"/>
      <c r="KJT102" s="32"/>
      <c r="KJU102" s="26"/>
      <c r="KJV102" s="140"/>
      <c r="KJW102" s="143"/>
      <c r="KJX102" s="143"/>
      <c r="KJY102" s="23"/>
      <c r="KJZ102" s="32"/>
      <c r="KKA102" s="32"/>
      <c r="KKB102" s="26"/>
      <c r="KKC102" s="140"/>
      <c r="KKD102" s="143"/>
      <c r="KKE102" s="143"/>
      <c r="KKF102" s="23"/>
      <c r="KKG102" s="32"/>
      <c r="KKH102" s="32"/>
      <c r="KKI102" s="26"/>
      <c r="KKJ102" s="140"/>
      <c r="KKK102" s="143"/>
      <c r="KKL102" s="143"/>
      <c r="KKM102" s="23"/>
      <c r="KKN102" s="32"/>
      <c r="KKO102" s="32"/>
      <c r="KKP102" s="26"/>
      <c r="KKQ102" s="140"/>
      <c r="KKR102" s="143"/>
      <c r="KKS102" s="143"/>
      <c r="KKT102" s="23"/>
      <c r="KKU102" s="32"/>
      <c r="KKV102" s="32"/>
      <c r="KKW102" s="26"/>
      <c r="KKX102" s="140"/>
      <c r="KKY102" s="143"/>
      <c r="KKZ102" s="143"/>
      <c r="KLA102" s="23"/>
      <c r="KLB102" s="32"/>
      <c r="KLC102" s="32"/>
      <c r="KLD102" s="26"/>
      <c r="KLE102" s="140"/>
      <c r="KLF102" s="143"/>
      <c r="KLG102" s="143"/>
      <c r="KLH102" s="23"/>
      <c r="KLI102" s="32"/>
      <c r="KLJ102" s="32"/>
      <c r="KLK102" s="26"/>
      <c r="KLL102" s="140"/>
      <c r="KLM102" s="143"/>
      <c r="KLN102" s="143"/>
      <c r="KLO102" s="23"/>
      <c r="KLP102" s="32"/>
      <c r="KLQ102" s="32"/>
      <c r="KLR102" s="26"/>
      <c r="KLS102" s="140"/>
      <c r="KLT102" s="143"/>
      <c r="KLU102" s="143"/>
      <c r="KLV102" s="23"/>
      <c r="KLW102" s="32"/>
      <c r="KLX102" s="32"/>
      <c r="KLY102" s="26"/>
      <c r="KLZ102" s="140"/>
      <c r="KMA102" s="143"/>
      <c r="KMB102" s="143"/>
      <c r="KMC102" s="23"/>
      <c r="KMD102" s="32"/>
      <c r="KME102" s="32"/>
      <c r="KMF102" s="26"/>
      <c r="KMG102" s="140"/>
      <c r="KMH102" s="143"/>
      <c r="KMI102" s="143"/>
      <c r="KMJ102" s="23"/>
      <c r="KMK102" s="32"/>
      <c r="KML102" s="32"/>
      <c r="KMM102" s="26"/>
      <c r="KMN102" s="140"/>
      <c r="KMO102" s="143"/>
      <c r="KMP102" s="143"/>
      <c r="KMQ102" s="23"/>
      <c r="KMR102" s="32"/>
      <c r="KMS102" s="32"/>
      <c r="KMT102" s="26"/>
      <c r="KMU102" s="140"/>
      <c r="KMV102" s="143"/>
      <c r="KMW102" s="143"/>
      <c r="KMX102" s="23"/>
      <c r="KMY102" s="32"/>
      <c r="KMZ102" s="32"/>
      <c r="KNA102" s="26"/>
      <c r="KNB102" s="140"/>
      <c r="KNC102" s="143"/>
      <c r="KND102" s="143"/>
      <c r="KNE102" s="23"/>
      <c r="KNF102" s="32"/>
      <c r="KNG102" s="32"/>
      <c r="KNH102" s="26"/>
      <c r="KNI102" s="140"/>
      <c r="KNJ102" s="143"/>
      <c r="KNK102" s="143"/>
      <c r="KNL102" s="23"/>
      <c r="KNM102" s="32"/>
      <c r="KNN102" s="32"/>
      <c r="KNO102" s="26"/>
      <c r="KNP102" s="140"/>
      <c r="KNQ102" s="143"/>
      <c r="KNR102" s="143"/>
      <c r="KNS102" s="23"/>
      <c r="KNT102" s="32"/>
      <c r="KNU102" s="32"/>
      <c r="KNV102" s="26"/>
      <c r="KNW102" s="140"/>
      <c r="KNX102" s="143"/>
      <c r="KNY102" s="143"/>
      <c r="KNZ102" s="23"/>
      <c r="KOA102" s="32"/>
      <c r="KOB102" s="32"/>
      <c r="KOC102" s="26"/>
      <c r="KOD102" s="140"/>
      <c r="KOE102" s="143"/>
      <c r="KOF102" s="143"/>
      <c r="KOG102" s="23"/>
      <c r="KOH102" s="32"/>
      <c r="KOI102" s="32"/>
      <c r="KOJ102" s="26"/>
      <c r="KOK102" s="140"/>
      <c r="KOL102" s="143"/>
      <c r="KOM102" s="143"/>
      <c r="KON102" s="23"/>
      <c r="KOO102" s="32"/>
      <c r="KOP102" s="32"/>
      <c r="KOQ102" s="26"/>
      <c r="KOR102" s="140"/>
      <c r="KOS102" s="143"/>
      <c r="KOT102" s="143"/>
      <c r="KOU102" s="23"/>
      <c r="KOV102" s="32"/>
      <c r="KOW102" s="32"/>
      <c r="KOX102" s="26"/>
      <c r="KOY102" s="140"/>
      <c r="KOZ102" s="143"/>
      <c r="KPA102" s="143"/>
      <c r="KPB102" s="23"/>
      <c r="KPC102" s="32"/>
      <c r="KPD102" s="32"/>
      <c r="KPE102" s="26"/>
      <c r="KPF102" s="140"/>
      <c r="KPG102" s="143"/>
      <c r="KPH102" s="143"/>
      <c r="KPI102" s="23"/>
      <c r="KPJ102" s="32"/>
      <c r="KPK102" s="32"/>
      <c r="KPL102" s="26"/>
      <c r="KPM102" s="140"/>
      <c r="KPN102" s="143"/>
      <c r="KPO102" s="143"/>
      <c r="KPP102" s="23"/>
      <c r="KPQ102" s="32"/>
      <c r="KPR102" s="32"/>
      <c r="KPS102" s="26"/>
      <c r="KPT102" s="140"/>
      <c r="KPU102" s="143"/>
      <c r="KPV102" s="143"/>
      <c r="KPW102" s="23"/>
      <c r="KPX102" s="32"/>
      <c r="KPY102" s="32"/>
      <c r="KPZ102" s="26"/>
      <c r="KQA102" s="140"/>
      <c r="KQB102" s="143"/>
      <c r="KQC102" s="143"/>
      <c r="KQD102" s="23"/>
      <c r="KQE102" s="32"/>
      <c r="KQF102" s="32"/>
      <c r="KQG102" s="26"/>
      <c r="KQH102" s="140"/>
      <c r="KQI102" s="143"/>
      <c r="KQJ102" s="143"/>
      <c r="KQK102" s="23"/>
      <c r="KQL102" s="32"/>
      <c r="KQM102" s="32"/>
      <c r="KQN102" s="26"/>
      <c r="KQO102" s="140"/>
      <c r="KQP102" s="143"/>
      <c r="KQQ102" s="143"/>
      <c r="KQR102" s="23"/>
      <c r="KQS102" s="32"/>
      <c r="KQT102" s="32"/>
      <c r="KQU102" s="26"/>
      <c r="KQV102" s="140"/>
      <c r="KQW102" s="143"/>
      <c r="KQX102" s="143"/>
      <c r="KQY102" s="23"/>
      <c r="KQZ102" s="32"/>
      <c r="KRA102" s="32"/>
      <c r="KRB102" s="26"/>
      <c r="KRC102" s="140"/>
      <c r="KRD102" s="143"/>
      <c r="KRE102" s="143"/>
      <c r="KRF102" s="23"/>
      <c r="KRG102" s="32"/>
      <c r="KRH102" s="32"/>
      <c r="KRI102" s="26"/>
      <c r="KRJ102" s="140"/>
      <c r="KRK102" s="143"/>
      <c r="KRL102" s="143"/>
      <c r="KRM102" s="23"/>
      <c r="KRN102" s="32"/>
      <c r="KRO102" s="32"/>
      <c r="KRP102" s="26"/>
      <c r="KRQ102" s="140"/>
      <c r="KRR102" s="143"/>
      <c r="KRS102" s="143"/>
      <c r="KRT102" s="23"/>
      <c r="KRU102" s="32"/>
      <c r="KRV102" s="32"/>
      <c r="KRW102" s="26"/>
      <c r="KRX102" s="140"/>
      <c r="KRY102" s="143"/>
      <c r="KRZ102" s="143"/>
      <c r="KSA102" s="23"/>
      <c r="KSB102" s="32"/>
      <c r="KSC102" s="32"/>
      <c r="KSD102" s="26"/>
      <c r="KSE102" s="140"/>
      <c r="KSF102" s="143"/>
      <c r="KSG102" s="143"/>
      <c r="KSH102" s="23"/>
      <c r="KSI102" s="32"/>
      <c r="KSJ102" s="32"/>
      <c r="KSK102" s="26"/>
      <c r="KSL102" s="140"/>
      <c r="KSM102" s="143"/>
      <c r="KSN102" s="143"/>
      <c r="KSO102" s="23"/>
      <c r="KSP102" s="32"/>
      <c r="KSQ102" s="32"/>
      <c r="KSR102" s="26"/>
      <c r="KSS102" s="140"/>
      <c r="KST102" s="143"/>
      <c r="KSU102" s="143"/>
      <c r="KSV102" s="23"/>
      <c r="KSW102" s="32"/>
      <c r="KSX102" s="32"/>
      <c r="KSY102" s="26"/>
      <c r="KSZ102" s="140"/>
      <c r="KTA102" s="143"/>
      <c r="KTB102" s="143"/>
      <c r="KTC102" s="23"/>
      <c r="KTD102" s="32"/>
      <c r="KTE102" s="32"/>
      <c r="KTF102" s="26"/>
      <c r="KTG102" s="140"/>
      <c r="KTH102" s="143"/>
      <c r="KTI102" s="143"/>
      <c r="KTJ102" s="23"/>
      <c r="KTK102" s="32"/>
      <c r="KTL102" s="32"/>
      <c r="KTM102" s="26"/>
      <c r="KTN102" s="140"/>
      <c r="KTO102" s="143"/>
      <c r="KTP102" s="143"/>
      <c r="KTQ102" s="23"/>
      <c r="KTR102" s="32"/>
      <c r="KTS102" s="32"/>
      <c r="KTT102" s="26"/>
      <c r="KTU102" s="140"/>
      <c r="KTV102" s="143"/>
      <c r="KTW102" s="143"/>
      <c r="KTX102" s="23"/>
      <c r="KTY102" s="32"/>
      <c r="KTZ102" s="32"/>
      <c r="KUA102" s="26"/>
      <c r="KUB102" s="140"/>
      <c r="KUC102" s="143"/>
      <c r="KUD102" s="143"/>
      <c r="KUE102" s="23"/>
      <c r="KUF102" s="32"/>
      <c r="KUG102" s="32"/>
      <c r="KUH102" s="26"/>
      <c r="KUI102" s="140"/>
      <c r="KUJ102" s="143"/>
      <c r="KUK102" s="143"/>
      <c r="KUL102" s="23"/>
      <c r="KUM102" s="32"/>
      <c r="KUN102" s="32"/>
      <c r="KUO102" s="26"/>
      <c r="KUP102" s="140"/>
      <c r="KUQ102" s="143"/>
      <c r="KUR102" s="143"/>
      <c r="KUS102" s="23"/>
      <c r="KUT102" s="32"/>
      <c r="KUU102" s="32"/>
      <c r="KUV102" s="26"/>
      <c r="KUW102" s="140"/>
      <c r="KUX102" s="143"/>
      <c r="KUY102" s="143"/>
      <c r="KUZ102" s="23"/>
      <c r="KVA102" s="32"/>
      <c r="KVB102" s="32"/>
      <c r="KVC102" s="26"/>
      <c r="KVD102" s="140"/>
      <c r="KVE102" s="143"/>
      <c r="KVF102" s="143"/>
      <c r="KVG102" s="23"/>
      <c r="KVH102" s="32"/>
      <c r="KVI102" s="32"/>
      <c r="KVJ102" s="26"/>
      <c r="KVK102" s="140"/>
      <c r="KVL102" s="143"/>
      <c r="KVM102" s="143"/>
      <c r="KVN102" s="23"/>
      <c r="KVO102" s="32"/>
      <c r="KVP102" s="32"/>
      <c r="KVQ102" s="26"/>
      <c r="KVR102" s="140"/>
      <c r="KVS102" s="143"/>
      <c r="KVT102" s="143"/>
      <c r="KVU102" s="23"/>
      <c r="KVV102" s="32"/>
      <c r="KVW102" s="32"/>
      <c r="KVX102" s="26"/>
      <c r="KVY102" s="140"/>
      <c r="KVZ102" s="143"/>
      <c r="KWA102" s="143"/>
      <c r="KWB102" s="23"/>
      <c r="KWC102" s="32"/>
      <c r="KWD102" s="32"/>
      <c r="KWE102" s="26"/>
      <c r="KWF102" s="140"/>
      <c r="KWG102" s="143"/>
      <c r="KWH102" s="143"/>
      <c r="KWI102" s="23"/>
      <c r="KWJ102" s="32"/>
      <c r="KWK102" s="32"/>
      <c r="KWL102" s="26"/>
      <c r="KWM102" s="140"/>
      <c r="KWN102" s="143"/>
      <c r="KWO102" s="143"/>
      <c r="KWP102" s="23"/>
      <c r="KWQ102" s="32"/>
      <c r="KWR102" s="32"/>
      <c r="KWS102" s="26"/>
      <c r="KWT102" s="140"/>
      <c r="KWU102" s="143"/>
      <c r="KWV102" s="143"/>
      <c r="KWW102" s="23"/>
      <c r="KWX102" s="32"/>
      <c r="KWY102" s="32"/>
      <c r="KWZ102" s="26"/>
      <c r="KXA102" s="140"/>
      <c r="KXB102" s="143"/>
      <c r="KXC102" s="143"/>
      <c r="KXD102" s="23"/>
      <c r="KXE102" s="32"/>
      <c r="KXF102" s="32"/>
      <c r="KXG102" s="26"/>
      <c r="KXH102" s="140"/>
      <c r="KXI102" s="143"/>
      <c r="KXJ102" s="143"/>
      <c r="KXK102" s="23"/>
      <c r="KXL102" s="32"/>
      <c r="KXM102" s="32"/>
      <c r="KXN102" s="26"/>
      <c r="KXO102" s="140"/>
      <c r="KXP102" s="143"/>
      <c r="KXQ102" s="143"/>
      <c r="KXR102" s="23"/>
      <c r="KXS102" s="32"/>
      <c r="KXT102" s="32"/>
      <c r="KXU102" s="26"/>
      <c r="KXV102" s="140"/>
      <c r="KXW102" s="143"/>
      <c r="KXX102" s="143"/>
      <c r="KXY102" s="23"/>
      <c r="KXZ102" s="32"/>
      <c r="KYA102" s="32"/>
      <c r="KYB102" s="26"/>
      <c r="KYC102" s="140"/>
      <c r="KYD102" s="143"/>
      <c r="KYE102" s="143"/>
      <c r="KYF102" s="23"/>
      <c r="KYG102" s="32"/>
      <c r="KYH102" s="32"/>
      <c r="KYI102" s="26"/>
      <c r="KYJ102" s="140"/>
      <c r="KYK102" s="143"/>
      <c r="KYL102" s="143"/>
      <c r="KYM102" s="23"/>
      <c r="KYN102" s="32"/>
      <c r="KYO102" s="32"/>
      <c r="KYP102" s="26"/>
      <c r="KYQ102" s="140"/>
      <c r="KYR102" s="143"/>
      <c r="KYS102" s="143"/>
      <c r="KYT102" s="23"/>
      <c r="KYU102" s="32"/>
      <c r="KYV102" s="32"/>
      <c r="KYW102" s="26"/>
      <c r="KYX102" s="140"/>
      <c r="KYY102" s="143"/>
      <c r="KYZ102" s="143"/>
      <c r="KZA102" s="23"/>
      <c r="KZB102" s="32"/>
      <c r="KZC102" s="32"/>
      <c r="KZD102" s="26"/>
      <c r="KZE102" s="140"/>
      <c r="KZF102" s="143"/>
      <c r="KZG102" s="143"/>
      <c r="KZH102" s="23"/>
      <c r="KZI102" s="32"/>
      <c r="KZJ102" s="32"/>
      <c r="KZK102" s="26"/>
      <c r="KZL102" s="140"/>
      <c r="KZM102" s="143"/>
      <c r="KZN102" s="143"/>
      <c r="KZO102" s="23"/>
      <c r="KZP102" s="32"/>
      <c r="KZQ102" s="32"/>
      <c r="KZR102" s="26"/>
      <c r="KZS102" s="140"/>
      <c r="KZT102" s="143"/>
      <c r="KZU102" s="143"/>
      <c r="KZV102" s="23"/>
      <c r="KZW102" s="32"/>
      <c r="KZX102" s="32"/>
      <c r="KZY102" s="26"/>
      <c r="KZZ102" s="140"/>
      <c r="LAA102" s="143"/>
      <c r="LAB102" s="143"/>
      <c r="LAC102" s="23"/>
      <c r="LAD102" s="32"/>
      <c r="LAE102" s="32"/>
      <c r="LAF102" s="26"/>
      <c r="LAG102" s="140"/>
      <c r="LAH102" s="143"/>
      <c r="LAI102" s="143"/>
      <c r="LAJ102" s="23"/>
      <c r="LAK102" s="32"/>
      <c r="LAL102" s="32"/>
      <c r="LAM102" s="26"/>
      <c r="LAN102" s="140"/>
      <c r="LAO102" s="143"/>
      <c r="LAP102" s="143"/>
      <c r="LAQ102" s="23"/>
      <c r="LAR102" s="32"/>
      <c r="LAS102" s="32"/>
      <c r="LAT102" s="26"/>
      <c r="LAU102" s="140"/>
      <c r="LAV102" s="143"/>
      <c r="LAW102" s="143"/>
      <c r="LAX102" s="23"/>
      <c r="LAY102" s="32"/>
      <c r="LAZ102" s="32"/>
      <c r="LBA102" s="26"/>
      <c r="LBB102" s="140"/>
      <c r="LBC102" s="143"/>
      <c r="LBD102" s="143"/>
      <c r="LBE102" s="23"/>
      <c r="LBF102" s="32"/>
      <c r="LBG102" s="32"/>
      <c r="LBH102" s="26"/>
      <c r="LBI102" s="140"/>
      <c r="LBJ102" s="143"/>
      <c r="LBK102" s="143"/>
      <c r="LBL102" s="23"/>
      <c r="LBM102" s="32"/>
      <c r="LBN102" s="32"/>
      <c r="LBO102" s="26"/>
      <c r="LBP102" s="140"/>
      <c r="LBQ102" s="143"/>
      <c r="LBR102" s="143"/>
      <c r="LBS102" s="23"/>
      <c r="LBT102" s="32"/>
      <c r="LBU102" s="32"/>
      <c r="LBV102" s="26"/>
      <c r="LBW102" s="140"/>
      <c r="LBX102" s="143"/>
      <c r="LBY102" s="143"/>
      <c r="LBZ102" s="23"/>
      <c r="LCA102" s="32"/>
      <c r="LCB102" s="32"/>
      <c r="LCC102" s="26"/>
      <c r="LCD102" s="140"/>
      <c r="LCE102" s="143"/>
      <c r="LCF102" s="143"/>
      <c r="LCG102" s="23"/>
      <c r="LCH102" s="32"/>
      <c r="LCI102" s="32"/>
      <c r="LCJ102" s="26"/>
      <c r="LCK102" s="140"/>
      <c r="LCL102" s="143"/>
      <c r="LCM102" s="143"/>
      <c r="LCN102" s="23"/>
      <c r="LCO102" s="32"/>
      <c r="LCP102" s="32"/>
      <c r="LCQ102" s="26"/>
      <c r="LCR102" s="140"/>
      <c r="LCS102" s="143"/>
      <c r="LCT102" s="143"/>
      <c r="LCU102" s="23"/>
      <c r="LCV102" s="32"/>
      <c r="LCW102" s="32"/>
      <c r="LCX102" s="26"/>
      <c r="LCY102" s="140"/>
      <c r="LCZ102" s="143"/>
      <c r="LDA102" s="143"/>
      <c r="LDB102" s="23"/>
      <c r="LDC102" s="32"/>
      <c r="LDD102" s="32"/>
      <c r="LDE102" s="26"/>
      <c r="LDF102" s="140"/>
      <c r="LDG102" s="143"/>
      <c r="LDH102" s="143"/>
      <c r="LDI102" s="23"/>
      <c r="LDJ102" s="32"/>
      <c r="LDK102" s="32"/>
      <c r="LDL102" s="26"/>
      <c r="LDM102" s="140"/>
      <c r="LDN102" s="143"/>
      <c r="LDO102" s="143"/>
      <c r="LDP102" s="23"/>
      <c r="LDQ102" s="32"/>
      <c r="LDR102" s="32"/>
      <c r="LDS102" s="26"/>
      <c r="LDT102" s="140"/>
      <c r="LDU102" s="143"/>
      <c r="LDV102" s="143"/>
      <c r="LDW102" s="23"/>
      <c r="LDX102" s="32"/>
      <c r="LDY102" s="32"/>
      <c r="LDZ102" s="26"/>
      <c r="LEA102" s="140"/>
      <c r="LEB102" s="143"/>
      <c r="LEC102" s="143"/>
      <c r="LED102" s="23"/>
      <c r="LEE102" s="32"/>
      <c r="LEF102" s="32"/>
      <c r="LEG102" s="26"/>
      <c r="LEH102" s="140"/>
      <c r="LEI102" s="143"/>
      <c r="LEJ102" s="143"/>
      <c r="LEK102" s="23"/>
      <c r="LEL102" s="32"/>
      <c r="LEM102" s="32"/>
      <c r="LEN102" s="26"/>
      <c r="LEO102" s="140"/>
      <c r="LEP102" s="143"/>
      <c r="LEQ102" s="143"/>
      <c r="LER102" s="23"/>
      <c r="LES102" s="32"/>
      <c r="LET102" s="32"/>
      <c r="LEU102" s="26"/>
      <c r="LEV102" s="140"/>
      <c r="LEW102" s="143"/>
      <c r="LEX102" s="143"/>
      <c r="LEY102" s="23"/>
      <c r="LEZ102" s="32"/>
      <c r="LFA102" s="32"/>
      <c r="LFB102" s="26"/>
      <c r="LFC102" s="140"/>
      <c r="LFD102" s="143"/>
      <c r="LFE102" s="143"/>
      <c r="LFF102" s="23"/>
      <c r="LFG102" s="32"/>
      <c r="LFH102" s="32"/>
      <c r="LFI102" s="26"/>
      <c r="LFJ102" s="140"/>
      <c r="LFK102" s="143"/>
      <c r="LFL102" s="143"/>
      <c r="LFM102" s="23"/>
      <c r="LFN102" s="32"/>
      <c r="LFO102" s="32"/>
      <c r="LFP102" s="26"/>
      <c r="LFQ102" s="140"/>
      <c r="LFR102" s="143"/>
      <c r="LFS102" s="143"/>
      <c r="LFT102" s="23"/>
      <c r="LFU102" s="32"/>
      <c r="LFV102" s="32"/>
      <c r="LFW102" s="26"/>
      <c r="LFX102" s="140"/>
      <c r="LFY102" s="143"/>
      <c r="LFZ102" s="143"/>
      <c r="LGA102" s="23"/>
      <c r="LGB102" s="32"/>
      <c r="LGC102" s="32"/>
      <c r="LGD102" s="26"/>
      <c r="LGE102" s="140"/>
      <c r="LGF102" s="143"/>
      <c r="LGG102" s="143"/>
      <c r="LGH102" s="23"/>
      <c r="LGI102" s="32"/>
      <c r="LGJ102" s="32"/>
      <c r="LGK102" s="26"/>
      <c r="LGL102" s="140"/>
      <c r="LGM102" s="143"/>
      <c r="LGN102" s="143"/>
      <c r="LGO102" s="23"/>
      <c r="LGP102" s="32"/>
      <c r="LGQ102" s="32"/>
      <c r="LGR102" s="26"/>
      <c r="LGS102" s="140"/>
      <c r="LGT102" s="143"/>
      <c r="LGU102" s="143"/>
      <c r="LGV102" s="23"/>
      <c r="LGW102" s="32"/>
      <c r="LGX102" s="32"/>
      <c r="LGY102" s="26"/>
      <c r="LGZ102" s="140"/>
      <c r="LHA102" s="143"/>
      <c r="LHB102" s="143"/>
      <c r="LHC102" s="23"/>
      <c r="LHD102" s="32"/>
      <c r="LHE102" s="32"/>
      <c r="LHF102" s="26"/>
      <c r="LHG102" s="140"/>
      <c r="LHH102" s="143"/>
      <c r="LHI102" s="143"/>
      <c r="LHJ102" s="23"/>
      <c r="LHK102" s="32"/>
      <c r="LHL102" s="32"/>
      <c r="LHM102" s="26"/>
      <c r="LHN102" s="140"/>
      <c r="LHO102" s="143"/>
      <c r="LHP102" s="143"/>
      <c r="LHQ102" s="23"/>
      <c r="LHR102" s="32"/>
      <c r="LHS102" s="32"/>
      <c r="LHT102" s="26"/>
      <c r="LHU102" s="140"/>
      <c r="LHV102" s="143"/>
      <c r="LHW102" s="143"/>
      <c r="LHX102" s="23"/>
      <c r="LHY102" s="32"/>
      <c r="LHZ102" s="32"/>
      <c r="LIA102" s="26"/>
      <c r="LIB102" s="140"/>
      <c r="LIC102" s="143"/>
      <c r="LID102" s="143"/>
      <c r="LIE102" s="23"/>
      <c r="LIF102" s="32"/>
      <c r="LIG102" s="32"/>
      <c r="LIH102" s="26"/>
      <c r="LII102" s="140"/>
      <c r="LIJ102" s="143"/>
      <c r="LIK102" s="143"/>
      <c r="LIL102" s="23"/>
      <c r="LIM102" s="32"/>
      <c r="LIN102" s="32"/>
      <c r="LIO102" s="26"/>
      <c r="LIP102" s="140"/>
      <c r="LIQ102" s="143"/>
      <c r="LIR102" s="143"/>
      <c r="LIS102" s="23"/>
      <c r="LIT102" s="32"/>
      <c r="LIU102" s="32"/>
      <c r="LIV102" s="26"/>
      <c r="LIW102" s="140"/>
      <c r="LIX102" s="143"/>
      <c r="LIY102" s="143"/>
      <c r="LIZ102" s="23"/>
      <c r="LJA102" s="32"/>
      <c r="LJB102" s="32"/>
      <c r="LJC102" s="26"/>
      <c r="LJD102" s="140"/>
      <c r="LJE102" s="143"/>
      <c r="LJF102" s="143"/>
      <c r="LJG102" s="23"/>
      <c r="LJH102" s="32"/>
      <c r="LJI102" s="32"/>
      <c r="LJJ102" s="26"/>
      <c r="LJK102" s="140"/>
      <c r="LJL102" s="143"/>
      <c r="LJM102" s="143"/>
      <c r="LJN102" s="23"/>
      <c r="LJO102" s="32"/>
      <c r="LJP102" s="32"/>
      <c r="LJQ102" s="26"/>
      <c r="LJR102" s="140"/>
      <c r="LJS102" s="143"/>
      <c r="LJT102" s="143"/>
      <c r="LJU102" s="23"/>
      <c r="LJV102" s="32"/>
      <c r="LJW102" s="32"/>
      <c r="LJX102" s="26"/>
      <c r="LJY102" s="140"/>
      <c r="LJZ102" s="143"/>
      <c r="LKA102" s="143"/>
      <c r="LKB102" s="23"/>
      <c r="LKC102" s="32"/>
      <c r="LKD102" s="32"/>
      <c r="LKE102" s="26"/>
      <c r="LKF102" s="140"/>
      <c r="LKG102" s="143"/>
      <c r="LKH102" s="143"/>
      <c r="LKI102" s="23"/>
      <c r="LKJ102" s="32"/>
      <c r="LKK102" s="32"/>
      <c r="LKL102" s="26"/>
      <c r="LKM102" s="140"/>
      <c r="LKN102" s="143"/>
      <c r="LKO102" s="143"/>
      <c r="LKP102" s="23"/>
      <c r="LKQ102" s="32"/>
      <c r="LKR102" s="32"/>
      <c r="LKS102" s="26"/>
      <c r="LKT102" s="140"/>
      <c r="LKU102" s="143"/>
      <c r="LKV102" s="143"/>
      <c r="LKW102" s="23"/>
      <c r="LKX102" s="32"/>
      <c r="LKY102" s="32"/>
      <c r="LKZ102" s="26"/>
      <c r="LLA102" s="140"/>
      <c r="LLB102" s="143"/>
      <c r="LLC102" s="143"/>
      <c r="LLD102" s="23"/>
      <c r="LLE102" s="32"/>
      <c r="LLF102" s="32"/>
      <c r="LLG102" s="26"/>
      <c r="LLH102" s="140"/>
      <c r="LLI102" s="143"/>
      <c r="LLJ102" s="143"/>
      <c r="LLK102" s="23"/>
      <c r="LLL102" s="32"/>
      <c r="LLM102" s="32"/>
      <c r="LLN102" s="26"/>
      <c r="LLO102" s="140"/>
      <c r="LLP102" s="143"/>
      <c r="LLQ102" s="143"/>
      <c r="LLR102" s="23"/>
      <c r="LLS102" s="32"/>
      <c r="LLT102" s="32"/>
      <c r="LLU102" s="26"/>
      <c r="LLV102" s="140"/>
      <c r="LLW102" s="143"/>
      <c r="LLX102" s="143"/>
      <c r="LLY102" s="23"/>
      <c r="LLZ102" s="32"/>
      <c r="LMA102" s="32"/>
      <c r="LMB102" s="26"/>
      <c r="LMC102" s="140"/>
      <c r="LMD102" s="143"/>
      <c r="LME102" s="143"/>
      <c r="LMF102" s="23"/>
      <c r="LMG102" s="32"/>
      <c r="LMH102" s="32"/>
      <c r="LMI102" s="26"/>
      <c r="LMJ102" s="140"/>
      <c r="LMK102" s="143"/>
      <c r="LML102" s="143"/>
      <c r="LMM102" s="23"/>
      <c r="LMN102" s="32"/>
      <c r="LMO102" s="32"/>
      <c r="LMP102" s="26"/>
      <c r="LMQ102" s="140"/>
      <c r="LMR102" s="143"/>
      <c r="LMS102" s="143"/>
      <c r="LMT102" s="23"/>
      <c r="LMU102" s="32"/>
      <c r="LMV102" s="32"/>
      <c r="LMW102" s="26"/>
      <c r="LMX102" s="140"/>
      <c r="LMY102" s="143"/>
      <c r="LMZ102" s="143"/>
      <c r="LNA102" s="23"/>
      <c r="LNB102" s="32"/>
      <c r="LNC102" s="32"/>
      <c r="LND102" s="26"/>
      <c r="LNE102" s="140"/>
      <c r="LNF102" s="143"/>
      <c r="LNG102" s="143"/>
      <c r="LNH102" s="23"/>
      <c r="LNI102" s="32"/>
      <c r="LNJ102" s="32"/>
      <c r="LNK102" s="26"/>
      <c r="LNL102" s="140"/>
      <c r="LNM102" s="143"/>
      <c r="LNN102" s="143"/>
      <c r="LNO102" s="23"/>
      <c r="LNP102" s="32"/>
      <c r="LNQ102" s="32"/>
      <c r="LNR102" s="26"/>
      <c r="LNS102" s="140"/>
      <c r="LNT102" s="143"/>
      <c r="LNU102" s="143"/>
      <c r="LNV102" s="23"/>
      <c r="LNW102" s="32"/>
      <c r="LNX102" s="32"/>
      <c r="LNY102" s="26"/>
      <c r="LNZ102" s="140"/>
      <c r="LOA102" s="143"/>
      <c r="LOB102" s="143"/>
      <c r="LOC102" s="23"/>
      <c r="LOD102" s="32"/>
      <c r="LOE102" s="32"/>
      <c r="LOF102" s="26"/>
      <c r="LOG102" s="140"/>
      <c r="LOH102" s="143"/>
      <c r="LOI102" s="143"/>
      <c r="LOJ102" s="23"/>
      <c r="LOK102" s="32"/>
      <c r="LOL102" s="32"/>
      <c r="LOM102" s="26"/>
      <c r="LON102" s="140"/>
      <c r="LOO102" s="143"/>
      <c r="LOP102" s="143"/>
      <c r="LOQ102" s="23"/>
      <c r="LOR102" s="32"/>
      <c r="LOS102" s="32"/>
      <c r="LOT102" s="26"/>
      <c r="LOU102" s="140"/>
      <c r="LOV102" s="143"/>
      <c r="LOW102" s="143"/>
      <c r="LOX102" s="23"/>
      <c r="LOY102" s="32"/>
      <c r="LOZ102" s="32"/>
      <c r="LPA102" s="26"/>
      <c r="LPB102" s="140"/>
      <c r="LPC102" s="143"/>
      <c r="LPD102" s="143"/>
      <c r="LPE102" s="23"/>
      <c r="LPF102" s="32"/>
      <c r="LPG102" s="32"/>
      <c r="LPH102" s="26"/>
      <c r="LPI102" s="140"/>
      <c r="LPJ102" s="143"/>
      <c r="LPK102" s="143"/>
      <c r="LPL102" s="23"/>
      <c r="LPM102" s="32"/>
      <c r="LPN102" s="32"/>
      <c r="LPO102" s="26"/>
      <c r="LPP102" s="140"/>
      <c r="LPQ102" s="143"/>
      <c r="LPR102" s="143"/>
      <c r="LPS102" s="23"/>
      <c r="LPT102" s="32"/>
      <c r="LPU102" s="32"/>
      <c r="LPV102" s="26"/>
      <c r="LPW102" s="140"/>
      <c r="LPX102" s="143"/>
      <c r="LPY102" s="143"/>
      <c r="LPZ102" s="23"/>
      <c r="LQA102" s="32"/>
      <c r="LQB102" s="32"/>
      <c r="LQC102" s="26"/>
      <c r="LQD102" s="140"/>
      <c r="LQE102" s="143"/>
      <c r="LQF102" s="143"/>
      <c r="LQG102" s="23"/>
      <c r="LQH102" s="32"/>
      <c r="LQI102" s="32"/>
      <c r="LQJ102" s="26"/>
      <c r="LQK102" s="140"/>
      <c r="LQL102" s="143"/>
      <c r="LQM102" s="143"/>
      <c r="LQN102" s="23"/>
      <c r="LQO102" s="32"/>
      <c r="LQP102" s="32"/>
      <c r="LQQ102" s="26"/>
      <c r="LQR102" s="140"/>
      <c r="LQS102" s="143"/>
      <c r="LQT102" s="143"/>
      <c r="LQU102" s="23"/>
      <c r="LQV102" s="32"/>
      <c r="LQW102" s="32"/>
      <c r="LQX102" s="26"/>
      <c r="LQY102" s="140"/>
      <c r="LQZ102" s="143"/>
      <c r="LRA102" s="143"/>
      <c r="LRB102" s="23"/>
      <c r="LRC102" s="32"/>
      <c r="LRD102" s="32"/>
      <c r="LRE102" s="26"/>
      <c r="LRF102" s="140"/>
      <c r="LRG102" s="143"/>
      <c r="LRH102" s="143"/>
      <c r="LRI102" s="23"/>
      <c r="LRJ102" s="32"/>
      <c r="LRK102" s="32"/>
      <c r="LRL102" s="26"/>
      <c r="LRM102" s="140"/>
      <c r="LRN102" s="143"/>
      <c r="LRO102" s="143"/>
      <c r="LRP102" s="23"/>
      <c r="LRQ102" s="32"/>
      <c r="LRR102" s="32"/>
      <c r="LRS102" s="26"/>
      <c r="LRT102" s="140"/>
      <c r="LRU102" s="143"/>
      <c r="LRV102" s="143"/>
      <c r="LRW102" s="23"/>
      <c r="LRX102" s="32"/>
      <c r="LRY102" s="32"/>
      <c r="LRZ102" s="26"/>
      <c r="LSA102" s="140"/>
      <c r="LSB102" s="143"/>
      <c r="LSC102" s="143"/>
      <c r="LSD102" s="23"/>
      <c r="LSE102" s="32"/>
      <c r="LSF102" s="32"/>
      <c r="LSG102" s="26"/>
      <c r="LSH102" s="140"/>
      <c r="LSI102" s="143"/>
      <c r="LSJ102" s="143"/>
      <c r="LSK102" s="23"/>
      <c r="LSL102" s="32"/>
      <c r="LSM102" s="32"/>
      <c r="LSN102" s="26"/>
      <c r="LSO102" s="140"/>
      <c r="LSP102" s="143"/>
      <c r="LSQ102" s="143"/>
      <c r="LSR102" s="23"/>
      <c r="LSS102" s="32"/>
      <c r="LST102" s="32"/>
      <c r="LSU102" s="26"/>
      <c r="LSV102" s="140"/>
      <c r="LSW102" s="143"/>
      <c r="LSX102" s="143"/>
      <c r="LSY102" s="23"/>
      <c r="LSZ102" s="32"/>
      <c r="LTA102" s="32"/>
      <c r="LTB102" s="26"/>
      <c r="LTC102" s="140"/>
      <c r="LTD102" s="143"/>
      <c r="LTE102" s="143"/>
      <c r="LTF102" s="23"/>
      <c r="LTG102" s="32"/>
      <c r="LTH102" s="32"/>
      <c r="LTI102" s="26"/>
      <c r="LTJ102" s="140"/>
      <c r="LTK102" s="143"/>
      <c r="LTL102" s="143"/>
      <c r="LTM102" s="23"/>
      <c r="LTN102" s="32"/>
      <c r="LTO102" s="32"/>
      <c r="LTP102" s="26"/>
      <c r="LTQ102" s="140"/>
      <c r="LTR102" s="143"/>
      <c r="LTS102" s="143"/>
      <c r="LTT102" s="23"/>
      <c r="LTU102" s="32"/>
      <c r="LTV102" s="32"/>
      <c r="LTW102" s="26"/>
      <c r="LTX102" s="140"/>
      <c r="LTY102" s="143"/>
      <c r="LTZ102" s="143"/>
      <c r="LUA102" s="23"/>
      <c r="LUB102" s="32"/>
      <c r="LUC102" s="32"/>
      <c r="LUD102" s="26"/>
      <c r="LUE102" s="140"/>
      <c r="LUF102" s="143"/>
      <c r="LUG102" s="143"/>
      <c r="LUH102" s="23"/>
      <c r="LUI102" s="32"/>
      <c r="LUJ102" s="32"/>
      <c r="LUK102" s="26"/>
      <c r="LUL102" s="140"/>
      <c r="LUM102" s="143"/>
      <c r="LUN102" s="143"/>
      <c r="LUO102" s="23"/>
      <c r="LUP102" s="32"/>
      <c r="LUQ102" s="32"/>
      <c r="LUR102" s="26"/>
      <c r="LUS102" s="140"/>
      <c r="LUT102" s="143"/>
      <c r="LUU102" s="143"/>
      <c r="LUV102" s="23"/>
      <c r="LUW102" s="32"/>
      <c r="LUX102" s="32"/>
      <c r="LUY102" s="26"/>
      <c r="LUZ102" s="140"/>
      <c r="LVA102" s="143"/>
      <c r="LVB102" s="143"/>
      <c r="LVC102" s="23"/>
      <c r="LVD102" s="32"/>
      <c r="LVE102" s="32"/>
      <c r="LVF102" s="26"/>
      <c r="LVG102" s="140"/>
      <c r="LVH102" s="143"/>
      <c r="LVI102" s="143"/>
      <c r="LVJ102" s="23"/>
      <c r="LVK102" s="32"/>
      <c r="LVL102" s="32"/>
      <c r="LVM102" s="26"/>
      <c r="LVN102" s="140"/>
      <c r="LVO102" s="143"/>
      <c r="LVP102" s="143"/>
      <c r="LVQ102" s="23"/>
      <c r="LVR102" s="32"/>
      <c r="LVS102" s="32"/>
      <c r="LVT102" s="26"/>
      <c r="LVU102" s="140"/>
      <c r="LVV102" s="143"/>
      <c r="LVW102" s="143"/>
      <c r="LVX102" s="23"/>
      <c r="LVY102" s="32"/>
      <c r="LVZ102" s="32"/>
      <c r="LWA102" s="26"/>
      <c r="LWB102" s="140"/>
      <c r="LWC102" s="143"/>
      <c r="LWD102" s="143"/>
      <c r="LWE102" s="23"/>
      <c r="LWF102" s="32"/>
      <c r="LWG102" s="32"/>
      <c r="LWH102" s="26"/>
      <c r="LWI102" s="140"/>
      <c r="LWJ102" s="143"/>
      <c r="LWK102" s="143"/>
      <c r="LWL102" s="23"/>
      <c r="LWM102" s="32"/>
      <c r="LWN102" s="32"/>
      <c r="LWO102" s="26"/>
      <c r="LWP102" s="140"/>
      <c r="LWQ102" s="143"/>
      <c r="LWR102" s="143"/>
      <c r="LWS102" s="23"/>
      <c r="LWT102" s="32"/>
      <c r="LWU102" s="32"/>
      <c r="LWV102" s="26"/>
      <c r="LWW102" s="140"/>
      <c r="LWX102" s="143"/>
      <c r="LWY102" s="143"/>
      <c r="LWZ102" s="23"/>
      <c r="LXA102" s="32"/>
      <c r="LXB102" s="32"/>
      <c r="LXC102" s="26"/>
      <c r="LXD102" s="140"/>
      <c r="LXE102" s="143"/>
      <c r="LXF102" s="143"/>
      <c r="LXG102" s="23"/>
      <c r="LXH102" s="32"/>
      <c r="LXI102" s="32"/>
      <c r="LXJ102" s="26"/>
      <c r="LXK102" s="140"/>
      <c r="LXL102" s="143"/>
      <c r="LXM102" s="143"/>
      <c r="LXN102" s="23"/>
      <c r="LXO102" s="32"/>
      <c r="LXP102" s="32"/>
      <c r="LXQ102" s="26"/>
      <c r="LXR102" s="140"/>
      <c r="LXS102" s="143"/>
      <c r="LXT102" s="143"/>
      <c r="LXU102" s="23"/>
      <c r="LXV102" s="32"/>
      <c r="LXW102" s="32"/>
      <c r="LXX102" s="26"/>
      <c r="LXY102" s="140"/>
      <c r="LXZ102" s="143"/>
      <c r="LYA102" s="143"/>
      <c r="LYB102" s="23"/>
      <c r="LYC102" s="32"/>
      <c r="LYD102" s="32"/>
      <c r="LYE102" s="26"/>
      <c r="LYF102" s="140"/>
      <c r="LYG102" s="143"/>
      <c r="LYH102" s="143"/>
      <c r="LYI102" s="23"/>
      <c r="LYJ102" s="32"/>
      <c r="LYK102" s="32"/>
      <c r="LYL102" s="26"/>
      <c r="LYM102" s="140"/>
      <c r="LYN102" s="143"/>
      <c r="LYO102" s="143"/>
      <c r="LYP102" s="23"/>
      <c r="LYQ102" s="32"/>
      <c r="LYR102" s="32"/>
      <c r="LYS102" s="26"/>
      <c r="LYT102" s="140"/>
      <c r="LYU102" s="143"/>
      <c r="LYV102" s="143"/>
      <c r="LYW102" s="23"/>
      <c r="LYX102" s="32"/>
      <c r="LYY102" s="32"/>
      <c r="LYZ102" s="26"/>
      <c r="LZA102" s="140"/>
      <c r="LZB102" s="143"/>
      <c r="LZC102" s="143"/>
      <c r="LZD102" s="23"/>
      <c r="LZE102" s="32"/>
      <c r="LZF102" s="32"/>
      <c r="LZG102" s="26"/>
      <c r="LZH102" s="140"/>
      <c r="LZI102" s="143"/>
      <c r="LZJ102" s="143"/>
      <c r="LZK102" s="23"/>
      <c r="LZL102" s="32"/>
      <c r="LZM102" s="32"/>
      <c r="LZN102" s="26"/>
      <c r="LZO102" s="140"/>
      <c r="LZP102" s="143"/>
      <c r="LZQ102" s="143"/>
      <c r="LZR102" s="23"/>
      <c r="LZS102" s="32"/>
      <c r="LZT102" s="32"/>
      <c r="LZU102" s="26"/>
      <c r="LZV102" s="140"/>
      <c r="LZW102" s="143"/>
      <c r="LZX102" s="143"/>
      <c r="LZY102" s="23"/>
      <c r="LZZ102" s="32"/>
      <c r="MAA102" s="32"/>
      <c r="MAB102" s="26"/>
      <c r="MAC102" s="140"/>
      <c r="MAD102" s="143"/>
      <c r="MAE102" s="143"/>
      <c r="MAF102" s="23"/>
      <c r="MAG102" s="32"/>
      <c r="MAH102" s="32"/>
      <c r="MAI102" s="26"/>
      <c r="MAJ102" s="140"/>
      <c r="MAK102" s="143"/>
      <c r="MAL102" s="143"/>
      <c r="MAM102" s="23"/>
      <c r="MAN102" s="32"/>
      <c r="MAO102" s="32"/>
      <c r="MAP102" s="26"/>
      <c r="MAQ102" s="140"/>
      <c r="MAR102" s="143"/>
      <c r="MAS102" s="143"/>
      <c r="MAT102" s="23"/>
      <c r="MAU102" s="32"/>
      <c r="MAV102" s="32"/>
      <c r="MAW102" s="26"/>
      <c r="MAX102" s="140"/>
      <c r="MAY102" s="143"/>
      <c r="MAZ102" s="143"/>
      <c r="MBA102" s="23"/>
      <c r="MBB102" s="32"/>
      <c r="MBC102" s="32"/>
      <c r="MBD102" s="26"/>
      <c r="MBE102" s="140"/>
      <c r="MBF102" s="143"/>
      <c r="MBG102" s="143"/>
      <c r="MBH102" s="23"/>
      <c r="MBI102" s="32"/>
      <c r="MBJ102" s="32"/>
      <c r="MBK102" s="26"/>
      <c r="MBL102" s="140"/>
      <c r="MBM102" s="143"/>
      <c r="MBN102" s="143"/>
      <c r="MBO102" s="23"/>
      <c r="MBP102" s="32"/>
      <c r="MBQ102" s="32"/>
      <c r="MBR102" s="26"/>
      <c r="MBS102" s="140"/>
      <c r="MBT102" s="143"/>
      <c r="MBU102" s="143"/>
      <c r="MBV102" s="23"/>
      <c r="MBW102" s="32"/>
      <c r="MBX102" s="32"/>
      <c r="MBY102" s="26"/>
      <c r="MBZ102" s="140"/>
      <c r="MCA102" s="143"/>
      <c r="MCB102" s="143"/>
      <c r="MCC102" s="23"/>
      <c r="MCD102" s="32"/>
      <c r="MCE102" s="32"/>
      <c r="MCF102" s="26"/>
      <c r="MCG102" s="140"/>
      <c r="MCH102" s="143"/>
      <c r="MCI102" s="143"/>
      <c r="MCJ102" s="23"/>
      <c r="MCK102" s="32"/>
      <c r="MCL102" s="32"/>
      <c r="MCM102" s="26"/>
      <c r="MCN102" s="140"/>
      <c r="MCO102" s="143"/>
      <c r="MCP102" s="143"/>
      <c r="MCQ102" s="23"/>
      <c r="MCR102" s="32"/>
      <c r="MCS102" s="32"/>
      <c r="MCT102" s="26"/>
      <c r="MCU102" s="140"/>
      <c r="MCV102" s="143"/>
      <c r="MCW102" s="143"/>
      <c r="MCX102" s="23"/>
      <c r="MCY102" s="32"/>
      <c r="MCZ102" s="32"/>
      <c r="MDA102" s="26"/>
      <c r="MDB102" s="140"/>
      <c r="MDC102" s="143"/>
      <c r="MDD102" s="143"/>
      <c r="MDE102" s="23"/>
      <c r="MDF102" s="32"/>
      <c r="MDG102" s="32"/>
      <c r="MDH102" s="26"/>
      <c r="MDI102" s="140"/>
      <c r="MDJ102" s="143"/>
      <c r="MDK102" s="143"/>
      <c r="MDL102" s="23"/>
      <c r="MDM102" s="32"/>
      <c r="MDN102" s="32"/>
      <c r="MDO102" s="26"/>
      <c r="MDP102" s="140"/>
      <c r="MDQ102" s="143"/>
      <c r="MDR102" s="143"/>
      <c r="MDS102" s="23"/>
      <c r="MDT102" s="32"/>
      <c r="MDU102" s="32"/>
      <c r="MDV102" s="26"/>
      <c r="MDW102" s="140"/>
      <c r="MDX102" s="143"/>
      <c r="MDY102" s="143"/>
      <c r="MDZ102" s="23"/>
      <c r="MEA102" s="32"/>
      <c r="MEB102" s="32"/>
      <c r="MEC102" s="26"/>
      <c r="MED102" s="140"/>
      <c r="MEE102" s="143"/>
      <c r="MEF102" s="143"/>
      <c r="MEG102" s="23"/>
      <c r="MEH102" s="32"/>
      <c r="MEI102" s="32"/>
      <c r="MEJ102" s="26"/>
      <c r="MEK102" s="140"/>
      <c r="MEL102" s="143"/>
      <c r="MEM102" s="143"/>
      <c r="MEN102" s="23"/>
      <c r="MEO102" s="32"/>
      <c r="MEP102" s="32"/>
      <c r="MEQ102" s="26"/>
      <c r="MER102" s="140"/>
      <c r="MES102" s="143"/>
      <c r="MET102" s="143"/>
      <c r="MEU102" s="23"/>
      <c r="MEV102" s="32"/>
      <c r="MEW102" s="32"/>
      <c r="MEX102" s="26"/>
      <c r="MEY102" s="140"/>
      <c r="MEZ102" s="143"/>
      <c r="MFA102" s="143"/>
      <c r="MFB102" s="23"/>
      <c r="MFC102" s="32"/>
      <c r="MFD102" s="32"/>
      <c r="MFE102" s="26"/>
      <c r="MFF102" s="140"/>
      <c r="MFG102" s="143"/>
      <c r="MFH102" s="143"/>
      <c r="MFI102" s="23"/>
      <c r="MFJ102" s="32"/>
      <c r="MFK102" s="32"/>
      <c r="MFL102" s="26"/>
      <c r="MFM102" s="140"/>
      <c r="MFN102" s="143"/>
      <c r="MFO102" s="143"/>
      <c r="MFP102" s="23"/>
      <c r="MFQ102" s="32"/>
      <c r="MFR102" s="32"/>
      <c r="MFS102" s="26"/>
      <c r="MFT102" s="140"/>
      <c r="MFU102" s="143"/>
      <c r="MFV102" s="143"/>
      <c r="MFW102" s="23"/>
      <c r="MFX102" s="32"/>
      <c r="MFY102" s="32"/>
      <c r="MFZ102" s="26"/>
      <c r="MGA102" s="140"/>
      <c r="MGB102" s="143"/>
      <c r="MGC102" s="143"/>
      <c r="MGD102" s="23"/>
      <c r="MGE102" s="32"/>
      <c r="MGF102" s="32"/>
      <c r="MGG102" s="26"/>
      <c r="MGH102" s="140"/>
      <c r="MGI102" s="143"/>
      <c r="MGJ102" s="143"/>
      <c r="MGK102" s="23"/>
      <c r="MGL102" s="32"/>
      <c r="MGM102" s="32"/>
      <c r="MGN102" s="26"/>
      <c r="MGO102" s="140"/>
      <c r="MGP102" s="143"/>
      <c r="MGQ102" s="143"/>
      <c r="MGR102" s="23"/>
      <c r="MGS102" s="32"/>
      <c r="MGT102" s="32"/>
      <c r="MGU102" s="26"/>
      <c r="MGV102" s="140"/>
      <c r="MGW102" s="143"/>
      <c r="MGX102" s="143"/>
      <c r="MGY102" s="23"/>
      <c r="MGZ102" s="32"/>
      <c r="MHA102" s="32"/>
      <c r="MHB102" s="26"/>
      <c r="MHC102" s="140"/>
      <c r="MHD102" s="143"/>
      <c r="MHE102" s="143"/>
      <c r="MHF102" s="23"/>
      <c r="MHG102" s="32"/>
      <c r="MHH102" s="32"/>
      <c r="MHI102" s="26"/>
      <c r="MHJ102" s="140"/>
      <c r="MHK102" s="143"/>
      <c r="MHL102" s="143"/>
      <c r="MHM102" s="23"/>
      <c r="MHN102" s="32"/>
      <c r="MHO102" s="32"/>
      <c r="MHP102" s="26"/>
      <c r="MHQ102" s="140"/>
      <c r="MHR102" s="143"/>
      <c r="MHS102" s="143"/>
      <c r="MHT102" s="23"/>
      <c r="MHU102" s="32"/>
      <c r="MHV102" s="32"/>
      <c r="MHW102" s="26"/>
      <c r="MHX102" s="140"/>
      <c r="MHY102" s="143"/>
      <c r="MHZ102" s="143"/>
      <c r="MIA102" s="23"/>
      <c r="MIB102" s="32"/>
      <c r="MIC102" s="32"/>
      <c r="MID102" s="26"/>
      <c r="MIE102" s="140"/>
      <c r="MIF102" s="143"/>
      <c r="MIG102" s="143"/>
      <c r="MIH102" s="23"/>
      <c r="MII102" s="32"/>
      <c r="MIJ102" s="32"/>
      <c r="MIK102" s="26"/>
      <c r="MIL102" s="140"/>
      <c r="MIM102" s="143"/>
      <c r="MIN102" s="143"/>
      <c r="MIO102" s="23"/>
      <c r="MIP102" s="32"/>
      <c r="MIQ102" s="32"/>
      <c r="MIR102" s="26"/>
      <c r="MIS102" s="140"/>
      <c r="MIT102" s="143"/>
      <c r="MIU102" s="143"/>
      <c r="MIV102" s="23"/>
      <c r="MIW102" s="32"/>
      <c r="MIX102" s="32"/>
      <c r="MIY102" s="26"/>
      <c r="MIZ102" s="140"/>
      <c r="MJA102" s="143"/>
      <c r="MJB102" s="143"/>
      <c r="MJC102" s="23"/>
      <c r="MJD102" s="32"/>
      <c r="MJE102" s="32"/>
      <c r="MJF102" s="26"/>
      <c r="MJG102" s="140"/>
      <c r="MJH102" s="143"/>
      <c r="MJI102" s="143"/>
      <c r="MJJ102" s="23"/>
      <c r="MJK102" s="32"/>
      <c r="MJL102" s="32"/>
      <c r="MJM102" s="26"/>
      <c r="MJN102" s="140"/>
      <c r="MJO102" s="143"/>
      <c r="MJP102" s="143"/>
      <c r="MJQ102" s="23"/>
      <c r="MJR102" s="32"/>
      <c r="MJS102" s="32"/>
      <c r="MJT102" s="26"/>
      <c r="MJU102" s="140"/>
      <c r="MJV102" s="143"/>
      <c r="MJW102" s="143"/>
      <c r="MJX102" s="23"/>
      <c r="MJY102" s="32"/>
      <c r="MJZ102" s="32"/>
      <c r="MKA102" s="26"/>
      <c r="MKB102" s="140"/>
      <c r="MKC102" s="143"/>
      <c r="MKD102" s="143"/>
      <c r="MKE102" s="23"/>
      <c r="MKF102" s="32"/>
      <c r="MKG102" s="32"/>
      <c r="MKH102" s="26"/>
      <c r="MKI102" s="140"/>
      <c r="MKJ102" s="143"/>
      <c r="MKK102" s="143"/>
      <c r="MKL102" s="23"/>
      <c r="MKM102" s="32"/>
      <c r="MKN102" s="32"/>
      <c r="MKO102" s="26"/>
      <c r="MKP102" s="140"/>
      <c r="MKQ102" s="143"/>
      <c r="MKR102" s="143"/>
      <c r="MKS102" s="23"/>
      <c r="MKT102" s="32"/>
      <c r="MKU102" s="32"/>
      <c r="MKV102" s="26"/>
      <c r="MKW102" s="140"/>
      <c r="MKX102" s="143"/>
      <c r="MKY102" s="143"/>
      <c r="MKZ102" s="23"/>
      <c r="MLA102" s="32"/>
      <c r="MLB102" s="32"/>
      <c r="MLC102" s="26"/>
      <c r="MLD102" s="140"/>
      <c r="MLE102" s="143"/>
      <c r="MLF102" s="143"/>
      <c r="MLG102" s="23"/>
      <c r="MLH102" s="32"/>
      <c r="MLI102" s="32"/>
      <c r="MLJ102" s="26"/>
      <c r="MLK102" s="140"/>
      <c r="MLL102" s="143"/>
      <c r="MLM102" s="143"/>
      <c r="MLN102" s="23"/>
      <c r="MLO102" s="32"/>
      <c r="MLP102" s="32"/>
      <c r="MLQ102" s="26"/>
      <c r="MLR102" s="140"/>
      <c r="MLS102" s="143"/>
      <c r="MLT102" s="143"/>
      <c r="MLU102" s="23"/>
      <c r="MLV102" s="32"/>
      <c r="MLW102" s="32"/>
      <c r="MLX102" s="26"/>
      <c r="MLY102" s="140"/>
      <c r="MLZ102" s="143"/>
      <c r="MMA102" s="143"/>
      <c r="MMB102" s="23"/>
      <c r="MMC102" s="32"/>
      <c r="MMD102" s="32"/>
      <c r="MME102" s="26"/>
      <c r="MMF102" s="140"/>
      <c r="MMG102" s="143"/>
      <c r="MMH102" s="143"/>
      <c r="MMI102" s="23"/>
      <c r="MMJ102" s="32"/>
      <c r="MMK102" s="32"/>
      <c r="MML102" s="26"/>
      <c r="MMM102" s="140"/>
      <c r="MMN102" s="143"/>
      <c r="MMO102" s="143"/>
      <c r="MMP102" s="23"/>
      <c r="MMQ102" s="32"/>
      <c r="MMR102" s="32"/>
      <c r="MMS102" s="26"/>
      <c r="MMT102" s="140"/>
      <c r="MMU102" s="143"/>
      <c r="MMV102" s="143"/>
      <c r="MMW102" s="23"/>
      <c r="MMX102" s="32"/>
      <c r="MMY102" s="32"/>
      <c r="MMZ102" s="26"/>
      <c r="MNA102" s="140"/>
      <c r="MNB102" s="143"/>
      <c r="MNC102" s="143"/>
      <c r="MND102" s="23"/>
      <c r="MNE102" s="32"/>
      <c r="MNF102" s="32"/>
      <c r="MNG102" s="26"/>
      <c r="MNH102" s="140"/>
      <c r="MNI102" s="143"/>
      <c r="MNJ102" s="143"/>
      <c r="MNK102" s="23"/>
      <c r="MNL102" s="32"/>
      <c r="MNM102" s="32"/>
      <c r="MNN102" s="26"/>
      <c r="MNO102" s="140"/>
      <c r="MNP102" s="143"/>
      <c r="MNQ102" s="143"/>
      <c r="MNR102" s="23"/>
      <c r="MNS102" s="32"/>
      <c r="MNT102" s="32"/>
      <c r="MNU102" s="26"/>
      <c r="MNV102" s="140"/>
      <c r="MNW102" s="143"/>
      <c r="MNX102" s="143"/>
      <c r="MNY102" s="23"/>
      <c r="MNZ102" s="32"/>
      <c r="MOA102" s="32"/>
      <c r="MOB102" s="26"/>
      <c r="MOC102" s="140"/>
      <c r="MOD102" s="143"/>
      <c r="MOE102" s="143"/>
      <c r="MOF102" s="23"/>
      <c r="MOG102" s="32"/>
      <c r="MOH102" s="32"/>
      <c r="MOI102" s="26"/>
      <c r="MOJ102" s="140"/>
      <c r="MOK102" s="143"/>
      <c r="MOL102" s="143"/>
      <c r="MOM102" s="23"/>
      <c r="MON102" s="32"/>
      <c r="MOO102" s="32"/>
      <c r="MOP102" s="26"/>
      <c r="MOQ102" s="140"/>
      <c r="MOR102" s="143"/>
      <c r="MOS102" s="143"/>
      <c r="MOT102" s="23"/>
      <c r="MOU102" s="32"/>
      <c r="MOV102" s="32"/>
      <c r="MOW102" s="26"/>
      <c r="MOX102" s="140"/>
      <c r="MOY102" s="143"/>
      <c r="MOZ102" s="143"/>
      <c r="MPA102" s="23"/>
      <c r="MPB102" s="32"/>
      <c r="MPC102" s="32"/>
      <c r="MPD102" s="26"/>
      <c r="MPE102" s="140"/>
      <c r="MPF102" s="143"/>
      <c r="MPG102" s="143"/>
      <c r="MPH102" s="23"/>
      <c r="MPI102" s="32"/>
      <c r="MPJ102" s="32"/>
      <c r="MPK102" s="26"/>
      <c r="MPL102" s="140"/>
      <c r="MPM102" s="143"/>
      <c r="MPN102" s="143"/>
      <c r="MPO102" s="23"/>
      <c r="MPP102" s="32"/>
      <c r="MPQ102" s="32"/>
      <c r="MPR102" s="26"/>
      <c r="MPS102" s="140"/>
      <c r="MPT102" s="143"/>
      <c r="MPU102" s="143"/>
      <c r="MPV102" s="23"/>
      <c r="MPW102" s="32"/>
      <c r="MPX102" s="32"/>
      <c r="MPY102" s="26"/>
      <c r="MPZ102" s="140"/>
      <c r="MQA102" s="143"/>
      <c r="MQB102" s="143"/>
      <c r="MQC102" s="23"/>
      <c r="MQD102" s="32"/>
      <c r="MQE102" s="32"/>
      <c r="MQF102" s="26"/>
      <c r="MQG102" s="140"/>
      <c r="MQH102" s="143"/>
      <c r="MQI102" s="143"/>
      <c r="MQJ102" s="23"/>
      <c r="MQK102" s="32"/>
      <c r="MQL102" s="32"/>
      <c r="MQM102" s="26"/>
      <c r="MQN102" s="140"/>
      <c r="MQO102" s="143"/>
      <c r="MQP102" s="143"/>
      <c r="MQQ102" s="23"/>
      <c r="MQR102" s="32"/>
      <c r="MQS102" s="32"/>
      <c r="MQT102" s="26"/>
      <c r="MQU102" s="140"/>
      <c r="MQV102" s="143"/>
      <c r="MQW102" s="143"/>
      <c r="MQX102" s="23"/>
      <c r="MQY102" s="32"/>
      <c r="MQZ102" s="32"/>
      <c r="MRA102" s="26"/>
      <c r="MRB102" s="140"/>
      <c r="MRC102" s="143"/>
      <c r="MRD102" s="143"/>
      <c r="MRE102" s="23"/>
      <c r="MRF102" s="32"/>
      <c r="MRG102" s="32"/>
      <c r="MRH102" s="26"/>
      <c r="MRI102" s="140"/>
      <c r="MRJ102" s="143"/>
      <c r="MRK102" s="143"/>
      <c r="MRL102" s="23"/>
      <c r="MRM102" s="32"/>
      <c r="MRN102" s="32"/>
      <c r="MRO102" s="26"/>
      <c r="MRP102" s="140"/>
      <c r="MRQ102" s="143"/>
      <c r="MRR102" s="143"/>
      <c r="MRS102" s="23"/>
      <c r="MRT102" s="32"/>
      <c r="MRU102" s="32"/>
      <c r="MRV102" s="26"/>
      <c r="MRW102" s="140"/>
      <c r="MRX102" s="143"/>
      <c r="MRY102" s="143"/>
      <c r="MRZ102" s="23"/>
      <c r="MSA102" s="32"/>
      <c r="MSB102" s="32"/>
      <c r="MSC102" s="26"/>
      <c r="MSD102" s="140"/>
      <c r="MSE102" s="143"/>
      <c r="MSF102" s="143"/>
      <c r="MSG102" s="23"/>
      <c r="MSH102" s="32"/>
      <c r="MSI102" s="32"/>
      <c r="MSJ102" s="26"/>
      <c r="MSK102" s="140"/>
      <c r="MSL102" s="143"/>
      <c r="MSM102" s="143"/>
      <c r="MSN102" s="23"/>
      <c r="MSO102" s="32"/>
      <c r="MSP102" s="32"/>
      <c r="MSQ102" s="26"/>
      <c r="MSR102" s="140"/>
      <c r="MSS102" s="143"/>
      <c r="MST102" s="143"/>
      <c r="MSU102" s="23"/>
      <c r="MSV102" s="32"/>
      <c r="MSW102" s="32"/>
      <c r="MSX102" s="26"/>
      <c r="MSY102" s="140"/>
      <c r="MSZ102" s="143"/>
      <c r="MTA102" s="143"/>
      <c r="MTB102" s="23"/>
      <c r="MTC102" s="32"/>
      <c r="MTD102" s="32"/>
      <c r="MTE102" s="26"/>
      <c r="MTF102" s="140"/>
      <c r="MTG102" s="143"/>
      <c r="MTH102" s="143"/>
      <c r="MTI102" s="23"/>
      <c r="MTJ102" s="32"/>
      <c r="MTK102" s="32"/>
      <c r="MTL102" s="26"/>
      <c r="MTM102" s="140"/>
      <c r="MTN102" s="143"/>
      <c r="MTO102" s="143"/>
      <c r="MTP102" s="23"/>
      <c r="MTQ102" s="32"/>
      <c r="MTR102" s="32"/>
      <c r="MTS102" s="26"/>
      <c r="MTT102" s="140"/>
      <c r="MTU102" s="143"/>
      <c r="MTV102" s="143"/>
      <c r="MTW102" s="23"/>
      <c r="MTX102" s="32"/>
      <c r="MTY102" s="32"/>
      <c r="MTZ102" s="26"/>
      <c r="MUA102" s="140"/>
      <c r="MUB102" s="143"/>
      <c r="MUC102" s="143"/>
      <c r="MUD102" s="23"/>
      <c r="MUE102" s="32"/>
      <c r="MUF102" s="32"/>
      <c r="MUG102" s="26"/>
      <c r="MUH102" s="140"/>
      <c r="MUI102" s="143"/>
      <c r="MUJ102" s="143"/>
      <c r="MUK102" s="23"/>
      <c r="MUL102" s="32"/>
      <c r="MUM102" s="32"/>
      <c r="MUN102" s="26"/>
      <c r="MUO102" s="140"/>
      <c r="MUP102" s="143"/>
      <c r="MUQ102" s="143"/>
      <c r="MUR102" s="23"/>
      <c r="MUS102" s="32"/>
      <c r="MUT102" s="32"/>
      <c r="MUU102" s="26"/>
      <c r="MUV102" s="140"/>
      <c r="MUW102" s="143"/>
      <c r="MUX102" s="143"/>
      <c r="MUY102" s="23"/>
      <c r="MUZ102" s="32"/>
      <c r="MVA102" s="32"/>
      <c r="MVB102" s="26"/>
      <c r="MVC102" s="140"/>
      <c r="MVD102" s="143"/>
      <c r="MVE102" s="143"/>
      <c r="MVF102" s="23"/>
      <c r="MVG102" s="32"/>
      <c r="MVH102" s="32"/>
      <c r="MVI102" s="26"/>
      <c r="MVJ102" s="140"/>
      <c r="MVK102" s="143"/>
      <c r="MVL102" s="143"/>
      <c r="MVM102" s="23"/>
      <c r="MVN102" s="32"/>
      <c r="MVO102" s="32"/>
      <c r="MVP102" s="26"/>
      <c r="MVQ102" s="140"/>
      <c r="MVR102" s="143"/>
      <c r="MVS102" s="143"/>
      <c r="MVT102" s="23"/>
      <c r="MVU102" s="32"/>
      <c r="MVV102" s="32"/>
      <c r="MVW102" s="26"/>
      <c r="MVX102" s="140"/>
      <c r="MVY102" s="143"/>
      <c r="MVZ102" s="143"/>
      <c r="MWA102" s="23"/>
      <c r="MWB102" s="32"/>
      <c r="MWC102" s="32"/>
      <c r="MWD102" s="26"/>
      <c r="MWE102" s="140"/>
      <c r="MWF102" s="143"/>
      <c r="MWG102" s="143"/>
      <c r="MWH102" s="23"/>
      <c r="MWI102" s="32"/>
      <c r="MWJ102" s="32"/>
      <c r="MWK102" s="26"/>
      <c r="MWL102" s="140"/>
      <c r="MWM102" s="143"/>
      <c r="MWN102" s="143"/>
      <c r="MWO102" s="23"/>
      <c r="MWP102" s="32"/>
      <c r="MWQ102" s="32"/>
      <c r="MWR102" s="26"/>
      <c r="MWS102" s="140"/>
      <c r="MWT102" s="143"/>
      <c r="MWU102" s="143"/>
      <c r="MWV102" s="23"/>
      <c r="MWW102" s="32"/>
      <c r="MWX102" s="32"/>
      <c r="MWY102" s="26"/>
      <c r="MWZ102" s="140"/>
      <c r="MXA102" s="143"/>
      <c r="MXB102" s="143"/>
      <c r="MXC102" s="23"/>
      <c r="MXD102" s="32"/>
      <c r="MXE102" s="32"/>
      <c r="MXF102" s="26"/>
      <c r="MXG102" s="140"/>
      <c r="MXH102" s="143"/>
      <c r="MXI102" s="143"/>
      <c r="MXJ102" s="23"/>
      <c r="MXK102" s="32"/>
      <c r="MXL102" s="32"/>
      <c r="MXM102" s="26"/>
      <c r="MXN102" s="140"/>
      <c r="MXO102" s="143"/>
      <c r="MXP102" s="143"/>
      <c r="MXQ102" s="23"/>
      <c r="MXR102" s="32"/>
      <c r="MXS102" s="32"/>
      <c r="MXT102" s="26"/>
      <c r="MXU102" s="140"/>
      <c r="MXV102" s="143"/>
      <c r="MXW102" s="143"/>
      <c r="MXX102" s="23"/>
      <c r="MXY102" s="32"/>
      <c r="MXZ102" s="32"/>
      <c r="MYA102" s="26"/>
      <c r="MYB102" s="140"/>
      <c r="MYC102" s="143"/>
      <c r="MYD102" s="143"/>
      <c r="MYE102" s="23"/>
      <c r="MYF102" s="32"/>
      <c r="MYG102" s="32"/>
      <c r="MYH102" s="26"/>
      <c r="MYI102" s="140"/>
      <c r="MYJ102" s="143"/>
      <c r="MYK102" s="143"/>
      <c r="MYL102" s="23"/>
      <c r="MYM102" s="32"/>
      <c r="MYN102" s="32"/>
      <c r="MYO102" s="26"/>
      <c r="MYP102" s="140"/>
      <c r="MYQ102" s="143"/>
      <c r="MYR102" s="143"/>
      <c r="MYS102" s="23"/>
      <c r="MYT102" s="32"/>
      <c r="MYU102" s="32"/>
      <c r="MYV102" s="26"/>
      <c r="MYW102" s="140"/>
      <c r="MYX102" s="143"/>
      <c r="MYY102" s="143"/>
      <c r="MYZ102" s="23"/>
      <c r="MZA102" s="32"/>
      <c r="MZB102" s="32"/>
      <c r="MZC102" s="26"/>
      <c r="MZD102" s="140"/>
      <c r="MZE102" s="143"/>
      <c r="MZF102" s="143"/>
      <c r="MZG102" s="23"/>
      <c r="MZH102" s="32"/>
      <c r="MZI102" s="32"/>
      <c r="MZJ102" s="26"/>
      <c r="MZK102" s="140"/>
      <c r="MZL102" s="143"/>
      <c r="MZM102" s="143"/>
      <c r="MZN102" s="23"/>
      <c r="MZO102" s="32"/>
      <c r="MZP102" s="32"/>
      <c r="MZQ102" s="26"/>
      <c r="MZR102" s="140"/>
      <c r="MZS102" s="143"/>
      <c r="MZT102" s="143"/>
      <c r="MZU102" s="23"/>
      <c r="MZV102" s="32"/>
      <c r="MZW102" s="32"/>
      <c r="MZX102" s="26"/>
      <c r="MZY102" s="140"/>
      <c r="MZZ102" s="143"/>
      <c r="NAA102" s="143"/>
      <c r="NAB102" s="23"/>
      <c r="NAC102" s="32"/>
      <c r="NAD102" s="32"/>
      <c r="NAE102" s="26"/>
      <c r="NAF102" s="140"/>
      <c r="NAG102" s="143"/>
      <c r="NAH102" s="143"/>
      <c r="NAI102" s="23"/>
      <c r="NAJ102" s="32"/>
      <c r="NAK102" s="32"/>
      <c r="NAL102" s="26"/>
      <c r="NAM102" s="140"/>
      <c r="NAN102" s="143"/>
      <c r="NAO102" s="143"/>
      <c r="NAP102" s="23"/>
      <c r="NAQ102" s="32"/>
      <c r="NAR102" s="32"/>
      <c r="NAS102" s="26"/>
      <c r="NAT102" s="140"/>
      <c r="NAU102" s="143"/>
      <c r="NAV102" s="143"/>
      <c r="NAW102" s="23"/>
      <c r="NAX102" s="32"/>
      <c r="NAY102" s="32"/>
      <c r="NAZ102" s="26"/>
      <c r="NBA102" s="140"/>
      <c r="NBB102" s="143"/>
      <c r="NBC102" s="143"/>
      <c r="NBD102" s="23"/>
      <c r="NBE102" s="32"/>
      <c r="NBF102" s="32"/>
      <c r="NBG102" s="26"/>
      <c r="NBH102" s="140"/>
      <c r="NBI102" s="143"/>
      <c r="NBJ102" s="143"/>
      <c r="NBK102" s="23"/>
      <c r="NBL102" s="32"/>
      <c r="NBM102" s="32"/>
      <c r="NBN102" s="26"/>
      <c r="NBO102" s="140"/>
      <c r="NBP102" s="143"/>
      <c r="NBQ102" s="143"/>
      <c r="NBR102" s="23"/>
      <c r="NBS102" s="32"/>
      <c r="NBT102" s="32"/>
      <c r="NBU102" s="26"/>
      <c r="NBV102" s="140"/>
      <c r="NBW102" s="143"/>
      <c r="NBX102" s="143"/>
      <c r="NBY102" s="23"/>
      <c r="NBZ102" s="32"/>
      <c r="NCA102" s="32"/>
      <c r="NCB102" s="26"/>
      <c r="NCC102" s="140"/>
      <c r="NCD102" s="143"/>
      <c r="NCE102" s="143"/>
      <c r="NCF102" s="23"/>
      <c r="NCG102" s="32"/>
      <c r="NCH102" s="32"/>
      <c r="NCI102" s="26"/>
      <c r="NCJ102" s="140"/>
      <c r="NCK102" s="143"/>
      <c r="NCL102" s="143"/>
      <c r="NCM102" s="23"/>
      <c r="NCN102" s="32"/>
      <c r="NCO102" s="32"/>
      <c r="NCP102" s="26"/>
      <c r="NCQ102" s="140"/>
      <c r="NCR102" s="143"/>
      <c r="NCS102" s="143"/>
      <c r="NCT102" s="23"/>
      <c r="NCU102" s="32"/>
      <c r="NCV102" s="32"/>
      <c r="NCW102" s="26"/>
      <c r="NCX102" s="140"/>
      <c r="NCY102" s="143"/>
      <c r="NCZ102" s="143"/>
      <c r="NDA102" s="23"/>
      <c r="NDB102" s="32"/>
      <c r="NDC102" s="32"/>
      <c r="NDD102" s="26"/>
      <c r="NDE102" s="140"/>
      <c r="NDF102" s="143"/>
      <c r="NDG102" s="143"/>
      <c r="NDH102" s="23"/>
      <c r="NDI102" s="32"/>
      <c r="NDJ102" s="32"/>
      <c r="NDK102" s="26"/>
      <c r="NDL102" s="140"/>
      <c r="NDM102" s="143"/>
      <c r="NDN102" s="143"/>
      <c r="NDO102" s="23"/>
      <c r="NDP102" s="32"/>
      <c r="NDQ102" s="32"/>
      <c r="NDR102" s="26"/>
      <c r="NDS102" s="140"/>
      <c r="NDT102" s="143"/>
      <c r="NDU102" s="143"/>
      <c r="NDV102" s="23"/>
      <c r="NDW102" s="32"/>
      <c r="NDX102" s="32"/>
      <c r="NDY102" s="26"/>
      <c r="NDZ102" s="140"/>
      <c r="NEA102" s="143"/>
      <c r="NEB102" s="143"/>
      <c r="NEC102" s="23"/>
      <c r="NED102" s="32"/>
      <c r="NEE102" s="32"/>
      <c r="NEF102" s="26"/>
      <c r="NEG102" s="140"/>
      <c r="NEH102" s="143"/>
      <c r="NEI102" s="143"/>
      <c r="NEJ102" s="23"/>
      <c r="NEK102" s="32"/>
      <c r="NEL102" s="32"/>
      <c r="NEM102" s="26"/>
      <c r="NEN102" s="140"/>
      <c r="NEO102" s="143"/>
      <c r="NEP102" s="143"/>
      <c r="NEQ102" s="23"/>
      <c r="NER102" s="32"/>
      <c r="NES102" s="32"/>
      <c r="NET102" s="26"/>
      <c r="NEU102" s="140"/>
      <c r="NEV102" s="143"/>
      <c r="NEW102" s="143"/>
      <c r="NEX102" s="23"/>
      <c r="NEY102" s="32"/>
      <c r="NEZ102" s="32"/>
      <c r="NFA102" s="26"/>
      <c r="NFB102" s="140"/>
      <c r="NFC102" s="143"/>
      <c r="NFD102" s="143"/>
      <c r="NFE102" s="23"/>
      <c r="NFF102" s="32"/>
      <c r="NFG102" s="32"/>
      <c r="NFH102" s="26"/>
      <c r="NFI102" s="140"/>
      <c r="NFJ102" s="143"/>
      <c r="NFK102" s="143"/>
      <c r="NFL102" s="23"/>
      <c r="NFM102" s="32"/>
      <c r="NFN102" s="32"/>
      <c r="NFO102" s="26"/>
      <c r="NFP102" s="140"/>
      <c r="NFQ102" s="143"/>
      <c r="NFR102" s="143"/>
      <c r="NFS102" s="23"/>
      <c r="NFT102" s="32"/>
      <c r="NFU102" s="32"/>
      <c r="NFV102" s="26"/>
      <c r="NFW102" s="140"/>
      <c r="NFX102" s="143"/>
      <c r="NFY102" s="143"/>
      <c r="NFZ102" s="23"/>
      <c r="NGA102" s="32"/>
      <c r="NGB102" s="32"/>
      <c r="NGC102" s="26"/>
      <c r="NGD102" s="140"/>
      <c r="NGE102" s="143"/>
      <c r="NGF102" s="143"/>
      <c r="NGG102" s="23"/>
      <c r="NGH102" s="32"/>
      <c r="NGI102" s="32"/>
      <c r="NGJ102" s="26"/>
      <c r="NGK102" s="140"/>
      <c r="NGL102" s="143"/>
      <c r="NGM102" s="143"/>
      <c r="NGN102" s="23"/>
      <c r="NGO102" s="32"/>
      <c r="NGP102" s="32"/>
      <c r="NGQ102" s="26"/>
      <c r="NGR102" s="140"/>
      <c r="NGS102" s="143"/>
      <c r="NGT102" s="143"/>
      <c r="NGU102" s="23"/>
      <c r="NGV102" s="32"/>
      <c r="NGW102" s="32"/>
      <c r="NGX102" s="26"/>
      <c r="NGY102" s="140"/>
      <c r="NGZ102" s="143"/>
      <c r="NHA102" s="143"/>
      <c r="NHB102" s="23"/>
      <c r="NHC102" s="32"/>
      <c r="NHD102" s="32"/>
      <c r="NHE102" s="26"/>
      <c r="NHF102" s="140"/>
      <c r="NHG102" s="143"/>
      <c r="NHH102" s="143"/>
      <c r="NHI102" s="23"/>
      <c r="NHJ102" s="32"/>
      <c r="NHK102" s="32"/>
      <c r="NHL102" s="26"/>
      <c r="NHM102" s="140"/>
      <c r="NHN102" s="143"/>
      <c r="NHO102" s="143"/>
      <c r="NHP102" s="23"/>
      <c r="NHQ102" s="32"/>
      <c r="NHR102" s="32"/>
      <c r="NHS102" s="26"/>
      <c r="NHT102" s="140"/>
      <c r="NHU102" s="143"/>
      <c r="NHV102" s="143"/>
      <c r="NHW102" s="23"/>
      <c r="NHX102" s="32"/>
      <c r="NHY102" s="32"/>
      <c r="NHZ102" s="26"/>
      <c r="NIA102" s="140"/>
      <c r="NIB102" s="143"/>
      <c r="NIC102" s="143"/>
      <c r="NID102" s="23"/>
      <c r="NIE102" s="32"/>
      <c r="NIF102" s="32"/>
      <c r="NIG102" s="26"/>
      <c r="NIH102" s="140"/>
      <c r="NII102" s="143"/>
      <c r="NIJ102" s="143"/>
      <c r="NIK102" s="23"/>
      <c r="NIL102" s="32"/>
      <c r="NIM102" s="32"/>
      <c r="NIN102" s="26"/>
      <c r="NIO102" s="140"/>
      <c r="NIP102" s="143"/>
      <c r="NIQ102" s="143"/>
      <c r="NIR102" s="23"/>
      <c r="NIS102" s="32"/>
      <c r="NIT102" s="32"/>
      <c r="NIU102" s="26"/>
      <c r="NIV102" s="140"/>
      <c r="NIW102" s="143"/>
      <c r="NIX102" s="143"/>
      <c r="NIY102" s="23"/>
      <c r="NIZ102" s="32"/>
      <c r="NJA102" s="32"/>
      <c r="NJB102" s="26"/>
      <c r="NJC102" s="140"/>
      <c r="NJD102" s="143"/>
      <c r="NJE102" s="143"/>
      <c r="NJF102" s="23"/>
      <c r="NJG102" s="32"/>
      <c r="NJH102" s="32"/>
      <c r="NJI102" s="26"/>
      <c r="NJJ102" s="140"/>
      <c r="NJK102" s="143"/>
      <c r="NJL102" s="143"/>
      <c r="NJM102" s="23"/>
      <c r="NJN102" s="32"/>
      <c r="NJO102" s="32"/>
      <c r="NJP102" s="26"/>
      <c r="NJQ102" s="140"/>
      <c r="NJR102" s="143"/>
      <c r="NJS102" s="143"/>
      <c r="NJT102" s="23"/>
      <c r="NJU102" s="32"/>
      <c r="NJV102" s="32"/>
      <c r="NJW102" s="26"/>
      <c r="NJX102" s="140"/>
      <c r="NJY102" s="143"/>
      <c r="NJZ102" s="143"/>
      <c r="NKA102" s="23"/>
      <c r="NKB102" s="32"/>
      <c r="NKC102" s="32"/>
      <c r="NKD102" s="26"/>
      <c r="NKE102" s="140"/>
      <c r="NKF102" s="143"/>
      <c r="NKG102" s="143"/>
      <c r="NKH102" s="23"/>
      <c r="NKI102" s="32"/>
      <c r="NKJ102" s="32"/>
      <c r="NKK102" s="26"/>
      <c r="NKL102" s="140"/>
      <c r="NKM102" s="143"/>
      <c r="NKN102" s="143"/>
      <c r="NKO102" s="23"/>
      <c r="NKP102" s="32"/>
      <c r="NKQ102" s="32"/>
      <c r="NKR102" s="26"/>
      <c r="NKS102" s="140"/>
      <c r="NKT102" s="143"/>
      <c r="NKU102" s="143"/>
      <c r="NKV102" s="23"/>
      <c r="NKW102" s="32"/>
      <c r="NKX102" s="32"/>
      <c r="NKY102" s="26"/>
      <c r="NKZ102" s="140"/>
      <c r="NLA102" s="143"/>
      <c r="NLB102" s="143"/>
      <c r="NLC102" s="23"/>
      <c r="NLD102" s="32"/>
      <c r="NLE102" s="32"/>
      <c r="NLF102" s="26"/>
      <c r="NLG102" s="140"/>
      <c r="NLH102" s="143"/>
      <c r="NLI102" s="143"/>
      <c r="NLJ102" s="23"/>
      <c r="NLK102" s="32"/>
      <c r="NLL102" s="32"/>
      <c r="NLM102" s="26"/>
      <c r="NLN102" s="140"/>
      <c r="NLO102" s="143"/>
      <c r="NLP102" s="143"/>
      <c r="NLQ102" s="23"/>
      <c r="NLR102" s="32"/>
      <c r="NLS102" s="32"/>
      <c r="NLT102" s="26"/>
      <c r="NLU102" s="140"/>
      <c r="NLV102" s="143"/>
      <c r="NLW102" s="143"/>
      <c r="NLX102" s="23"/>
      <c r="NLY102" s="32"/>
      <c r="NLZ102" s="32"/>
      <c r="NMA102" s="26"/>
      <c r="NMB102" s="140"/>
      <c r="NMC102" s="143"/>
      <c r="NMD102" s="143"/>
      <c r="NME102" s="23"/>
      <c r="NMF102" s="32"/>
      <c r="NMG102" s="32"/>
      <c r="NMH102" s="26"/>
      <c r="NMI102" s="140"/>
      <c r="NMJ102" s="143"/>
      <c r="NMK102" s="143"/>
      <c r="NML102" s="23"/>
      <c r="NMM102" s="32"/>
      <c r="NMN102" s="32"/>
      <c r="NMO102" s="26"/>
      <c r="NMP102" s="140"/>
      <c r="NMQ102" s="143"/>
      <c r="NMR102" s="143"/>
      <c r="NMS102" s="23"/>
      <c r="NMT102" s="32"/>
      <c r="NMU102" s="32"/>
      <c r="NMV102" s="26"/>
      <c r="NMW102" s="140"/>
      <c r="NMX102" s="143"/>
      <c r="NMY102" s="143"/>
      <c r="NMZ102" s="23"/>
      <c r="NNA102" s="32"/>
      <c r="NNB102" s="32"/>
      <c r="NNC102" s="26"/>
      <c r="NND102" s="140"/>
      <c r="NNE102" s="143"/>
      <c r="NNF102" s="143"/>
      <c r="NNG102" s="23"/>
      <c r="NNH102" s="32"/>
      <c r="NNI102" s="32"/>
      <c r="NNJ102" s="26"/>
      <c r="NNK102" s="140"/>
      <c r="NNL102" s="143"/>
      <c r="NNM102" s="143"/>
      <c r="NNN102" s="23"/>
      <c r="NNO102" s="32"/>
      <c r="NNP102" s="32"/>
      <c r="NNQ102" s="26"/>
      <c r="NNR102" s="140"/>
      <c r="NNS102" s="143"/>
      <c r="NNT102" s="143"/>
      <c r="NNU102" s="23"/>
      <c r="NNV102" s="32"/>
      <c r="NNW102" s="32"/>
      <c r="NNX102" s="26"/>
      <c r="NNY102" s="140"/>
      <c r="NNZ102" s="143"/>
      <c r="NOA102" s="143"/>
      <c r="NOB102" s="23"/>
      <c r="NOC102" s="32"/>
      <c r="NOD102" s="32"/>
      <c r="NOE102" s="26"/>
      <c r="NOF102" s="140"/>
      <c r="NOG102" s="143"/>
      <c r="NOH102" s="143"/>
      <c r="NOI102" s="23"/>
      <c r="NOJ102" s="32"/>
      <c r="NOK102" s="32"/>
      <c r="NOL102" s="26"/>
      <c r="NOM102" s="140"/>
      <c r="NON102" s="143"/>
      <c r="NOO102" s="143"/>
      <c r="NOP102" s="23"/>
      <c r="NOQ102" s="32"/>
      <c r="NOR102" s="32"/>
      <c r="NOS102" s="26"/>
      <c r="NOT102" s="140"/>
      <c r="NOU102" s="143"/>
      <c r="NOV102" s="143"/>
      <c r="NOW102" s="23"/>
      <c r="NOX102" s="32"/>
      <c r="NOY102" s="32"/>
      <c r="NOZ102" s="26"/>
      <c r="NPA102" s="140"/>
      <c r="NPB102" s="143"/>
      <c r="NPC102" s="143"/>
      <c r="NPD102" s="23"/>
      <c r="NPE102" s="32"/>
      <c r="NPF102" s="32"/>
      <c r="NPG102" s="26"/>
      <c r="NPH102" s="140"/>
      <c r="NPI102" s="143"/>
      <c r="NPJ102" s="143"/>
      <c r="NPK102" s="23"/>
      <c r="NPL102" s="32"/>
      <c r="NPM102" s="32"/>
      <c r="NPN102" s="26"/>
      <c r="NPO102" s="140"/>
      <c r="NPP102" s="143"/>
      <c r="NPQ102" s="143"/>
      <c r="NPR102" s="23"/>
      <c r="NPS102" s="32"/>
      <c r="NPT102" s="32"/>
      <c r="NPU102" s="26"/>
      <c r="NPV102" s="140"/>
      <c r="NPW102" s="143"/>
      <c r="NPX102" s="143"/>
      <c r="NPY102" s="23"/>
      <c r="NPZ102" s="32"/>
      <c r="NQA102" s="32"/>
      <c r="NQB102" s="26"/>
      <c r="NQC102" s="140"/>
      <c r="NQD102" s="143"/>
      <c r="NQE102" s="143"/>
      <c r="NQF102" s="23"/>
      <c r="NQG102" s="32"/>
      <c r="NQH102" s="32"/>
      <c r="NQI102" s="26"/>
      <c r="NQJ102" s="140"/>
      <c r="NQK102" s="143"/>
      <c r="NQL102" s="143"/>
      <c r="NQM102" s="23"/>
      <c r="NQN102" s="32"/>
      <c r="NQO102" s="32"/>
      <c r="NQP102" s="26"/>
      <c r="NQQ102" s="140"/>
      <c r="NQR102" s="143"/>
      <c r="NQS102" s="143"/>
      <c r="NQT102" s="23"/>
      <c r="NQU102" s="32"/>
      <c r="NQV102" s="32"/>
      <c r="NQW102" s="26"/>
      <c r="NQX102" s="140"/>
      <c r="NQY102" s="143"/>
      <c r="NQZ102" s="143"/>
      <c r="NRA102" s="23"/>
      <c r="NRB102" s="32"/>
      <c r="NRC102" s="32"/>
      <c r="NRD102" s="26"/>
      <c r="NRE102" s="140"/>
      <c r="NRF102" s="143"/>
      <c r="NRG102" s="143"/>
      <c r="NRH102" s="23"/>
      <c r="NRI102" s="32"/>
      <c r="NRJ102" s="32"/>
      <c r="NRK102" s="26"/>
      <c r="NRL102" s="140"/>
      <c r="NRM102" s="143"/>
      <c r="NRN102" s="143"/>
      <c r="NRO102" s="23"/>
      <c r="NRP102" s="32"/>
      <c r="NRQ102" s="32"/>
      <c r="NRR102" s="26"/>
      <c r="NRS102" s="140"/>
      <c r="NRT102" s="143"/>
      <c r="NRU102" s="143"/>
      <c r="NRV102" s="23"/>
      <c r="NRW102" s="32"/>
      <c r="NRX102" s="32"/>
      <c r="NRY102" s="26"/>
      <c r="NRZ102" s="140"/>
      <c r="NSA102" s="143"/>
      <c r="NSB102" s="143"/>
      <c r="NSC102" s="23"/>
      <c r="NSD102" s="32"/>
      <c r="NSE102" s="32"/>
      <c r="NSF102" s="26"/>
      <c r="NSG102" s="140"/>
      <c r="NSH102" s="143"/>
      <c r="NSI102" s="143"/>
      <c r="NSJ102" s="23"/>
      <c r="NSK102" s="32"/>
      <c r="NSL102" s="32"/>
      <c r="NSM102" s="26"/>
      <c r="NSN102" s="140"/>
      <c r="NSO102" s="143"/>
      <c r="NSP102" s="143"/>
      <c r="NSQ102" s="23"/>
      <c r="NSR102" s="32"/>
      <c r="NSS102" s="32"/>
      <c r="NST102" s="26"/>
      <c r="NSU102" s="140"/>
      <c r="NSV102" s="143"/>
      <c r="NSW102" s="143"/>
      <c r="NSX102" s="23"/>
      <c r="NSY102" s="32"/>
      <c r="NSZ102" s="32"/>
      <c r="NTA102" s="26"/>
      <c r="NTB102" s="140"/>
      <c r="NTC102" s="143"/>
      <c r="NTD102" s="143"/>
      <c r="NTE102" s="23"/>
      <c r="NTF102" s="32"/>
      <c r="NTG102" s="32"/>
      <c r="NTH102" s="26"/>
      <c r="NTI102" s="140"/>
      <c r="NTJ102" s="143"/>
      <c r="NTK102" s="143"/>
      <c r="NTL102" s="23"/>
      <c r="NTM102" s="32"/>
      <c r="NTN102" s="32"/>
      <c r="NTO102" s="26"/>
      <c r="NTP102" s="140"/>
      <c r="NTQ102" s="143"/>
      <c r="NTR102" s="143"/>
      <c r="NTS102" s="23"/>
      <c r="NTT102" s="32"/>
      <c r="NTU102" s="32"/>
      <c r="NTV102" s="26"/>
      <c r="NTW102" s="140"/>
      <c r="NTX102" s="143"/>
      <c r="NTY102" s="143"/>
      <c r="NTZ102" s="23"/>
      <c r="NUA102" s="32"/>
      <c r="NUB102" s="32"/>
      <c r="NUC102" s="26"/>
      <c r="NUD102" s="140"/>
      <c r="NUE102" s="143"/>
      <c r="NUF102" s="143"/>
      <c r="NUG102" s="23"/>
      <c r="NUH102" s="32"/>
      <c r="NUI102" s="32"/>
      <c r="NUJ102" s="26"/>
      <c r="NUK102" s="140"/>
      <c r="NUL102" s="143"/>
      <c r="NUM102" s="143"/>
      <c r="NUN102" s="23"/>
      <c r="NUO102" s="32"/>
      <c r="NUP102" s="32"/>
      <c r="NUQ102" s="26"/>
      <c r="NUR102" s="140"/>
      <c r="NUS102" s="143"/>
      <c r="NUT102" s="143"/>
      <c r="NUU102" s="23"/>
      <c r="NUV102" s="32"/>
      <c r="NUW102" s="32"/>
      <c r="NUX102" s="26"/>
      <c r="NUY102" s="140"/>
      <c r="NUZ102" s="143"/>
      <c r="NVA102" s="143"/>
      <c r="NVB102" s="23"/>
      <c r="NVC102" s="32"/>
      <c r="NVD102" s="32"/>
      <c r="NVE102" s="26"/>
      <c r="NVF102" s="140"/>
      <c r="NVG102" s="143"/>
      <c r="NVH102" s="143"/>
      <c r="NVI102" s="23"/>
      <c r="NVJ102" s="32"/>
      <c r="NVK102" s="32"/>
      <c r="NVL102" s="26"/>
      <c r="NVM102" s="140"/>
      <c r="NVN102" s="143"/>
      <c r="NVO102" s="143"/>
      <c r="NVP102" s="23"/>
      <c r="NVQ102" s="32"/>
      <c r="NVR102" s="32"/>
      <c r="NVS102" s="26"/>
      <c r="NVT102" s="140"/>
      <c r="NVU102" s="143"/>
      <c r="NVV102" s="143"/>
      <c r="NVW102" s="23"/>
      <c r="NVX102" s="32"/>
      <c r="NVY102" s="32"/>
      <c r="NVZ102" s="26"/>
      <c r="NWA102" s="140"/>
      <c r="NWB102" s="143"/>
      <c r="NWC102" s="143"/>
      <c r="NWD102" s="23"/>
      <c r="NWE102" s="32"/>
      <c r="NWF102" s="32"/>
      <c r="NWG102" s="26"/>
      <c r="NWH102" s="140"/>
      <c r="NWI102" s="143"/>
      <c r="NWJ102" s="143"/>
      <c r="NWK102" s="23"/>
      <c r="NWL102" s="32"/>
      <c r="NWM102" s="32"/>
      <c r="NWN102" s="26"/>
      <c r="NWO102" s="140"/>
      <c r="NWP102" s="143"/>
      <c r="NWQ102" s="143"/>
      <c r="NWR102" s="23"/>
      <c r="NWS102" s="32"/>
      <c r="NWT102" s="32"/>
      <c r="NWU102" s="26"/>
      <c r="NWV102" s="140"/>
      <c r="NWW102" s="143"/>
      <c r="NWX102" s="143"/>
      <c r="NWY102" s="23"/>
      <c r="NWZ102" s="32"/>
      <c r="NXA102" s="32"/>
      <c r="NXB102" s="26"/>
      <c r="NXC102" s="140"/>
      <c r="NXD102" s="143"/>
      <c r="NXE102" s="143"/>
      <c r="NXF102" s="23"/>
      <c r="NXG102" s="32"/>
      <c r="NXH102" s="32"/>
      <c r="NXI102" s="26"/>
      <c r="NXJ102" s="140"/>
      <c r="NXK102" s="143"/>
      <c r="NXL102" s="143"/>
      <c r="NXM102" s="23"/>
      <c r="NXN102" s="32"/>
      <c r="NXO102" s="32"/>
      <c r="NXP102" s="26"/>
      <c r="NXQ102" s="140"/>
      <c r="NXR102" s="143"/>
      <c r="NXS102" s="143"/>
      <c r="NXT102" s="23"/>
      <c r="NXU102" s="32"/>
      <c r="NXV102" s="32"/>
      <c r="NXW102" s="26"/>
      <c r="NXX102" s="140"/>
      <c r="NXY102" s="143"/>
      <c r="NXZ102" s="143"/>
      <c r="NYA102" s="23"/>
      <c r="NYB102" s="32"/>
      <c r="NYC102" s="32"/>
      <c r="NYD102" s="26"/>
      <c r="NYE102" s="140"/>
      <c r="NYF102" s="143"/>
      <c r="NYG102" s="143"/>
      <c r="NYH102" s="23"/>
      <c r="NYI102" s="32"/>
      <c r="NYJ102" s="32"/>
      <c r="NYK102" s="26"/>
      <c r="NYL102" s="140"/>
      <c r="NYM102" s="143"/>
      <c r="NYN102" s="143"/>
      <c r="NYO102" s="23"/>
      <c r="NYP102" s="32"/>
      <c r="NYQ102" s="32"/>
      <c r="NYR102" s="26"/>
      <c r="NYS102" s="140"/>
      <c r="NYT102" s="143"/>
      <c r="NYU102" s="143"/>
      <c r="NYV102" s="23"/>
      <c r="NYW102" s="32"/>
      <c r="NYX102" s="32"/>
      <c r="NYY102" s="26"/>
      <c r="NYZ102" s="140"/>
      <c r="NZA102" s="143"/>
      <c r="NZB102" s="143"/>
      <c r="NZC102" s="23"/>
      <c r="NZD102" s="32"/>
      <c r="NZE102" s="32"/>
      <c r="NZF102" s="26"/>
      <c r="NZG102" s="140"/>
      <c r="NZH102" s="143"/>
      <c r="NZI102" s="143"/>
      <c r="NZJ102" s="23"/>
      <c r="NZK102" s="32"/>
      <c r="NZL102" s="32"/>
      <c r="NZM102" s="26"/>
      <c r="NZN102" s="140"/>
      <c r="NZO102" s="143"/>
      <c r="NZP102" s="143"/>
      <c r="NZQ102" s="23"/>
      <c r="NZR102" s="32"/>
      <c r="NZS102" s="32"/>
      <c r="NZT102" s="26"/>
      <c r="NZU102" s="140"/>
      <c r="NZV102" s="143"/>
      <c r="NZW102" s="143"/>
      <c r="NZX102" s="23"/>
      <c r="NZY102" s="32"/>
      <c r="NZZ102" s="32"/>
      <c r="OAA102" s="26"/>
      <c r="OAB102" s="140"/>
      <c r="OAC102" s="143"/>
      <c r="OAD102" s="143"/>
      <c r="OAE102" s="23"/>
      <c r="OAF102" s="32"/>
      <c r="OAG102" s="32"/>
      <c r="OAH102" s="26"/>
      <c r="OAI102" s="140"/>
      <c r="OAJ102" s="143"/>
      <c r="OAK102" s="143"/>
      <c r="OAL102" s="23"/>
      <c r="OAM102" s="32"/>
      <c r="OAN102" s="32"/>
      <c r="OAO102" s="26"/>
      <c r="OAP102" s="140"/>
      <c r="OAQ102" s="143"/>
      <c r="OAR102" s="143"/>
      <c r="OAS102" s="23"/>
      <c r="OAT102" s="32"/>
      <c r="OAU102" s="32"/>
      <c r="OAV102" s="26"/>
      <c r="OAW102" s="140"/>
      <c r="OAX102" s="143"/>
      <c r="OAY102" s="143"/>
      <c r="OAZ102" s="23"/>
      <c r="OBA102" s="32"/>
      <c r="OBB102" s="32"/>
      <c r="OBC102" s="26"/>
      <c r="OBD102" s="140"/>
      <c r="OBE102" s="143"/>
      <c r="OBF102" s="143"/>
      <c r="OBG102" s="23"/>
      <c r="OBH102" s="32"/>
      <c r="OBI102" s="32"/>
      <c r="OBJ102" s="26"/>
      <c r="OBK102" s="140"/>
      <c r="OBL102" s="143"/>
      <c r="OBM102" s="143"/>
      <c r="OBN102" s="23"/>
      <c r="OBO102" s="32"/>
      <c r="OBP102" s="32"/>
      <c r="OBQ102" s="26"/>
      <c r="OBR102" s="140"/>
      <c r="OBS102" s="143"/>
      <c r="OBT102" s="143"/>
      <c r="OBU102" s="23"/>
      <c r="OBV102" s="32"/>
      <c r="OBW102" s="32"/>
      <c r="OBX102" s="26"/>
      <c r="OBY102" s="140"/>
      <c r="OBZ102" s="143"/>
      <c r="OCA102" s="143"/>
      <c r="OCB102" s="23"/>
      <c r="OCC102" s="32"/>
      <c r="OCD102" s="32"/>
      <c r="OCE102" s="26"/>
      <c r="OCF102" s="140"/>
      <c r="OCG102" s="143"/>
      <c r="OCH102" s="143"/>
      <c r="OCI102" s="23"/>
      <c r="OCJ102" s="32"/>
      <c r="OCK102" s="32"/>
      <c r="OCL102" s="26"/>
      <c r="OCM102" s="140"/>
      <c r="OCN102" s="143"/>
      <c r="OCO102" s="143"/>
      <c r="OCP102" s="23"/>
      <c r="OCQ102" s="32"/>
      <c r="OCR102" s="32"/>
      <c r="OCS102" s="26"/>
      <c r="OCT102" s="140"/>
      <c r="OCU102" s="143"/>
      <c r="OCV102" s="143"/>
      <c r="OCW102" s="23"/>
      <c r="OCX102" s="32"/>
      <c r="OCY102" s="32"/>
      <c r="OCZ102" s="26"/>
      <c r="ODA102" s="140"/>
      <c r="ODB102" s="143"/>
      <c r="ODC102" s="143"/>
      <c r="ODD102" s="23"/>
      <c r="ODE102" s="32"/>
      <c r="ODF102" s="32"/>
      <c r="ODG102" s="26"/>
      <c r="ODH102" s="140"/>
      <c r="ODI102" s="143"/>
      <c r="ODJ102" s="143"/>
      <c r="ODK102" s="23"/>
      <c r="ODL102" s="32"/>
      <c r="ODM102" s="32"/>
      <c r="ODN102" s="26"/>
      <c r="ODO102" s="140"/>
      <c r="ODP102" s="143"/>
      <c r="ODQ102" s="143"/>
      <c r="ODR102" s="23"/>
      <c r="ODS102" s="32"/>
      <c r="ODT102" s="32"/>
      <c r="ODU102" s="26"/>
      <c r="ODV102" s="140"/>
      <c r="ODW102" s="143"/>
      <c r="ODX102" s="143"/>
      <c r="ODY102" s="23"/>
      <c r="ODZ102" s="32"/>
      <c r="OEA102" s="32"/>
      <c r="OEB102" s="26"/>
      <c r="OEC102" s="140"/>
      <c r="OED102" s="143"/>
      <c r="OEE102" s="143"/>
      <c r="OEF102" s="23"/>
      <c r="OEG102" s="32"/>
      <c r="OEH102" s="32"/>
      <c r="OEI102" s="26"/>
      <c r="OEJ102" s="140"/>
      <c r="OEK102" s="143"/>
      <c r="OEL102" s="143"/>
      <c r="OEM102" s="23"/>
      <c r="OEN102" s="32"/>
      <c r="OEO102" s="32"/>
      <c r="OEP102" s="26"/>
      <c r="OEQ102" s="140"/>
      <c r="OER102" s="143"/>
      <c r="OES102" s="143"/>
      <c r="OET102" s="23"/>
      <c r="OEU102" s="32"/>
      <c r="OEV102" s="32"/>
      <c r="OEW102" s="26"/>
      <c r="OEX102" s="140"/>
      <c r="OEY102" s="143"/>
      <c r="OEZ102" s="143"/>
      <c r="OFA102" s="23"/>
      <c r="OFB102" s="32"/>
      <c r="OFC102" s="32"/>
      <c r="OFD102" s="26"/>
      <c r="OFE102" s="140"/>
      <c r="OFF102" s="143"/>
      <c r="OFG102" s="143"/>
      <c r="OFH102" s="23"/>
      <c r="OFI102" s="32"/>
      <c r="OFJ102" s="32"/>
      <c r="OFK102" s="26"/>
      <c r="OFL102" s="140"/>
      <c r="OFM102" s="143"/>
      <c r="OFN102" s="143"/>
      <c r="OFO102" s="23"/>
      <c r="OFP102" s="32"/>
      <c r="OFQ102" s="32"/>
      <c r="OFR102" s="26"/>
      <c r="OFS102" s="140"/>
      <c r="OFT102" s="143"/>
      <c r="OFU102" s="143"/>
      <c r="OFV102" s="23"/>
      <c r="OFW102" s="32"/>
      <c r="OFX102" s="32"/>
      <c r="OFY102" s="26"/>
      <c r="OFZ102" s="140"/>
      <c r="OGA102" s="143"/>
      <c r="OGB102" s="143"/>
      <c r="OGC102" s="23"/>
      <c r="OGD102" s="32"/>
      <c r="OGE102" s="32"/>
      <c r="OGF102" s="26"/>
      <c r="OGG102" s="140"/>
      <c r="OGH102" s="143"/>
      <c r="OGI102" s="143"/>
      <c r="OGJ102" s="23"/>
      <c r="OGK102" s="32"/>
      <c r="OGL102" s="32"/>
      <c r="OGM102" s="26"/>
      <c r="OGN102" s="140"/>
      <c r="OGO102" s="143"/>
      <c r="OGP102" s="143"/>
      <c r="OGQ102" s="23"/>
      <c r="OGR102" s="32"/>
      <c r="OGS102" s="32"/>
      <c r="OGT102" s="26"/>
      <c r="OGU102" s="140"/>
      <c r="OGV102" s="143"/>
      <c r="OGW102" s="143"/>
      <c r="OGX102" s="23"/>
      <c r="OGY102" s="32"/>
      <c r="OGZ102" s="32"/>
      <c r="OHA102" s="26"/>
      <c r="OHB102" s="140"/>
      <c r="OHC102" s="143"/>
      <c r="OHD102" s="143"/>
      <c r="OHE102" s="23"/>
      <c r="OHF102" s="32"/>
      <c r="OHG102" s="32"/>
      <c r="OHH102" s="26"/>
      <c r="OHI102" s="140"/>
      <c r="OHJ102" s="143"/>
      <c r="OHK102" s="143"/>
      <c r="OHL102" s="23"/>
      <c r="OHM102" s="32"/>
      <c r="OHN102" s="32"/>
      <c r="OHO102" s="26"/>
      <c r="OHP102" s="140"/>
      <c r="OHQ102" s="143"/>
      <c r="OHR102" s="143"/>
      <c r="OHS102" s="23"/>
      <c r="OHT102" s="32"/>
      <c r="OHU102" s="32"/>
      <c r="OHV102" s="26"/>
      <c r="OHW102" s="140"/>
      <c r="OHX102" s="143"/>
      <c r="OHY102" s="143"/>
      <c r="OHZ102" s="23"/>
      <c r="OIA102" s="32"/>
      <c r="OIB102" s="32"/>
      <c r="OIC102" s="26"/>
      <c r="OID102" s="140"/>
      <c r="OIE102" s="143"/>
      <c r="OIF102" s="143"/>
      <c r="OIG102" s="23"/>
      <c r="OIH102" s="32"/>
      <c r="OII102" s="32"/>
      <c r="OIJ102" s="26"/>
      <c r="OIK102" s="140"/>
      <c r="OIL102" s="143"/>
      <c r="OIM102" s="143"/>
      <c r="OIN102" s="23"/>
      <c r="OIO102" s="32"/>
      <c r="OIP102" s="32"/>
      <c r="OIQ102" s="26"/>
      <c r="OIR102" s="140"/>
      <c r="OIS102" s="143"/>
      <c r="OIT102" s="143"/>
      <c r="OIU102" s="23"/>
      <c r="OIV102" s="32"/>
      <c r="OIW102" s="32"/>
      <c r="OIX102" s="26"/>
      <c r="OIY102" s="140"/>
      <c r="OIZ102" s="143"/>
      <c r="OJA102" s="143"/>
      <c r="OJB102" s="23"/>
      <c r="OJC102" s="32"/>
      <c r="OJD102" s="32"/>
      <c r="OJE102" s="26"/>
      <c r="OJF102" s="140"/>
      <c r="OJG102" s="143"/>
      <c r="OJH102" s="143"/>
      <c r="OJI102" s="23"/>
      <c r="OJJ102" s="32"/>
      <c r="OJK102" s="32"/>
      <c r="OJL102" s="26"/>
      <c r="OJM102" s="140"/>
      <c r="OJN102" s="143"/>
      <c r="OJO102" s="143"/>
      <c r="OJP102" s="23"/>
      <c r="OJQ102" s="32"/>
      <c r="OJR102" s="32"/>
      <c r="OJS102" s="26"/>
      <c r="OJT102" s="140"/>
      <c r="OJU102" s="143"/>
      <c r="OJV102" s="143"/>
      <c r="OJW102" s="23"/>
      <c r="OJX102" s="32"/>
      <c r="OJY102" s="32"/>
      <c r="OJZ102" s="26"/>
      <c r="OKA102" s="140"/>
      <c r="OKB102" s="143"/>
      <c r="OKC102" s="143"/>
      <c r="OKD102" s="23"/>
      <c r="OKE102" s="32"/>
      <c r="OKF102" s="32"/>
      <c r="OKG102" s="26"/>
      <c r="OKH102" s="140"/>
      <c r="OKI102" s="143"/>
      <c r="OKJ102" s="143"/>
      <c r="OKK102" s="23"/>
      <c r="OKL102" s="32"/>
      <c r="OKM102" s="32"/>
      <c r="OKN102" s="26"/>
      <c r="OKO102" s="140"/>
      <c r="OKP102" s="143"/>
      <c r="OKQ102" s="143"/>
      <c r="OKR102" s="23"/>
      <c r="OKS102" s="32"/>
      <c r="OKT102" s="32"/>
      <c r="OKU102" s="26"/>
      <c r="OKV102" s="140"/>
      <c r="OKW102" s="143"/>
      <c r="OKX102" s="143"/>
      <c r="OKY102" s="23"/>
      <c r="OKZ102" s="32"/>
      <c r="OLA102" s="32"/>
      <c r="OLB102" s="26"/>
      <c r="OLC102" s="140"/>
      <c r="OLD102" s="143"/>
      <c r="OLE102" s="143"/>
      <c r="OLF102" s="23"/>
      <c r="OLG102" s="32"/>
      <c r="OLH102" s="32"/>
      <c r="OLI102" s="26"/>
      <c r="OLJ102" s="140"/>
      <c r="OLK102" s="143"/>
      <c r="OLL102" s="143"/>
      <c r="OLM102" s="23"/>
      <c r="OLN102" s="32"/>
      <c r="OLO102" s="32"/>
      <c r="OLP102" s="26"/>
      <c r="OLQ102" s="140"/>
      <c r="OLR102" s="143"/>
      <c r="OLS102" s="143"/>
      <c r="OLT102" s="23"/>
      <c r="OLU102" s="32"/>
      <c r="OLV102" s="32"/>
      <c r="OLW102" s="26"/>
      <c r="OLX102" s="140"/>
      <c r="OLY102" s="143"/>
      <c r="OLZ102" s="143"/>
      <c r="OMA102" s="23"/>
      <c r="OMB102" s="32"/>
      <c r="OMC102" s="32"/>
      <c r="OMD102" s="26"/>
      <c r="OME102" s="140"/>
      <c r="OMF102" s="143"/>
      <c r="OMG102" s="143"/>
      <c r="OMH102" s="23"/>
      <c r="OMI102" s="32"/>
      <c r="OMJ102" s="32"/>
      <c r="OMK102" s="26"/>
      <c r="OML102" s="140"/>
      <c r="OMM102" s="143"/>
      <c r="OMN102" s="143"/>
      <c r="OMO102" s="23"/>
      <c r="OMP102" s="32"/>
      <c r="OMQ102" s="32"/>
      <c r="OMR102" s="26"/>
      <c r="OMS102" s="140"/>
      <c r="OMT102" s="143"/>
      <c r="OMU102" s="143"/>
      <c r="OMV102" s="23"/>
      <c r="OMW102" s="32"/>
      <c r="OMX102" s="32"/>
      <c r="OMY102" s="26"/>
      <c r="OMZ102" s="140"/>
      <c r="ONA102" s="143"/>
      <c r="ONB102" s="143"/>
      <c r="ONC102" s="23"/>
      <c r="OND102" s="32"/>
      <c r="ONE102" s="32"/>
      <c r="ONF102" s="26"/>
      <c r="ONG102" s="140"/>
      <c r="ONH102" s="143"/>
      <c r="ONI102" s="143"/>
      <c r="ONJ102" s="23"/>
      <c r="ONK102" s="32"/>
      <c r="ONL102" s="32"/>
      <c r="ONM102" s="26"/>
      <c r="ONN102" s="140"/>
      <c r="ONO102" s="143"/>
      <c r="ONP102" s="143"/>
      <c r="ONQ102" s="23"/>
      <c r="ONR102" s="32"/>
      <c r="ONS102" s="32"/>
      <c r="ONT102" s="26"/>
      <c r="ONU102" s="140"/>
      <c r="ONV102" s="143"/>
      <c r="ONW102" s="143"/>
      <c r="ONX102" s="23"/>
      <c r="ONY102" s="32"/>
      <c r="ONZ102" s="32"/>
      <c r="OOA102" s="26"/>
      <c r="OOB102" s="140"/>
      <c r="OOC102" s="143"/>
      <c r="OOD102" s="143"/>
      <c r="OOE102" s="23"/>
      <c r="OOF102" s="32"/>
      <c r="OOG102" s="32"/>
      <c r="OOH102" s="26"/>
      <c r="OOI102" s="140"/>
      <c r="OOJ102" s="143"/>
      <c r="OOK102" s="143"/>
      <c r="OOL102" s="23"/>
      <c r="OOM102" s="32"/>
      <c r="OON102" s="32"/>
      <c r="OOO102" s="26"/>
      <c r="OOP102" s="140"/>
      <c r="OOQ102" s="143"/>
      <c r="OOR102" s="143"/>
      <c r="OOS102" s="23"/>
      <c r="OOT102" s="32"/>
      <c r="OOU102" s="32"/>
      <c r="OOV102" s="26"/>
      <c r="OOW102" s="140"/>
      <c r="OOX102" s="143"/>
      <c r="OOY102" s="143"/>
      <c r="OOZ102" s="23"/>
      <c r="OPA102" s="32"/>
      <c r="OPB102" s="32"/>
      <c r="OPC102" s="26"/>
      <c r="OPD102" s="140"/>
      <c r="OPE102" s="143"/>
      <c r="OPF102" s="143"/>
      <c r="OPG102" s="23"/>
      <c r="OPH102" s="32"/>
      <c r="OPI102" s="32"/>
      <c r="OPJ102" s="26"/>
      <c r="OPK102" s="140"/>
      <c r="OPL102" s="143"/>
      <c r="OPM102" s="143"/>
      <c r="OPN102" s="23"/>
      <c r="OPO102" s="32"/>
      <c r="OPP102" s="32"/>
      <c r="OPQ102" s="26"/>
      <c r="OPR102" s="140"/>
      <c r="OPS102" s="143"/>
      <c r="OPT102" s="143"/>
      <c r="OPU102" s="23"/>
      <c r="OPV102" s="32"/>
      <c r="OPW102" s="32"/>
      <c r="OPX102" s="26"/>
      <c r="OPY102" s="140"/>
      <c r="OPZ102" s="143"/>
      <c r="OQA102" s="143"/>
      <c r="OQB102" s="23"/>
      <c r="OQC102" s="32"/>
      <c r="OQD102" s="32"/>
      <c r="OQE102" s="26"/>
      <c r="OQF102" s="140"/>
      <c r="OQG102" s="143"/>
      <c r="OQH102" s="143"/>
      <c r="OQI102" s="23"/>
      <c r="OQJ102" s="32"/>
      <c r="OQK102" s="32"/>
      <c r="OQL102" s="26"/>
      <c r="OQM102" s="140"/>
      <c r="OQN102" s="143"/>
      <c r="OQO102" s="143"/>
      <c r="OQP102" s="23"/>
      <c r="OQQ102" s="32"/>
      <c r="OQR102" s="32"/>
      <c r="OQS102" s="26"/>
      <c r="OQT102" s="140"/>
      <c r="OQU102" s="143"/>
      <c r="OQV102" s="143"/>
      <c r="OQW102" s="23"/>
      <c r="OQX102" s="32"/>
      <c r="OQY102" s="32"/>
      <c r="OQZ102" s="26"/>
      <c r="ORA102" s="140"/>
      <c r="ORB102" s="143"/>
      <c r="ORC102" s="143"/>
      <c r="ORD102" s="23"/>
      <c r="ORE102" s="32"/>
      <c r="ORF102" s="32"/>
      <c r="ORG102" s="26"/>
      <c r="ORH102" s="140"/>
      <c r="ORI102" s="143"/>
      <c r="ORJ102" s="143"/>
      <c r="ORK102" s="23"/>
      <c r="ORL102" s="32"/>
      <c r="ORM102" s="32"/>
      <c r="ORN102" s="26"/>
      <c r="ORO102" s="140"/>
      <c r="ORP102" s="143"/>
      <c r="ORQ102" s="143"/>
      <c r="ORR102" s="23"/>
      <c r="ORS102" s="32"/>
      <c r="ORT102" s="32"/>
      <c r="ORU102" s="26"/>
      <c r="ORV102" s="140"/>
      <c r="ORW102" s="143"/>
      <c r="ORX102" s="143"/>
      <c r="ORY102" s="23"/>
      <c r="ORZ102" s="32"/>
      <c r="OSA102" s="32"/>
      <c r="OSB102" s="26"/>
      <c r="OSC102" s="140"/>
      <c r="OSD102" s="143"/>
      <c r="OSE102" s="143"/>
      <c r="OSF102" s="23"/>
      <c r="OSG102" s="32"/>
      <c r="OSH102" s="32"/>
      <c r="OSI102" s="26"/>
      <c r="OSJ102" s="140"/>
      <c r="OSK102" s="143"/>
      <c r="OSL102" s="143"/>
      <c r="OSM102" s="23"/>
      <c r="OSN102" s="32"/>
      <c r="OSO102" s="32"/>
      <c r="OSP102" s="26"/>
      <c r="OSQ102" s="140"/>
      <c r="OSR102" s="143"/>
      <c r="OSS102" s="143"/>
      <c r="OST102" s="23"/>
      <c r="OSU102" s="32"/>
      <c r="OSV102" s="32"/>
      <c r="OSW102" s="26"/>
      <c r="OSX102" s="140"/>
      <c r="OSY102" s="143"/>
      <c r="OSZ102" s="143"/>
      <c r="OTA102" s="23"/>
      <c r="OTB102" s="32"/>
      <c r="OTC102" s="32"/>
      <c r="OTD102" s="26"/>
      <c r="OTE102" s="140"/>
      <c r="OTF102" s="143"/>
      <c r="OTG102" s="143"/>
      <c r="OTH102" s="23"/>
      <c r="OTI102" s="32"/>
      <c r="OTJ102" s="32"/>
      <c r="OTK102" s="26"/>
      <c r="OTL102" s="140"/>
      <c r="OTM102" s="143"/>
      <c r="OTN102" s="143"/>
      <c r="OTO102" s="23"/>
      <c r="OTP102" s="32"/>
      <c r="OTQ102" s="32"/>
      <c r="OTR102" s="26"/>
      <c r="OTS102" s="140"/>
      <c r="OTT102" s="143"/>
      <c r="OTU102" s="143"/>
      <c r="OTV102" s="23"/>
      <c r="OTW102" s="32"/>
      <c r="OTX102" s="32"/>
      <c r="OTY102" s="26"/>
      <c r="OTZ102" s="140"/>
      <c r="OUA102" s="143"/>
      <c r="OUB102" s="143"/>
      <c r="OUC102" s="23"/>
      <c r="OUD102" s="32"/>
      <c r="OUE102" s="32"/>
      <c r="OUF102" s="26"/>
      <c r="OUG102" s="140"/>
      <c r="OUH102" s="143"/>
      <c r="OUI102" s="143"/>
      <c r="OUJ102" s="23"/>
      <c r="OUK102" s="32"/>
      <c r="OUL102" s="32"/>
      <c r="OUM102" s="26"/>
      <c r="OUN102" s="140"/>
      <c r="OUO102" s="143"/>
      <c r="OUP102" s="143"/>
      <c r="OUQ102" s="23"/>
      <c r="OUR102" s="32"/>
      <c r="OUS102" s="32"/>
      <c r="OUT102" s="26"/>
      <c r="OUU102" s="140"/>
      <c r="OUV102" s="143"/>
      <c r="OUW102" s="143"/>
      <c r="OUX102" s="23"/>
      <c r="OUY102" s="32"/>
      <c r="OUZ102" s="32"/>
      <c r="OVA102" s="26"/>
      <c r="OVB102" s="140"/>
      <c r="OVC102" s="143"/>
      <c r="OVD102" s="143"/>
      <c r="OVE102" s="23"/>
      <c r="OVF102" s="32"/>
      <c r="OVG102" s="32"/>
      <c r="OVH102" s="26"/>
      <c r="OVI102" s="140"/>
      <c r="OVJ102" s="143"/>
      <c r="OVK102" s="143"/>
      <c r="OVL102" s="23"/>
      <c r="OVM102" s="32"/>
      <c r="OVN102" s="32"/>
      <c r="OVO102" s="26"/>
      <c r="OVP102" s="140"/>
      <c r="OVQ102" s="143"/>
      <c r="OVR102" s="143"/>
      <c r="OVS102" s="23"/>
      <c r="OVT102" s="32"/>
      <c r="OVU102" s="32"/>
      <c r="OVV102" s="26"/>
      <c r="OVW102" s="140"/>
      <c r="OVX102" s="143"/>
      <c r="OVY102" s="143"/>
      <c r="OVZ102" s="23"/>
      <c r="OWA102" s="32"/>
      <c r="OWB102" s="32"/>
      <c r="OWC102" s="26"/>
      <c r="OWD102" s="140"/>
      <c r="OWE102" s="143"/>
      <c r="OWF102" s="143"/>
      <c r="OWG102" s="23"/>
      <c r="OWH102" s="32"/>
      <c r="OWI102" s="32"/>
      <c r="OWJ102" s="26"/>
      <c r="OWK102" s="140"/>
      <c r="OWL102" s="143"/>
      <c r="OWM102" s="143"/>
      <c r="OWN102" s="23"/>
      <c r="OWO102" s="32"/>
      <c r="OWP102" s="32"/>
      <c r="OWQ102" s="26"/>
      <c r="OWR102" s="140"/>
      <c r="OWS102" s="143"/>
      <c r="OWT102" s="143"/>
      <c r="OWU102" s="23"/>
      <c r="OWV102" s="32"/>
      <c r="OWW102" s="32"/>
      <c r="OWX102" s="26"/>
      <c r="OWY102" s="140"/>
      <c r="OWZ102" s="143"/>
      <c r="OXA102" s="143"/>
      <c r="OXB102" s="23"/>
      <c r="OXC102" s="32"/>
      <c r="OXD102" s="32"/>
      <c r="OXE102" s="26"/>
      <c r="OXF102" s="140"/>
      <c r="OXG102" s="143"/>
      <c r="OXH102" s="143"/>
      <c r="OXI102" s="23"/>
      <c r="OXJ102" s="32"/>
      <c r="OXK102" s="32"/>
      <c r="OXL102" s="26"/>
      <c r="OXM102" s="140"/>
      <c r="OXN102" s="143"/>
      <c r="OXO102" s="143"/>
      <c r="OXP102" s="23"/>
      <c r="OXQ102" s="32"/>
      <c r="OXR102" s="32"/>
      <c r="OXS102" s="26"/>
      <c r="OXT102" s="140"/>
      <c r="OXU102" s="143"/>
      <c r="OXV102" s="143"/>
      <c r="OXW102" s="23"/>
      <c r="OXX102" s="32"/>
      <c r="OXY102" s="32"/>
      <c r="OXZ102" s="26"/>
      <c r="OYA102" s="140"/>
      <c r="OYB102" s="143"/>
      <c r="OYC102" s="143"/>
      <c r="OYD102" s="23"/>
      <c r="OYE102" s="32"/>
      <c r="OYF102" s="32"/>
      <c r="OYG102" s="26"/>
      <c r="OYH102" s="140"/>
      <c r="OYI102" s="143"/>
      <c r="OYJ102" s="143"/>
      <c r="OYK102" s="23"/>
      <c r="OYL102" s="32"/>
      <c r="OYM102" s="32"/>
      <c r="OYN102" s="26"/>
      <c r="OYO102" s="140"/>
      <c r="OYP102" s="143"/>
      <c r="OYQ102" s="143"/>
      <c r="OYR102" s="23"/>
      <c r="OYS102" s="32"/>
      <c r="OYT102" s="32"/>
      <c r="OYU102" s="26"/>
      <c r="OYV102" s="140"/>
      <c r="OYW102" s="143"/>
      <c r="OYX102" s="143"/>
      <c r="OYY102" s="23"/>
      <c r="OYZ102" s="32"/>
      <c r="OZA102" s="32"/>
      <c r="OZB102" s="26"/>
      <c r="OZC102" s="140"/>
      <c r="OZD102" s="143"/>
      <c r="OZE102" s="143"/>
      <c r="OZF102" s="23"/>
      <c r="OZG102" s="32"/>
      <c r="OZH102" s="32"/>
      <c r="OZI102" s="26"/>
      <c r="OZJ102" s="140"/>
      <c r="OZK102" s="143"/>
      <c r="OZL102" s="143"/>
      <c r="OZM102" s="23"/>
      <c r="OZN102" s="32"/>
      <c r="OZO102" s="32"/>
      <c r="OZP102" s="26"/>
      <c r="OZQ102" s="140"/>
      <c r="OZR102" s="143"/>
      <c r="OZS102" s="143"/>
      <c r="OZT102" s="23"/>
      <c r="OZU102" s="32"/>
      <c r="OZV102" s="32"/>
      <c r="OZW102" s="26"/>
      <c r="OZX102" s="140"/>
      <c r="OZY102" s="143"/>
      <c r="OZZ102" s="143"/>
      <c r="PAA102" s="23"/>
      <c r="PAB102" s="32"/>
      <c r="PAC102" s="32"/>
      <c r="PAD102" s="26"/>
      <c r="PAE102" s="140"/>
      <c r="PAF102" s="143"/>
      <c r="PAG102" s="143"/>
      <c r="PAH102" s="23"/>
      <c r="PAI102" s="32"/>
      <c r="PAJ102" s="32"/>
      <c r="PAK102" s="26"/>
      <c r="PAL102" s="140"/>
      <c r="PAM102" s="143"/>
      <c r="PAN102" s="143"/>
      <c r="PAO102" s="23"/>
      <c r="PAP102" s="32"/>
      <c r="PAQ102" s="32"/>
      <c r="PAR102" s="26"/>
      <c r="PAS102" s="140"/>
      <c r="PAT102" s="143"/>
      <c r="PAU102" s="143"/>
      <c r="PAV102" s="23"/>
      <c r="PAW102" s="32"/>
      <c r="PAX102" s="32"/>
      <c r="PAY102" s="26"/>
      <c r="PAZ102" s="140"/>
      <c r="PBA102" s="143"/>
      <c r="PBB102" s="143"/>
      <c r="PBC102" s="23"/>
      <c r="PBD102" s="32"/>
      <c r="PBE102" s="32"/>
      <c r="PBF102" s="26"/>
      <c r="PBG102" s="140"/>
      <c r="PBH102" s="143"/>
      <c r="PBI102" s="143"/>
      <c r="PBJ102" s="23"/>
      <c r="PBK102" s="32"/>
      <c r="PBL102" s="32"/>
      <c r="PBM102" s="26"/>
      <c r="PBN102" s="140"/>
      <c r="PBO102" s="143"/>
      <c r="PBP102" s="143"/>
      <c r="PBQ102" s="23"/>
      <c r="PBR102" s="32"/>
      <c r="PBS102" s="32"/>
      <c r="PBT102" s="26"/>
      <c r="PBU102" s="140"/>
      <c r="PBV102" s="143"/>
      <c r="PBW102" s="143"/>
      <c r="PBX102" s="23"/>
      <c r="PBY102" s="32"/>
      <c r="PBZ102" s="32"/>
      <c r="PCA102" s="26"/>
      <c r="PCB102" s="140"/>
      <c r="PCC102" s="143"/>
      <c r="PCD102" s="143"/>
      <c r="PCE102" s="23"/>
      <c r="PCF102" s="32"/>
      <c r="PCG102" s="32"/>
      <c r="PCH102" s="26"/>
      <c r="PCI102" s="140"/>
      <c r="PCJ102" s="143"/>
      <c r="PCK102" s="143"/>
      <c r="PCL102" s="23"/>
      <c r="PCM102" s="32"/>
      <c r="PCN102" s="32"/>
      <c r="PCO102" s="26"/>
      <c r="PCP102" s="140"/>
      <c r="PCQ102" s="143"/>
      <c r="PCR102" s="143"/>
      <c r="PCS102" s="23"/>
      <c r="PCT102" s="32"/>
      <c r="PCU102" s="32"/>
      <c r="PCV102" s="26"/>
      <c r="PCW102" s="140"/>
      <c r="PCX102" s="143"/>
      <c r="PCY102" s="143"/>
      <c r="PCZ102" s="23"/>
      <c r="PDA102" s="32"/>
      <c r="PDB102" s="32"/>
      <c r="PDC102" s="26"/>
      <c r="PDD102" s="140"/>
      <c r="PDE102" s="143"/>
      <c r="PDF102" s="143"/>
      <c r="PDG102" s="23"/>
      <c r="PDH102" s="32"/>
      <c r="PDI102" s="32"/>
      <c r="PDJ102" s="26"/>
      <c r="PDK102" s="140"/>
      <c r="PDL102" s="143"/>
      <c r="PDM102" s="143"/>
      <c r="PDN102" s="23"/>
      <c r="PDO102" s="32"/>
      <c r="PDP102" s="32"/>
      <c r="PDQ102" s="26"/>
      <c r="PDR102" s="140"/>
      <c r="PDS102" s="143"/>
      <c r="PDT102" s="143"/>
      <c r="PDU102" s="23"/>
      <c r="PDV102" s="32"/>
      <c r="PDW102" s="32"/>
      <c r="PDX102" s="26"/>
      <c r="PDY102" s="140"/>
      <c r="PDZ102" s="143"/>
      <c r="PEA102" s="143"/>
      <c r="PEB102" s="23"/>
      <c r="PEC102" s="32"/>
      <c r="PED102" s="32"/>
      <c r="PEE102" s="26"/>
      <c r="PEF102" s="140"/>
      <c r="PEG102" s="143"/>
      <c r="PEH102" s="143"/>
      <c r="PEI102" s="23"/>
      <c r="PEJ102" s="32"/>
      <c r="PEK102" s="32"/>
      <c r="PEL102" s="26"/>
      <c r="PEM102" s="140"/>
      <c r="PEN102" s="143"/>
      <c r="PEO102" s="143"/>
      <c r="PEP102" s="23"/>
      <c r="PEQ102" s="32"/>
      <c r="PER102" s="32"/>
      <c r="PES102" s="26"/>
      <c r="PET102" s="140"/>
      <c r="PEU102" s="143"/>
      <c r="PEV102" s="143"/>
      <c r="PEW102" s="23"/>
      <c r="PEX102" s="32"/>
      <c r="PEY102" s="32"/>
      <c r="PEZ102" s="26"/>
      <c r="PFA102" s="140"/>
      <c r="PFB102" s="143"/>
      <c r="PFC102" s="143"/>
      <c r="PFD102" s="23"/>
      <c r="PFE102" s="32"/>
      <c r="PFF102" s="32"/>
      <c r="PFG102" s="26"/>
      <c r="PFH102" s="140"/>
      <c r="PFI102" s="143"/>
      <c r="PFJ102" s="143"/>
      <c r="PFK102" s="23"/>
      <c r="PFL102" s="32"/>
      <c r="PFM102" s="32"/>
      <c r="PFN102" s="26"/>
      <c r="PFO102" s="140"/>
      <c r="PFP102" s="143"/>
      <c r="PFQ102" s="143"/>
      <c r="PFR102" s="23"/>
      <c r="PFS102" s="32"/>
      <c r="PFT102" s="32"/>
      <c r="PFU102" s="26"/>
      <c r="PFV102" s="140"/>
      <c r="PFW102" s="143"/>
      <c r="PFX102" s="143"/>
      <c r="PFY102" s="23"/>
      <c r="PFZ102" s="32"/>
      <c r="PGA102" s="32"/>
      <c r="PGB102" s="26"/>
      <c r="PGC102" s="140"/>
      <c r="PGD102" s="143"/>
      <c r="PGE102" s="143"/>
      <c r="PGF102" s="23"/>
      <c r="PGG102" s="32"/>
      <c r="PGH102" s="32"/>
      <c r="PGI102" s="26"/>
      <c r="PGJ102" s="140"/>
      <c r="PGK102" s="143"/>
      <c r="PGL102" s="143"/>
      <c r="PGM102" s="23"/>
      <c r="PGN102" s="32"/>
      <c r="PGO102" s="32"/>
      <c r="PGP102" s="26"/>
      <c r="PGQ102" s="140"/>
      <c r="PGR102" s="143"/>
      <c r="PGS102" s="143"/>
      <c r="PGT102" s="23"/>
      <c r="PGU102" s="32"/>
      <c r="PGV102" s="32"/>
      <c r="PGW102" s="26"/>
      <c r="PGX102" s="140"/>
      <c r="PGY102" s="143"/>
      <c r="PGZ102" s="143"/>
      <c r="PHA102" s="23"/>
      <c r="PHB102" s="32"/>
      <c r="PHC102" s="32"/>
      <c r="PHD102" s="26"/>
      <c r="PHE102" s="140"/>
      <c r="PHF102" s="143"/>
      <c r="PHG102" s="143"/>
      <c r="PHH102" s="23"/>
      <c r="PHI102" s="32"/>
      <c r="PHJ102" s="32"/>
      <c r="PHK102" s="26"/>
      <c r="PHL102" s="140"/>
      <c r="PHM102" s="143"/>
      <c r="PHN102" s="143"/>
      <c r="PHO102" s="23"/>
      <c r="PHP102" s="32"/>
      <c r="PHQ102" s="32"/>
      <c r="PHR102" s="26"/>
      <c r="PHS102" s="140"/>
      <c r="PHT102" s="143"/>
      <c r="PHU102" s="143"/>
      <c r="PHV102" s="23"/>
      <c r="PHW102" s="32"/>
      <c r="PHX102" s="32"/>
      <c r="PHY102" s="26"/>
      <c r="PHZ102" s="140"/>
      <c r="PIA102" s="143"/>
      <c r="PIB102" s="143"/>
      <c r="PIC102" s="23"/>
      <c r="PID102" s="32"/>
      <c r="PIE102" s="32"/>
      <c r="PIF102" s="26"/>
      <c r="PIG102" s="140"/>
      <c r="PIH102" s="143"/>
      <c r="PII102" s="143"/>
      <c r="PIJ102" s="23"/>
      <c r="PIK102" s="32"/>
      <c r="PIL102" s="32"/>
      <c r="PIM102" s="26"/>
      <c r="PIN102" s="140"/>
      <c r="PIO102" s="143"/>
      <c r="PIP102" s="143"/>
      <c r="PIQ102" s="23"/>
      <c r="PIR102" s="32"/>
      <c r="PIS102" s="32"/>
      <c r="PIT102" s="26"/>
      <c r="PIU102" s="140"/>
      <c r="PIV102" s="143"/>
      <c r="PIW102" s="143"/>
      <c r="PIX102" s="23"/>
      <c r="PIY102" s="32"/>
      <c r="PIZ102" s="32"/>
      <c r="PJA102" s="26"/>
      <c r="PJB102" s="140"/>
      <c r="PJC102" s="143"/>
      <c r="PJD102" s="143"/>
      <c r="PJE102" s="23"/>
      <c r="PJF102" s="32"/>
      <c r="PJG102" s="32"/>
      <c r="PJH102" s="26"/>
      <c r="PJI102" s="140"/>
      <c r="PJJ102" s="143"/>
      <c r="PJK102" s="143"/>
      <c r="PJL102" s="23"/>
      <c r="PJM102" s="32"/>
      <c r="PJN102" s="32"/>
      <c r="PJO102" s="26"/>
      <c r="PJP102" s="140"/>
      <c r="PJQ102" s="143"/>
      <c r="PJR102" s="143"/>
      <c r="PJS102" s="23"/>
      <c r="PJT102" s="32"/>
      <c r="PJU102" s="32"/>
      <c r="PJV102" s="26"/>
      <c r="PJW102" s="140"/>
      <c r="PJX102" s="143"/>
      <c r="PJY102" s="143"/>
      <c r="PJZ102" s="23"/>
      <c r="PKA102" s="32"/>
      <c r="PKB102" s="32"/>
      <c r="PKC102" s="26"/>
      <c r="PKD102" s="140"/>
      <c r="PKE102" s="143"/>
      <c r="PKF102" s="143"/>
      <c r="PKG102" s="23"/>
      <c r="PKH102" s="32"/>
      <c r="PKI102" s="32"/>
      <c r="PKJ102" s="26"/>
      <c r="PKK102" s="140"/>
      <c r="PKL102" s="143"/>
      <c r="PKM102" s="143"/>
      <c r="PKN102" s="23"/>
      <c r="PKO102" s="32"/>
      <c r="PKP102" s="32"/>
      <c r="PKQ102" s="26"/>
      <c r="PKR102" s="140"/>
      <c r="PKS102" s="143"/>
      <c r="PKT102" s="143"/>
      <c r="PKU102" s="23"/>
      <c r="PKV102" s="32"/>
      <c r="PKW102" s="32"/>
      <c r="PKX102" s="26"/>
      <c r="PKY102" s="140"/>
      <c r="PKZ102" s="143"/>
      <c r="PLA102" s="143"/>
      <c r="PLB102" s="23"/>
      <c r="PLC102" s="32"/>
      <c r="PLD102" s="32"/>
      <c r="PLE102" s="26"/>
      <c r="PLF102" s="140"/>
      <c r="PLG102" s="143"/>
      <c r="PLH102" s="143"/>
      <c r="PLI102" s="23"/>
      <c r="PLJ102" s="32"/>
      <c r="PLK102" s="32"/>
      <c r="PLL102" s="26"/>
      <c r="PLM102" s="140"/>
      <c r="PLN102" s="143"/>
      <c r="PLO102" s="143"/>
      <c r="PLP102" s="23"/>
      <c r="PLQ102" s="32"/>
      <c r="PLR102" s="32"/>
      <c r="PLS102" s="26"/>
      <c r="PLT102" s="140"/>
      <c r="PLU102" s="143"/>
      <c r="PLV102" s="143"/>
      <c r="PLW102" s="23"/>
      <c r="PLX102" s="32"/>
      <c r="PLY102" s="32"/>
      <c r="PLZ102" s="26"/>
      <c r="PMA102" s="140"/>
      <c r="PMB102" s="143"/>
      <c r="PMC102" s="143"/>
      <c r="PMD102" s="23"/>
      <c r="PME102" s="32"/>
      <c r="PMF102" s="32"/>
      <c r="PMG102" s="26"/>
      <c r="PMH102" s="140"/>
      <c r="PMI102" s="143"/>
      <c r="PMJ102" s="143"/>
      <c r="PMK102" s="23"/>
      <c r="PML102" s="32"/>
      <c r="PMM102" s="32"/>
      <c r="PMN102" s="26"/>
      <c r="PMO102" s="140"/>
      <c r="PMP102" s="143"/>
      <c r="PMQ102" s="143"/>
      <c r="PMR102" s="23"/>
      <c r="PMS102" s="32"/>
      <c r="PMT102" s="32"/>
      <c r="PMU102" s="26"/>
      <c r="PMV102" s="140"/>
      <c r="PMW102" s="143"/>
      <c r="PMX102" s="143"/>
      <c r="PMY102" s="23"/>
      <c r="PMZ102" s="32"/>
      <c r="PNA102" s="32"/>
      <c r="PNB102" s="26"/>
      <c r="PNC102" s="140"/>
      <c r="PND102" s="143"/>
      <c r="PNE102" s="143"/>
      <c r="PNF102" s="23"/>
      <c r="PNG102" s="32"/>
      <c r="PNH102" s="32"/>
      <c r="PNI102" s="26"/>
      <c r="PNJ102" s="140"/>
      <c r="PNK102" s="143"/>
      <c r="PNL102" s="143"/>
      <c r="PNM102" s="23"/>
      <c r="PNN102" s="32"/>
      <c r="PNO102" s="32"/>
      <c r="PNP102" s="26"/>
      <c r="PNQ102" s="140"/>
      <c r="PNR102" s="143"/>
      <c r="PNS102" s="143"/>
      <c r="PNT102" s="23"/>
      <c r="PNU102" s="32"/>
      <c r="PNV102" s="32"/>
      <c r="PNW102" s="26"/>
      <c r="PNX102" s="140"/>
      <c r="PNY102" s="143"/>
      <c r="PNZ102" s="143"/>
      <c r="POA102" s="23"/>
      <c r="POB102" s="32"/>
      <c r="POC102" s="32"/>
      <c r="POD102" s="26"/>
      <c r="POE102" s="140"/>
      <c r="POF102" s="143"/>
      <c r="POG102" s="143"/>
      <c r="POH102" s="23"/>
      <c r="POI102" s="32"/>
      <c r="POJ102" s="32"/>
      <c r="POK102" s="26"/>
      <c r="POL102" s="140"/>
      <c r="POM102" s="143"/>
      <c r="PON102" s="143"/>
      <c r="POO102" s="23"/>
      <c r="POP102" s="32"/>
      <c r="POQ102" s="32"/>
      <c r="POR102" s="26"/>
      <c r="POS102" s="140"/>
      <c r="POT102" s="143"/>
      <c r="POU102" s="143"/>
      <c r="POV102" s="23"/>
      <c r="POW102" s="32"/>
      <c r="POX102" s="32"/>
      <c r="POY102" s="26"/>
      <c r="POZ102" s="140"/>
      <c r="PPA102" s="143"/>
      <c r="PPB102" s="143"/>
      <c r="PPC102" s="23"/>
      <c r="PPD102" s="32"/>
      <c r="PPE102" s="32"/>
      <c r="PPF102" s="26"/>
      <c r="PPG102" s="140"/>
      <c r="PPH102" s="143"/>
      <c r="PPI102" s="143"/>
      <c r="PPJ102" s="23"/>
      <c r="PPK102" s="32"/>
      <c r="PPL102" s="32"/>
      <c r="PPM102" s="26"/>
      <c r="PPN102" s="140"/>
      <c r="PPO102" s="143"/>
      <c r="PPP102" s="143"/>
      <c r="PPQ102" s="23"/>
      <c r="PPR102" s="32"/>
      <c r="PPS102" s="32"/>
      <c r="PPT102" s="26"/>
      <c r="PPU102" s="140"/>
      <c r="PPV102" s="143"/>
      <c r="PPW102" s="143"/>
      <c r="PPX102" s="23"/>
      <c r="PPY102" s="32"/>
      <c r="PPZ102" s="32"/>
      <c r="PQA102" s="26"/>
      <c r="PQB102" s="140"/>
      <c r="PQC102" s="143"/>
      <c r="PQD102" s="143"/>
      <c r="PQE102" s="23"/>
      <c r="PQF102" s="32"/>
      <c r="PQG102" s="32"/>
      <c r="PQH102" s="26"/>
      <c r="PQI102" s="140"/>
      <c r="PQJ102" s="143"/>
      <c r="PQK102" s="143"/>
      <c r="PQL102" s="23"/>
      <c r="PQM102" s="32"/>
      <c r="PQN102" s="32"/>
      <c r="PQO102" s="26"/>
      <c r="PQP102" s="140"/>
      <c r="PQQ102" s="143"/>
      <c r="PQR102" s="143"/>
      <c r="PQS102" s="23"/>
      <c r="PQT102" s="32"/>
      <c r="PQU102" s="32"/>
      <c r="PQV102" s="26"/>
      <c r="PQW102" s="140"/>
      <c r="PQX102" s="143"/>
      <c r="PQY102" s="143"/>
      <c r="PQZ102" s="23"/>
      <c r="PRA102" s="32"/>
      <c r="PRB102" s="32"/>
      <c r="PRC102" s="26"/>
      <c r="PRD102" s="140"/>
      <c r="PRE102" s="143"/>
      <c r="PRF102" s="143"/>
      <c r="PRG102" s="23"/>
      <c r="PRH102" s="32"/>
      <c r="PRI102" s="32"/>
      <c r="PRJ102" s="26"/>
      <c r="PRK102" s="140"/>
      <c r="PRL102" s="143"/>
      <c r="PRM102" s="143"/>
      <c r="PRN102" s="23"/>
      <c r="PRO102" s="32"/>
      <c r="PRP102" s="32"/>
      <c r="PRQ102" s="26"/>
      <c r="PRR102" s="140"/>
      <c r="PRS102" s="143"/>
      <c r="PRT102" s="143"/>
      <c r="PRU102" s="23"/>
      <c r="PRV102" s="32"/>
      <c r="PRW102" s="32"/>
      <c r="PRX102" s="26"/>
      <c r="PRY102" s="140"/>
      <c r="PRZ102" s="143"/>
      <c r="PSA102" s="143"/>
      <c r="PSB102" s="23"/>
      <c r="PSC102" s="32"/>
      <c r="PSD102" s="32"/>
      <c r="PSE102" s="26"/>
      <c r="PSF102" s="140"/>
      <c r="PSG102" s="143"/>
      <c r="PSH102" s="143"/>
      <c r="PSI102" s="23"/>
      <c r="PSJ102" s="32"/>
      <c r="PSK102" s="32"/>
      <c r="PSL102" s="26"/>
      <c r="PSM102" s="140"/>
      <c r="PSN102" s="143"/>
      <c r="PSO102" s="143"/>
      <c r="PSP102" s="23"/>
      <c r="PSQ102" s="32"/>
      <c r="PSR102" s="32"/>
      <c r="PSS102" s="26"/>
      <c r="PST102" s="140"/>
      <c r="PSU102" s="143"/>
      <c r="PSV102" s="143"/>
      <c r="PSW102" s="23"/>
      <c r="PSX102" s="32"/>
      <c r="PSY102" s="32"/>
      <c r="PSZ102" s="26"/>
      <c r="PTA102" s="140"/>
      <c r="PTB102" s="143"/>
      <c r="PTC102" s="143"/>
      <c r="PTD102" s="23"/>
      <c r="PTE102" s="32"/>
      <c r="PTF102" s="32"/>
      <c r="PTG102" s="26"/>
      <c r="PTH102" s="140"/>
      <c r="PTI102" s="143"/>
      <c r="PTJ102" s="143"/>
      <c r="PTK102" s="23"/>
      <c r="PTL102" s="32"/>
      <c r="PTM102" s="32"/>
      <c r="PTN102" s="26"/>
      <c r="PTO102" s="140"/>
      <c r="PTP102" s="143"/>
      <c r="PTQ102" s="143"/>
      <c r="PTR102" s="23"/>
      <c r="PTS102" s="32"/>
      <c r="PTT102" s="32"/>
      <c r="PTU102" s="26"/>
      <c r="PTV102" s="140"/>
      <c r="PTW102" s="143"/>
      <c r="PTX102" s="143"/>
      <c r="PTY102" s="23"/>
      <c r="PTZ102" s="32"/>
      <c r="PUA102" s="32"/>
      <c r="PUB102" s="26"/>
      <c r="PUC102" s="140"/>
      <c r="PUD102" s="143"/>
      <c r="PUE102" s="143"/>
      <c r="PUF102" s="23"/>
      <c r="PUG102" s="32"/>
      <c r="PUH102" s="32"/>
      <c r="PUI102" s="26"/>
      <c r="PUJ102" s="140"/>
      <c r="PUK102" s="143"/>
      <c r="PUL102" s="143"/>
      <c r="PUM102" s="23"/>
      <c r="PUN102" s="32"/>
      <c r="PUO102" s="32"/>
      <c r="PUP102" s="26"/>
      <c r="PUQ102" s="140"/>
      <c r="PUR102" s="143"/>
      <c r="PUS102" s="143"/>
      <c r="PUT102" s="23"/>
      <c r="PUU102" s="32"/>
      <c r="PUV102" s="32"/>
      <c r="PUW102" s="26"/>
      <c r="PUX102" s="140"/>
      <c r="PUY102" s="143"/>
      <c r="PUZ102" s="143"/>
      <c r="PVA102" s="23"/>
      <c r="PVB102" s="32"/>
      <c r="PVC102" s="32"/>
      <c r="PVD102" s="26"/>
      <c r="PVE102" s="140"/>
      <c r="PVF102" s="143"/>
      <c r="PVG102" s="143"/>
      <c r="PVH102" s="23"/>
      <c r="PVI102" s="32"/>
      <c r="PVJ102" s="32"/>
      <c r="PVK102" s="26"/>
      <c r="PVL102" s="140"/>
      <c r="PVM102" s="143"/>
      <c r="PVN102" s="143"/>
      <c r="PVO102" s="23"/>
      <c r="PVP102" s="32"/>
      <c r="PVQ102" s="32"/>
      <c r="PVR102" s="26"/>
      <c r="PVS102" s="140"/>
      <c r="PVT102" s="143"/>
      <c r="PVU102" s="143"/>
      <c r="PVV102" s="23"/>
      <c r="PVW102" s="32"/>
      <c r="PVX102" s="32"/>
      <c r="PVY102" s="26"/>
      <c r="PVZ102" s="140"/>
      <c r="PWA102" s="143"/>
      <c r="PWB102" s="143"/>
      <c r="PWC102" s="23"/>
      <c r="PWD102" s="32"/>
      <c r="PWE102" s="32"/>
      <c r="PWF102" s="26"/>
      <c r="PWG102" s="140"/>
      <c r="PWH102" s="143"/>
      <c r="PWI102" s="143"/>
      <c r="PWJ102" s="23"/>
      <c r="PWK102" s="32"/>
      <c r="PWL102" s="32"/>
      <c r="PWM102" s="26"/>
      <c r="PWN102" s="140"/>
      <c r="PWO102" s="143"/>
      <c r="PWP102" s="143"/>
      <c r="PWQ102" s="23"/>
      <c r="PWR102" s="32"/>
      <c r="PWS102" s="32"/>
      <c r="PWT102" s="26"/>
      <c r="PWU102" s="140"/>
      <c r="PWV102" s="143"/>
      <c r="PWW102" s="143"/>
      <c r="PWX102" s="23"/>
      <c r="PWY102" s="32"/>
      <c r="PWZ102" s="32"/>
      <c r="PXA102" s="26"/>
      <c r="PXB102" s="140"/>
      <c r="PXC102" s="143"/>
      <c r="PXD102" s="143"/>
      <c r="PXE102" s="23"/>
      <c r="PXF102" s="32"/>
      <c r="PXG102" s="32"/>
      <c r="PXH102" s="26"/>
      <c r="PXI102" s="140"/>
      <c r="PXJ102" s="143"/>
      <c r="PXK102" s="143"/>
      <c r="PXL102" s="23"/>
      <c r="PXM102" s="32"/>
      <c r="PXN102" s="32"/>
      <c r="PXO102" s="26"/>
      <c r="PXP102" s="140"/>
      <c r="PXQ102" s="143"/>
      <c r="PXR102" s="143"/>
      <c r="PXS102" s="23"/>
      <c r="PXT102" s="32"/>
      <c r="PXU102" s="32"/>
      <c r="PXV102" s="26"/>
      <c r="PXW102" s="140"/>
      <c r="PXX102" s="143"/>
      <c r="PXY102" s="143"/>
      <c r="PXZ102" s="23"/>
      <c r="PYA102" s="32"/>
      <c r="PYB102" s="32"/>
      <c r="PYC102" s="26"/>
      <c r="PYD102" s="140"/>
      <c r="PYE102" s="143"/>
      <c r="PYF102" s="143"/>
      <c r="PYG102" s="23"/>
      <c r="PYH102" s="32"/>
      <c r="PYI102" s="32"/>
      <c r="PYJ102" s="26"/>
      <c r="PYK102" s="140"/>
      <c r="PYL102" s="143"/>
      <c r="PYM102" s="143"/>
      <c r="PYN102" s="23"/>
      <c r="PYO102" s="32"/>
      <c r="PYP102" s="32"/>
      <c r="PYQ102" s="26"/>
      <c r="PYR102" s="140"/>
      <c r="PYS102" s="143"/>
      <c r="PYT102" s="143"/>
      <c r="PYU102" s="23"/>
      <c r="PYV102" s="32"/>
      <c r="PYW102" s="32"/>
      <c r="PYX102" s="26"/>
      <c r="PYY102" s="140"/>
      <c r="PYZ102" s="143"/>
      <c r="PZA102" s="143"/>
      <c r="PZB102" s="23"/>
      <c r="PZC102" s="32"/>
      <c r="PZD102" s="32"/>
      <c r="PZE102" s="26"/>
      <c r="PZF102" s="140"/>
      <c r="PZG102" s="143"/>
      <c r="PZH102" s="143"/>
      <c r="PZI102" s="23"/>
      <c r="PZJ102" s="32"/>
      <c r="PZK102" s="32"/>
      <c r="PZL102" s="26"/>
      <c r="PZM102" s="140"/>
      <c r="PZN102" s="143"/>
      <c r="PZO102" s="143"/>
      <c r="PZP102" s="23"/>
      <c r="PZQ102" s="32"/>
      <c r="PZR102" s="32"/>
      <c r="PZS102" s="26"/>
      <c r="PZT102" s="140"/>
      <c r="PZU102" s="143"/>
      <c r="PZV102" s="143"/>
      <c r="PZW102" s="23"/>
      <c r="PZX102" s="32"/>
      <c r="PZY102" s="32"/>
      <c r="PZZ102" s="26"/>
      <c r="QAA102" s="140"/>
      <c r="QAB102" s="143"/>
      <c r="QAC102" s="143"/>
      <c r="QAD102" s="23"/>
      <c r="QAE102" s="32"/>
      <c r="QAF102" s="32"/>
      <c r="QAG102" s="26"/>
      <c r="QAH102" s="140"/>
      <c r="QAI102" s="143"/>
      <c r="QAJ102" s="143"/>
      <c r="QAK102" s="23"/>
      <c r="QAL102" s="32"/>
      <c r="QAM102" s="32"/>
      <c r="QAN102" s="26"/>
      <c r="QAO102" s="140"/>
      <c r="QAP102" s="143"/>
      <c r="QAQ102" s="143"/>
      <c r="QAR102" s="23"/>
      <c r="QAS102" s="32"/>
      <c r="QAT102" s="32"/>
      <c r="QAU102" s="26"/>
      <c r="QAV102" s="140"/>
      <c r="QAW102" s="143"/>
      <c r="QAX102" s="143"/>
      <c r="QAY102" s="23"/>
      <c r="QAZ102" s="32"/>
      <c r="QBA102" s="32"/>
      <c r="QBB102" s="26"/>
      <c r="QBC102" s="140"/>
      <c r="QBD102" s="143"/>
      <c r="QBE102" s="143"/>
      <c r="QBF102" s="23"/>
      <c r="QBG102" s="32"/>
      <c r="QBH102" s="32"/>
      <c r="QBI102" s="26"/>
      <c r="QBJ102" s="140"/>
      <c r="QBK102" s="143"/>
      <c r="QBL102" s="143"/>
      <c r="QBM102" s="23"/>
      <c r="QBN102" s="32"/>
      <c r="QBO102" s="32"/>
      <c r="QBP102" s="26"/>
      <c r="QBQ102" s="140"/>
      <c r="QBR102" s="143"/>
      <c r="QBS102" s="143"/>
      <c r="QBT102" s="23"/>
      <c r="QBU102" s="32"/>
      <c r="QBV102" s="32"/>
      <c r="QBW102" s="26"/>
      <c r="QBX102" s="140"/>
      <c r="QBY102" s="143"/>
      <c r="QBZ102" s="143"/>
      <c r="QCA102" s="23"/>
      <c r="QCB102" s="32"/>
      <c r="QCC102" s="32"/>
      <c r="QCD102" s="26"/>
      <c r="QCE102" s="140"/>
      <c r="QCF102" s="143"/>
      <c r="QCG102" s="143"/>
      <c r="QCH102" s="23"/>
      <c r="QCI102" s="32"/>
      <c r="QCJ102" s="32"/>
      <c r="QCK102" s="26"/>
      <c r="QCL102" s="140"/>
      <c r="QCM102" s="143"/>
      <c r="QCN102" s="143"/>
      <c r="QCO102" s="23"/>
      <c r="QCP102" s="32"/>
      <c r="QCQ102" s="32"/>
      <c r="QCR102" s="26"/>
      <c r="QCS102" s="140"/>
      <c r="QCT102" s="143"/>
      <c r="QCU102" s="143"/>
      <c r="QCV102" s="23"/>
      <c r="QCW102" s="32"/>
      <c r="QCX102" s="32"/>
      <c r="QCY102" s="26"/>
      <c r="QCZ102" s="140"/>
      <c r="QDA102" s="143"/>
      <c r="QDB102" s="143"/>
      <c r="QDC102" s="23"/>
      <c r="QDD102" s="32"/>
      <c r="QDE102" s="32"/>
      <c r="QDF102" s="26"/>
      <c r="QDG102" s="140"/>
      <c r="QDH102" s="143"/>
      <c r="QDI102" s="143"/>
      <c r="QDJ102" s="23"/>
      <c r="QDK102" s="32"/>
      <c r="QDL102" s="32"/>
      <c r="QDM102" s="26"/>
      <c r="QDN102" s="140"/>
      <c r="QDO102" s="143"/>
      <c r="QDP102" s="143"/>
      <c r="QDQ102" s="23"/>
      <c r="QDR102" s="32"/>
      <c r="QDS102" s="32"/>
      <c r="QDT102" s="26"/>
      <c r="QDU102" s="140"/>
      <c r="QDV102" s="143"/>
      <c r="QDW102" s="143"/>
      <c r="QDX102" s="23"/>
      <c r="QDY102" s="32"/>
      <c r="QDZ102" s="32"/>
      <c r="QEA102" s="26"/>
      <c r="QEB102" s="140"/>
      <c r="QEC102" s="143"/>
      <c r="QED102" s="143"/>
      <c r="QEE102" s="23"/>
      <c r="QEF102" s="32"/>
      <c r="QEG102" s="32"/>
      <c r="QEH102" s="26"/>
      <c r="QEI102" s="140"/>
      <c r="QEJ102" s="143"/>
      <c r="QEK102" s="143"/>
      <c r="QEL102" s="23"/>
      <c r="QEM102" s="32"/>
      <c r="QEN102" s="32"/>
      <c r="QEO102" s="26"/>
      <c r="QEP102" s="140"/>
      <c r="QEQ102" s="143"/>
      <c r="QER102" s="143"/>
      <c r="QES102" s="23"/>
      <c r="QET102" s="32"/>
      <c r="QEU102" s="32"/>
      <c r="QEV102" s="26"/>
      <c r="QEW102" s="140"/>
      <c r="QEX102" s="143"/>
      <c r="QEY102" s="143"/>
      <c r="QEZ102" s="23"/>
      <c r="QFA102" s="32"/>
      <c r="QFB102" s="32"/>
      <c r="QFC102" s="26"/>
      <c r="QFD102" s="140"/>
      <c r="QFE102" s="143"/>
      <c r="QFF102" s="143"/>
      <c r="QFG102" s="23"/>
      <c r="QFH102" s="32"/>
      <c r="QFI102" s="32"/>
      <c r="QFJ102" s="26"/>
      <c r="QFK102" s="140"/>
      <c r="QFL102" s="143"/>
      <c r="QFM102" s="143"/>
      <c r="QFN102" s="23"/>
      <c r="QFO102" s="32"/>
      <c r="QFP102" s="32"/>
      <c r="QFQ102" s="26"/>
      <c r="QFR102" s="140"/>
      <c r="QFS102" s="143"/>
      <c r="QFT102" s="143"/>
      <c r="QFU102" s="23"/>
      <c r="QFV102" s="32"/>
      <c r="QFW102" s="32"/>
      <c r="QFX102" s="26"/>
      <c r="QFY102" s="140"/>
      <c r="QFZ102" s="143"/>
      <c r="QGA102" s="143"/>
      <c r="QGB102" s="23"/>
      <c r="QGC102" s="32"/>
      <c r="QGD102" s="32"/>
      <c r="QGE102" s="26"/>
      <c r="QGF102" s="140"/>
      <c r="QGG102" s="143"/>
      <c r="QGH102" s="143"/>
      <c r="QGI102" s="23"/>
      <c r="QGJ102" s="32"/>
      <c r="QGK102" s="32"/>
      <c r="QGL102" s="26"/>
      <c r="QGM102" s="140"/>
      <c r="QGN102" s="143"/>
      <c r="QGO102" s="143"/>
      <c r="QGP102" s="23"/>
      <c r="QGQ102" s="32"/>
      <c r="QGR102" s="32"/>
      <c r="QGS102" s="26"/>
      <c r="QGT102" s="140"/>
      <c r="QGU102" s="143"/>
      <c r="QGV102" s="143"/>
      <c r="QGW102" s="23"/>
      <c r="QGX102" s="32"/>
      <c r="QGY102" s="32"/>
      <c r="QGZ102" s="26"/>
      <c r="QHA102" s="140"/>
      <c r="QHB102" s="143"/>
      <c r="QHC102" s="143"/>
      <c r="QHD102" s="23"/>
      <c r="QHE102" s="32"/>
      <c r="QHF102" s="32"/>
      <c r="QHG102" s="26"/>
      <c r="QHH102" s="140"/>
      <c r="QHI102" s="143"/>
      <c r="QHJ102" s="143"/>
      <c r="QHK102" s="23"/>
      <c r="QHL102" s="32"/>
      <c r="QHM102" s="32"/>
      <c r="QHN102" s="26"/>
      <c r="QHO102" s="140"/>
      <c r="QHP102" s="143"/>
      <c r="QHQ102" s="143"/>
      <c r="QHR102" s="23"/>
      <c r="QHS102" s="32"/>
      <c r="QHT102" s="32"/>
      <c r="QHU102" s="26"/>
      <c r="QHV102" s="140"/>
      <c r="QHW102" s="143"/>
      <c r="QHX102" s="143"/>
      <c r="QHY102" s="23"/>
      <c r="QHZ102" s="32"/>
      <c r="QIA102" s="32"/>
      <c r="QIB102" s="26"/>
      <c r="QIC102" s="140"/>
      <c r="QID102" s="143"/>
      <c r="QIE102" s="143"/>
      <c r="QIF102" s="23"/>
      <c r="QIG102" s="32"/>
      <c r="QIH102" s="32"/>
      <c r="QII102" s="26"/>
      <c r="QIJ102" s="140"/>
      <c r="QIK102" s="143"/>
      <c r="QIL102" s="143"/>
      <c r="QIM102" s="23"/>
      <c r="QIN102" s="32"/>
      <c r="QIO102" s="32"/>
      <c r="QIP102" s="26"/>
      <c r="QIQ102" s="140"/>
      <c r="QIR102" s="143"/>
      <c r="QIS102" s="143"/>
      <c r="QIT102" s="23"/>
      <c r="QIU102" s="32"/>
      <c r="QIV102" s="32"/>
      <c r="QIW102" s="26"/>
      <c r="QIX102" s="140"/>
      <c r="QIY102" s="143"/>
      <c r="QIZ102" s="143"/>
      <c r="QJA102" s="23"/>
      <c r="QJB102" s="32"/>
      <c r="QJC102" s="32"/>
      <c r="QJD102" s="26"/>
      <c r="QJE102" s="140"/>
      <c r="QJF102" s="143"/>
      <c r="QJG102" s="143"/>
      <c r="QJH102" s="23"/>
      <c r="QJI102" s="32"/>
      <c r="QJJ102" s="32"/>
      <c r="QJK102" s="26"/>
      <c r="QJL102" s="140"/>
      <c r="QJM102" s="143"/>
      <c r="QJN102" s="143"/>
      <c r="QJO102" s="23"/>
      <c r="QJP102" s="32"/>
      <c r="QJQ102" s="32"/>
      <c r="QJR102" s="26"/>
      <c r="QJS102" s="140"/>
      <c r="QJT102" s="143"/>
      <c r="QJU102" s="143"/>
      <c r="QJV102" s="23"/>
      <c r="QJW102" s="32"/>
      <c r="QJX102" s="32"/>
      <c r="QJY102" s="26"/>
      <c r="QJZ102" s="140"/>
      <c r="QKA102" s="143"/>
      <c r="QKB102" s="143"/>
      <c r="QKC102" s="23"/>
      <c r="QKD102" s="32"/>
      <c r="QKE102" s="32"/>
      <c r="QKF102" s="26"/>
      <c r="QKG102" s="140"/>
      <c r="QKH102" s="143"/>
      <c r="QKI102" s="143"/>
      <c r="QKJ102" s="23"/>
      <c r="QKK102" s="32"/>
      <c r="QKL102" s="32"/>
      <c r="QKM102" s="26"/>
      <c r="QKN102" s="140"/>
      <c r="QKO102" s="143"/>
      <c r="QKP102" s="143"/>
      <c r="QKQ102" s="23"/>
      <c r="QKR102" s="32"/>
      <c r="QKS102" s="32"/>
      <c r="QKT102" s="26"/>
      <c r="QKU102" s="140"/>
      <c r="QKV102" s="143"/>
      <c r="QKW102" s="143"/>
      <c r="QKX102" s="23"/>
      <c r="QKY102" s="32"/>
      <c r="QKZ102" s="32"/>
      <c r="QLA102" s="26"/>
      <c r="QLB102" s="140"/>
      <c r="QLC102" s="143"/>
      <c r="QLD102" s="143"/>
      <c r="QLE102" s="23"/>
      <c r="QLF102" s="32"/>
      <c r="QLG102" s="32"/>
      <c r="QLH102" s="26"/>
      <c r="QLI102" s="140"/>
      <c r="QLJ102" s="143"/>
      <c r="QLK102" s="143"/>
      <c r="QLL102" s="23"/>
      <c r="QLM102" s="32"/>
      <c r="QLN102" s="32"/>
      <c r="QLO102" s="26"/>
      <c r="QLP102" s="140"/>
      <c r="QLQ102" s="143"/>
      <c r="QLR102" s="143"/>
      <c r="QLS102" s="23"/>
      <c r="QLT102" s="32"/>
      <c r="QLU102" s="32"/>
      <c r="QLV102" s="26"/>
      <c r="QLW102" s="140"/>
      <c r="QLX102" s="143"/>
      <c r="QLY102" s="143"/>
      <c r="QLZ102" s="23"/>
      <c r="QMA102" s="32"/>
      <c r="QMB102" s="32"/>
      <c r="QMC102" s="26"/>
      <c r="QMD102" s="140"/>
      <c r="QME102" s="143"/>
      <c r="QMF102" s="143"/>
      <c r="QMG102" s="23"/>
      <c r="QMH102" s="32"/>
      <c r="QMI102" s="32"/>
      <c r="QMJ102" s="26"/>
      <c r="QMK102" s="140"/>
      <c r="QML102" s="143"/>
      <c r="QMM102" s="143"/>
      <c r="QMN102" s="23"/>
      <c r="QMO102" s="32"/>
      <c r="QMP102" s="32"/>
      <c r="QMQ102" s="26"/>
      <c r="QMR102" s="140"/>
      <c r="QMS102" s="143"/>
      <c r="QMT102" s="143"/>
      <c r="QMU102" s="23"/>
      <c r="QMV102" s="32"/>
      <c r="QMW102" s="32"/>
      <c r="QMX102" s="26"/>
      <c r="QMY102" s="140"/>
      <c r="QMZ102" s="143"/>
      <c r="QNA102" s="143"/>
      <c r="QNB102" s="23"/>
      <c r="QNC102" s="32"/>
      <c r="QND102" s="32"/>
      <c r="QNE102" s="26"/>
      <c r="QNF102" s="140"/>
      <c r="QNG102" s="143"/>
      <c r="QNH102" s="143"/>
      <c r="QNI102" s="23"/>
      <c r="QNJ102" s="32"/>
      <c r="QNK102" s="32"/>
      <c r="QNL102" s="26"/>
      <c r="QNM102" s="140"/>
      <c r="QNN102" s="143"/>
      <c r="QNO102" s="143"/>
      <c r="QNP102" s="23"/>
      <c r="QNQ102" s="32"/>
      <c r="QNR102" s="32"/>
      <c r="QNS102" s="26"/>
      <c r="QNT102" s="140"/>
      <c r="QNU102" s="143"/>
      <c r="QNV102" s="143"/>
      <c r="QNW102" s="23"/>
      <c r="QNX102" s="32"/>
      <c r="QNY102" s="32"/>
      <c r="QNZ102" s="26"/>
      <c r="QOA102" s="140"/>
      <c r="QOB102" s="143"/>
      <c r="QOC102" s="143"/>
      <c r="QOD102" s="23"/>
      <c r="QOE102" s="32"/>
      <c r="QOF102" s="32"/>
      <c r="QOG102" s="26"/>
      <c r="QOH102" s="140"/>
      <c r="QOI102" s="143"/>
      <c r="QOJ102" s="143"/>
      <c r="QOK102" s="23"/>
      <c r="QOL102" s="32"/>
      <c r="QOM102" s="32"/>
      <c r="QON102" s="26"/>
      <c r="QOO102" s="140"/>
      <c r="QOP102" s="143"/>
      <c r="QOQ102" s="143"/>
      <c r="QOR102" s="23"/>
      <c r="QOS102" s="32"/>
      <c r="QOT102" s="32"/>
      <c r="QOU102" s="26"/>
      <c r="QOV102" s="140"/>
      <c r="QOW102" s="143"/>
      <c r="QOX102" s="143"/>
      <c r="QOY102" s="23"/>
      <c r="QOZ102" s="32"/>
      <c r="QPA102" s="32"/>
      <c r="QPB102" s="26"/>
      <c r="QPC102" s="140"/>
      <c r="QPD102" s="143"/>
      <c r="QPE102" s="143"/>
      <c r="QPF102" s="23"/>
      <c r="QPG102" s="32"/>
      <c r="QPH102" s="32"/>
      <c r="QPI102" s="26"/>
      <c r="QPJ102" s="140"/>
      <c r="QPK102" s="143"/>
      <c r="QPL102" s="143"/>
      <c r="QPM102" s="23"/>
      <c r="QPN102" s="32"/>
      <c r="QPO102" s="32"/>
      <c r="QPP102" s="26"/>
      <c r="QPQ102" s="140"/>
      <c r="QPR102" s="143"/>
      <c r="QPS102" s="143"/>
      <c r="QPT102" s="23"/>
      <c r="QPU102" s="32"/>
      <c r="QPV102" s="32"/>
      <c r="QPW102" s="26"/>
      <c r="QPX102" s="140"/>
      <c r="QPY102" s="143"/>
      <c r="QPZ102" s="143"/>
      <c r="QQA102" s="23"/>
      <c r="QQB102" s="32"/>
      <c r="QQC102" s="32"/>
      <c r="QQD102" s="26"/>
      <c r="QQE102" s="140"/>
      <c r="QQF102" s="143"/>
      <c r="QQG102" s="143"/>
      <c r="QQH102" s="23"/>
      <c r="QQI102" s="32"/>
      <c r="QQJ102" s="32"/>
      <c r="QQK102" s="26"/>
      <c r="QQL102" s="140"/>
      <c r="QQM102" s="143"/>
      <c r="QQN102" s="143"/>
      <c r="QQO102" s="23"/>
      <c r="QQP102" s="32"/>
      <c r="QQQ102" s="32"/>
      <c r="QQR102" s="26"/>
      <c r="QQS102" s="140"/>
      <c r="QQT102" s="143"/>
      <c r="QQU102" s="143"/>
      <c r="QQV102" s="23"/>
      <c r="QQW102" s="32"/>
      <c r="QQX102" s="32"/>
      <c r="QQY102" s="26"/>
      <c r="QQZ102" s="140"/>
      <c r="QRA102" s="143"/>
      <c r="QRB102" s="143"/>
      <c r="QRC102" s="23"/>
      <c r="QRD102" s="32"/>
      <c r="QRE102" s="32"/>
      <c r="QRF102" s="26"/>
      <c r="QRG102" s="140"/>
      <c r="QRH102" s="143"/>
      <c r="QRI102" s="143"/>
      <c r="QRJ102" s="23"/>
      <c r="QRK102" s="32"/>
      <c r="QRL102" s="32"/>
      <c r="QRM102" s="26"/>
      <c r="QRN102" s="140"/>
      <c r="QRO102" s="143"/>
      <c r="QRP102" s="143"/>
      <c r="QRQ102" s="23"/>
      <c r="QRR102" s="32"/>
      <c r="QRS102" s="32"/>
      <c r="QRT102" s="26"/>
      <c r="QRU102" s="140"/>
      <c r="QRV102" s="143"/>
      <c r="QRW102" s="143"/>
      <c r="QRX102" s="23"/>
      <c r="QRY102" s="32"/>
      <c r="QRZ102" s="32"/>
      <c r="QSA102" s="26"/>
      <c r="QSB102" s="140"/>
      <c r="QSC102" s="143"/>
      <c r="QSD102" s="143"/>
      <c r="QSE102" s="23"/>
      <c r="QSF102" s="32"/>
      <c r="QSG102" s="32"/>
      <c r="QSH102" s="26"/>
      <c r="QSI102" s="140"/>
      <c r="QSJ102" s="143"/>
      <c r="QSK102" s="143"/>
      <c r="QSL102" s="23"/>
      <c r="QSM102" s="32"/>
      <c r="QSN102" s="32"/>
      <c r="QSO102" s="26"/>
      <c r="QSP102" s="140"/>
      <c r="QSQ102" s="143"/>
      <c r="QSR102" s="143"/>
      <c r="QSS102" s="23"/>
      <c r="QST102" s="32"/>
      <c r="QSU102" s="32"/>
      <c r="QSV102" s="26"/>
      <c r="QSW102" s="140"/>
      <c r="QSX102" s="143"/>
      <c r="QSY102" s="143"/>
      <c r="QSZ102" s="23"/>
      <c r="QTA102" s="32"/>
      <c r="QTB102" s="32"/>
      <c r="QTC102" s="26"/>
      <c r="QTD102" s="140"/>
      <c r="QTE102" s="143"/>
      <c r="QTF102" s="143"/>
      <c r="QTG102" s="23"/>
      <c r="QTH102" s="32"/>
      <c r="QTI102" s="32"/>
      <c r="QTJ102" s="26"/>
      <c r="QTK102" s="140"/>
      <c r="QTL102" s="143"/>
      <c r="QTM102" s="143"/>
      <c r="QTN102" s="23"/>
      <c r="QTO102" s="32"/>
      <c r="QTP102" s="32"/>
      <c r="QTQ102" s="26"/>
      <c r="QTR102" s="140"/>
      <c r="QTS102" s="143"/>
      <c r="QTT102" s="143"/>
      <c r="QTU102" s="23"/>
      <c r="QTV102" s="32"/>
      <c r="QTW102" s="32"/>
      <c r="QTX102" s="26"/>
      <c r="QTY102" s="140"/>
      <c r="QTZ102" s="143"/>
      <c r="QUA102" s="143"/>
      <c r="QUB102" s="23"/>
      <c r="QUC102" s="32"/>
      <c r="QUD102" s="32"/>
      <c r="QUE102" s="26"/>
      <c r="QUF102" s="140"/>
      <c r="QUG102" s="143"/>
      <c r="QUH102" s="143"/>
      <c r="QUI102" s="23"/>
      <c r="QUJ102" s="32"/>
      <c r="QUK102" s="32"/>
      <c r="QUL102" s="26"/>
      <c r="QUM102" s="140"/>
      <c r="QUN102" s="143"/>
      <c r="QUO102" s="143"/>
      <c r="QUP102" s="23"/>
      <c r="QUQ102" s="32"/>
      <c r="QUR102" s="32"/>
      <c r="QUS102" s="26"/>
      <c r="QUT102" s="140"/>
      <c r="QUU102" s="143"/>
      <c r="QUV102" s="143"/>
      <c r="QUW102" s="23"/>
      <c r="QUX102" s="32"/>
      <c r="QUY102" s="32"/>
      <c r="QUZ102" s="26"/>
      <c r="QVA102" s="140"/>
      <c r="QVB102" s="143"/>
      <c r="QVC102" s="143"/>
      <c r="QVD102" s="23"/>
      <c r="QVE102" s="32"/>
      <c r="QVF102" s="32"/>
      <c r="QVG102" s="26"/>
      <c r="QVH102" s="140"/>
      <c r="QVI102" s="143"/>
      <c r="QVJ102" s="143"/>
      <c r="QVK102" s="23"/>
      <c r="QVL102" s="32"/>
      <c r="QVM102" s="32"/>
      <c r="QVN102" s="26"/>
      <c r="QVO102" s="140"/>
      <c r="QVP102" s="143"/>
      <c r="QVQ102" s="143"/>
      <c r="QVR102" s="23"/>
      <c r="QVS102" s="32"/>
      <c r="QVT102" s="32"/>
      <c r="QVU102" s="26"/>
      <c r="QVV102" s="140"/>
      <c r="QVW102" s="143"/>
      <c r="QVX102" s="143"/>
      <c r="QVY102" s="23"/>
      <c r="QVZ102" s="32"/>
      <c r="QWA102" s="32"/>
      <c r="QWB102" s="26"/>
      <c r="QWC102" s="140"/>
      <c r="QWD102" s="143"/>
      <c r="QWE102" s="143"/>
      <c r="QWF102" s="23"/>
      <c r="QWG102" s="32"/>
      <c r="QWH102" s="32"/>
      <c r="QWI102" s="26"/>
      <c r="QWJ102" s="140"/>
      <c r="QWK102" s="143"/>
      <c r="QWL102" s="143"/>
      <c r="QWM102" s="23"/>
      <c r="QWN102" s="32"/>
      <c r="QWO102" s="32"/>
      <c r="QWP102" s="26"/>
      <c r="QWQ102" s="140"/>
      <c r="QWR102" s="143"/>
      <c r="QWS102" s="143"/>
      <c r="QWT102" s="23"/>
      <c r="QWU102" s="32"/>
      <c r="QWV102" s="32"/>
      <c r="QWW102" s="26"/>
      <c r="QWX102" s="140"/>
      <c r="QWY102" s="143"/>
      <c r="QWZ102" s="143"/>
      <c r="QXA102" s="23"/>
      <c r="QXB102" s="32"/>
      <c r="QXC102" s="32"/>
      <c r="QXD102" s="26"/>
      <c r="QXE102" s="140"/>
      <c r="QXF102" s="143"/>
      <c r="QXG102" s="143"/>
      <c r="QXH102" s="23"/>
      <c r="QXI102" s="32"/>
      <c r="QXJ102" s="32"/>
      <c r="QXK102" s="26"/>
      <c r="QXL102" s="140"/>
      <c r="QXM102" s="143"/>
      <c r="QXN102" s="143"/>
      <c r="QXO102" s="23"/>
      <c r="QXP102" s="32"/>
      <c r="QXQ102" s="32"/>
      <c r="QXR102" s="26"/>
      <c r="QXS102" s="140"/>
      <c r="QXT102" s="143"/>
      <c r="QXU102" s="143"/>
      <c r="QXV102" s="23"/>
      <c r="QXW102" s="32"/>
      <c r="QXX102" s="32"/>
      <c r="QXY102" s="26"/>
      <c r="QXZ102" s="140"/>
      <c r="QYA102" s="143"/>
      <c r="QYB102" s="143"/>
      <c r="QYC102" s="23"/>
      <c r="QYD102" s="32"/>
      <c r="QYE102" s="32"/>
      <c r="QYF102" s="26"/>
      <c r="QYG102" s="140"/>
      <c r="QYH102" s="143"/>
      <c r="QYI102" s="143"/>
      <c r="QYJ102" s="23"/>
      <c r="QYK102" s="32"/>
      <c r="QYL102" s="32"/>
      <c r="QYM102" s="26"/>
      <c r="QYN102" s="140"/>
      <c r="QYO102" s="143"/>
      <c r="QYP102" s="143"/>
      <c r="QYQ102" s="23"/>
      <c r="QYR102" s="32"/>
      <c r="QYS102" s="32"/>
      <c r="QYT102" s="26"/>
      <c r="QYU102" s="140"/>
      <c r="QYV102" s="143"/>
      <c r="QYW102" s="143"/>
      <c r="QYX102" s="23"/>
      <c r="QYY102" s="32"/>
      <c r="QYZ102" s="32"/>
      <c r="QZA102" s="26"/>
      <c r="QZB102" s="140"/>
      <c r="QZC102" s="143"/>
      <c r="QZD102" s="143"/>
      <c r="QZE102" s="23"/>
      <c r="QZF102" s="32"/>
      <c r="QZG102" s="32"/>
      <c r="QZH102" s="26"/>
      <c r="QZI102" s="140"/>
      <c r="QZJ102" s="143"/>
      <c r="QZK102" s="143"/>
      <c r="QZL102" s="23"/>
      <c r="QZM102" s="32"/>
      <c r="QZN102" s="32"/>
      <c r="QZO102" s="26"/>
      <c r="QZP102" s="140"/>
      <c r="QZQ102" s="143"/>
      <c r="QZR102" s="143"/>
      <c r="QZS102" s="23"/>
      <c r="QZT102" s="32"/>
      <c r="QZU102" s="32"/>
      <c r="QZV102" s="26"/>
      <c r="QZW102" s="140"/>
      <c r="QZX102" s="143"/>
      <c r="QZY102" s="143"/>
      <c r="QZZ102" s="23"/>
      <c r="RAA102" s="32"/>
      <c r="RAB102" s="32"/>
      <c r="RAC102" s="26"/>
      <c r="RAD102" s="140"/>
      <c r="RAE102" s="143"/>
      <c r="RAF102" s="143"/>
      <c r="RAG102" s="23"/>
      <c r="RAH102" s="32"/>
      <c r="RAI102" s="32"/>
      <c r="RAJ102" s="26"/>
      <c r="RAK102" s="140"/>
      <c r="RAL102" s="143"/>
      <c r="RAM102" s="143"/>
      <c r="RAN102" s="23"/>
      <c r="RAO102" s="32"/>
      <c r="RAP102" s="32"/>
      <c r="RAQ102" s="26"/>
      <c r="RAR102" s="140"/>
      <c r="RAS102" s="143"/>
      <c r="RAT102" s="143"/>
      <c r="RAU102" s="23"/>
      <c r="RAV102" s="32"/>
      <c r="RAW102" s="32"/>
      <c r="RAX102" s="26"/>
      <c r="RAY102" s="140"/>
      <c r="RAZ102" s="143"/>
      <c r="RBA102" s="143"/>
      <c r="RBB102" s="23"/>
      <c r="RBC102" s="32"/>
      <c r="RBD102" s="32"/>
      <c r="RBE102" s="26"/>
      <c r="RBF102" s="140"/>
      <c r="RBG102" s="143"/>
      <c r="RBH102" s="143"/>
      <c r="RBI102" s="23"/>
      <c r="RBJ102" s="32"/>
      <c r="RBK102" s="32"/>
      <c r="RBL102" s="26"/>
      <c r="RBM102" s="140"/>
      <c r="RBN102" s="143"/>
      <c r="RBO102" s="143"/>
      <c r="RBP102" s="23"/>
      <c r="RBQ102" s="32"/>
      <c r="RBR102" s="32"/>
      <c r="RBS102" s="26"/>
      <c r="RBT102" s="140"/>
      <c r="RBU102" s="143"/>
      <c r="RBV102" s="143"/>
      <c r="RBW102" s="23"/>
      <c r="RBX102" s="32"/>
      <c r="RBY102" s="32"/>
      <c r="RBZ102" s="26"/>
      <c r="RCA102" s="140"/>
      <c r="RCB102" s="143"/>
      <c r="RCC102" s="143"/>
      <c r="RCD102" s="23"/>
      <c r="RCE102" s="32"/>
      <c r="RCF102" s="32"/>
      <c r="RCG102" s="26"/>
      <c r="RCH102" s="140"/>
      <c r="RCI102" s="143"/>
      <c r="RCJ102" s="143"/>
      <c r="RCK102" s="23"/>
      <c r="RCL102" s="32"/>
      <c r="RCM102" s="32"/>
      <c r="RCN102" s="26"/>
      <c r="RCO102" s="140"/>
      <c r="RCP102" s="143"/>
      <c r="RCQ102" s="143"/>
      <c r="RCR102" s="23"/>
      <c r="RCS102" s="32"/>
      <c r="RCT102" s="32"/>
      <c r="RCU102" s="26"/>
      <c r="RCV102" s="140"/>
      <c r="RCW102" s="143"/>
      <c r="RCX102" s="143"/>
      <c r="RCY102" s="23"/>
      <c r="RCZ102" s="32"/>
      <c r="RDA102" s="32"/>
      <c r="RDB102" s="26"/>
      <c r="RDC102" s="140"/>
      <c r="RDD102" s="143"/>
      <c r="RDE102" s="143"/>
      <c r="RDF102" s="23"/>
      <c r="RDG102" s="32"/>
      <c r="RDH102" s="32"/>
      <c r="RDI102" s="26"/>
      <c r="RDJ102" s="140"/>
      <c r="RDK102" s="143"/>
      <c r="RDL102" s="143"/>
      <c r="RDM102" s="23"/>
      <c r="RDN102" s="32"/>
      <c r="RDO102" s="32"/>
      <c r="RDP102" s="26"/>
      <c r="RDQ102" s="140"/>
      <c r="RDR102" s="143"/>
      <c r="RDS102" s="143"/>
      <c r="RDT102" s="23"/>
      <c r="RDU102" s="32"/>
      <c r="RDV102" s="32"/>
      <c r="RDW102" s="26"/>
      <c r="RDX102" s="140"/>
      <c r="RDY102" s="143"/>
      <c r="RDZ102" s="143"/>
      <c r="REA102" s="23"/>
      <c r="REB102" s="32"/>
      <c r="REC102" s="32"/>
      <c r="RED102" s="26"/>
      <c r="REE102" s="140"/>
      <c r="REF102" s="143"/>
      <c r="REG102" s="143"/>
      <c r="REH102" s="23"/>
      <c r="REI102" s="32"/>
      <c r="REJ102" s="32"/>
      <c r="REK102" s="26"/>
      <c r="REL102" s="140"/>
      <c r="REM102" s="143"/>
      <c r="REN102" s="143"/>
      <c r="REO102" s="23"/>
      <c r="REP102" s="32"/>
      <c r="REQ102" s="32"/>
      <c r="RER102" s="26"/>
      <c r="RES102" s="140"/>
      <c r="RET102" s="143"/>
      <c r="REU102" s="143"/>
      <c r="REV102" s="23"/>
      <c r="REW102" s="32"/>
      <c r="REX102" s="32"/>
      <c r="REY102" s="26"/>
      <c r="REZ102" s="140"/>
      <c r="RFA102" s="143"/>
      <c r="RFB102" s="143"/>
      <c r="RFC102" s="23"/>
      <c r="RFD102" s="32"/>
      <c r="RFE102" s="32"/>
      <c r="RFF102" s="26"/>
      <c r="RFG102" s="140"/>
      <c r="RFH102" s="143"/>
      <c r="RFI102" s="143"/>
      <c r="RFJ102" s="23"/>
      <c r="RFK102" s="32"/>
      <c r="RFL102" s="32"/>
      <c r="RFM102" s="26"/>
      <c r="RFN102" s="140"/>
      <c r="RFO102" s="143"/>
      <c r="RFP102" s="143"/>
      <c r="RFQ102" s="23"/>
      <c r="RFR102" s="32"/>
      <c r="RFS102" s="32"/>
      <c r="RFT102" s="26"/>
      <c r="RFU102" s="140"/>
      <c r="RFV102" s="143"/>
      <c r="RFW102" s="143"/>
      <c r="RFX102" s="23"/>
      <c r="RFY102" s="32"/>
      <c r="RFZ102" s="32"/>
      <c r="RGA102" s="26"/>
      <c r="RGB102" s="140"/>
      <c r="RGC102" s="143"/>
      <c r="RGD102" s="143"/>
      <c r="RGE102" s="23"/>
      <c r="RGF102" s="32"/>
      <c r="RGG102" s="32"/>
      <c r="RGH102" s="26"/>
      <c r="RGI102" s="140"/>
      <c r="RGJ102" s="143"/>
      <c r="RGK102" s="143"/>
      <c r="RGL102" s="23"/>
      <c r="RGM102" s="32"/>
      <c r="RGN102" s="32"/>
      <c r="RGO102" s="26"/>
      <c r="RGP102" s="140"/>
      <c r="RGQ102" s="143"/>
      <c r="RGR102" s="143"/>
      <c r="RGS102" s="23"/>
      <c r="RGT102" s="32"/>
      <c r="RGU102" s="32"/>
      <c r="RGV102" s="26"/>
      <c r="RGW102" s="140"/>
      <c r="RGX102" s="143"/>
      <c r="RGY102" s="143"/>
      <c r="RGZ102" s="23"/>
      <c r="RHA102" s="32"/>
      <c r="RHB102" s="32"/>
      <c r="RHC102" s="26"/>
      <c r="RHD102" s="140"/>
      <c r="RHE102" s="143"/>
      <c r="RHF102" s="143"/>
      <c r="RHG102" s="23"/>
      <c r="RHH102" s="32"/>
      <c r="RHI102" s="32"/>
      <c r="RHJ102" s="26"/>
      <c r="RHK102" s="140"/>
      <c r="RHL102" s="143"/>
      <c r="RHM102" s="143"/>
      <c r="RHN102" s="23"/>
      <c r="RHO102" s="32"/>
      <c r="RHP102" s="32"/>
      <c r="RHQ102" s="26"/>
      <c r="RHR102" s="140"/>
      <c r="RHS102" s="143"/>
      <c r="RHT102" s="143"/>
      <c r="RHU102" s="23"/>
      <c r="RHV102" s="32"/>
      <c r="RHW102" s="32"/>
      <c r="RHX102" s="26"/>
      <c r="RHY102" s="140"/>
      <c r="RHZ102" s="143"/>
      <c r="RIA102" s="143"/>
      <c r="RIB102" s="23"/>
      <c r="RIC102" s="32"/>
      <c r="RID102" s="32"/>
      <c r="RIE102" s="26"/>
      <c r="RIF102" s="140"/>
      <c r="RIG102" s="143"/>
      <c r="RIH102" s="143"/>
      <c r="RII102" s="23"/>
      <c r="RIJ102" s="32"/>
      <c r="RIK102" s="32"/>
      <c r="RIL102" s="26"/>
      <c r="RIM102" s="140"/>
      <c r="RIN102" s="143"/>
      <c r="RIO102" s="143"/>
      <c r="RIP102" s="23"/>
      <c r="RIQ102" s="32"/>
      <c r="RIR102" s="32"/>
      <c r="RIS102" s="26"/>
      <c r="RIT102" s="140"/>
      <c r="RIU102" s="143"/>
      <c r="RIV102" s="143"/>
      <c r="RIW102" s="23"/>
      <c r="RIX102" s="32"/>
      <c r="RIY102" s="32"/>
      <c r="RIZ102" s="26"/>
      <c r="RJA102" s="140"/>
      <c r="RJB102" s="143"/>
      <c r="RJC102" s="143"/>
      <c r="RJD102" s="23"/>
      <c r="RJE102" s="32"/>
      <c r="RJF102" s="32"/>
      <c r="RJG102" s="26"/>
      <c r="RJH102" s="140"/>
      <c r="RJI102" s="143"/>
      <c r="RJJ102" s="143"/>
      <c r="RJK102" s="23"/>
      <c r="RJL102" s="32"/>
      <c r="RJM102" s="32"/>
      <c r="RJN102" s="26"/>
      <c r="RJO102" s="140"/>
      <c r="RJP102" s="143"/>
      <c r="RJQ102" s="143"/>
      <c r="RJR102" s="23"/>
      <c r="RJS102" s="32"/>
      <c r="RJT102" s="32"/>
      <c r="RJU102" s="26"/>
      <c r="RJV102" s="140"/>
      <c r="RJW102" s="143"/>
      <c r="RJX102" s="143"/>
      <c r="RJY102" s="23"/>
      <c r="RJZ102" s="32"/>
      <c r="RKA102" s="32"/>
      <c r="RKB102" s="26"/>
      <c r="RKC102" s="140"/>
      <c r="RKD102" s="143"/>
      <c r="RKE102" s="143"/>
      <c r="RKF102" s="23"/>
      <c r="RKG102" s="32"/>
      <c r="RKH102" s="32"/>
      <c r="RKI102" s="26"/>
      <c r="RKJ102" s="140"/>
      <c r="RKK102" s="143"/>
      <c r="RKL102" s="143"/>
      <c r="RKM102" s="23"/>
      <c r="RKN102" s="32"/>
      <c r="RKO102" s="32"/>
      <c r="RKP102" s="26"/>
      <c r="RKQ102" s="140"/>
      <c r="RKR102" s="143"/>
      <c r="RKS102" s="143"/>
      <c r="RKT102" s="23"/>
      <c r="RKU102" s="32"/>
      <c r="RKV102" s="32"/>
      <c r="RKW102" s="26"/>
      <c r="RKX102" s="140"/>
      <c r="RKY102" s="143"/>
      <c r="RKZ102" s="143"/>
      <c r="RLA102" s="23"/>
      <c r="RLB102" s="32"/>
      <c r="RLC102" s="32"/>
      <c r="RLD102" s="26"/>
      <c r="RLE102" s="140"/>
      <c r="RLF102" s="143"/>
      <c r="RLG102" s="143"/>
      <c r="RLH102" s="23"/>
      <c r="RLI102" s="32"/>
      <c r="RLJ102" s="32"/>
      <c r="RLK102" s="26"/>
      <c r="RLL102" s="140"/>
      <c r="RLM102" s="143"/>
      <c r="RLN102" s="143"/>
      <c r="RLO102" s="23"/>
      <c r="RLP102" s="32"/>
      <c r="RLQ102" s="32"/>
      <c r="RLR102" s="26"/>
      <c r="RLS102" s="140"/>
      <c r="RLT102" s="143"/>
      <c r="RLU102" s="143"/>
      <c r="RLV102" s="23"/>
      <c r="RLW102" s="32"/>
      <c r="RLX102" s="32"/>
      <c r="RLY102" s="26"/>
      <c r="RLZ102" s="140"/>
      <c r="RMA102" s="143"/>
      <c r="RMB102" s="143"/>
      <c r="RMC102" s="23"/>
      <c r="RMD102" s="32"/>
      <c r="RME102" s="32"/>
      <c r="RMF102" s="26"/>
      <c r="RMG102" s="140"/>
      <c r="RMH102" s="143"/>
      <c r="RMI102" s="143"/>
      <c r="RMJ102" s="23"/>
      <c r="RMK102" s="32"/>
      <c r="RML102" s="32"/>
      <c r="RMM102" s="26"/>
      <c r="RMN102" s="140"/>
      <c r="RMO102" s="143"/>
      <c r="RMP102" s="143"/>
      <c r="RMQ102" s="23"/>
      <c r="RMR102" s="32"/>
      <c r="RMS102" s="32"/>
      <c r="RMT102" s="26"/>
      <c r="RMU102" s="140"/>
      <c r="RMV102" s="143"/>
      <c r="RMW102" s="143"/>
      <c r="RMX102" s="23"/>
      <c r="RMY102" s="32"/>
      <c r="RMZ102" s="32"/>
      <c r="RNA102" s="26"/>
      <c r="RNB102" s="140"/>
      <c r="RNC102" s="143"/>
      <c r="RND102" s="143"/>
      <c r="RNE102" s="23"/>
      <c r="RNF102" s="32"/>
      <c r="RNG102" s="32"/>
      <c r="RNH102" s="26"/>
      <c r="RNI102" s="140"/>
      <c r="RNJ102" s="143"/>
      <c r="RNK102" s="143"/>
      <c r="RNL102" s="23"/>
      <c r="RNM102" s="32"/>
      <c r="RNN102" s="32"/>
      <c r="RNO102" s="26"/>
      <c r="RNP102" s="140"/>
      <c r="RNQ102" s="143"/>
      <c r="RNR102" s="143"/>
      <c r="RNS102" s="23"/>
      <c r="RNT102" s="32"/>
      <c r="RNU102" s="32"/>
      <c r="RNV102" s="26"/>
      <c r="RNW102" s="140"/>
      <c r="RNX102" s="143"/>
      <c r="RNY102" s="143"/>
      <c r="RNZ102" s="23"/>
      <c r="ROA102" s="32"/>
      <c r="ROB102" s="32"/>
      <c r="ROC102" s="26"/>
      <c r="ROD102" s="140"/>
      <c r="ROE102" s="143"/>
      <c r="ROF102" s="143"/>
      <c r="ROG102" s="23"/>
      <c r="ROH102" s="32"/>
      <c r="ROI102" s="32"/>
      <c r="ROJ102" s="26"/>
      <c r="ROK102" s="140"/>
      <c r="ROL102" s="143"/>
      <c r="ROM102" s="143"/>
      <c r="RON102" s="23"/>
      <c r="ROO102" s="32"/>
      <c r="ROP102" s="32"/>
      <c r="ROQ102" s="26"/>
      <c r="ROR102" s="140"/>
      <c r="ROS102" s="143"/>
      <c r="ROT102" s="143"/>
      <c r="ROU102" s="23"/>
      <c r="ROV102" s="32"/>
      <c r="ROW102" s="32"/>
      <c r="ROX102" s="26"/>
      <c r="ROY102" s="140"/>
      <c r="ROZ102" s="143"/>
      <c r="RPA102" s="143"/>
      <c r="RPB102" s="23"/>
      <c r="RPC102" s="32"/>
      <c r="RPD102" s="32"/>
      <c r="RPE102" s="26"/>
      <c r="RPF102" s="140"/>
      <c r="RPG102" s="143"/>
      <c r="RPH102" s="143"/>
      <c r="RPI102" s="23"/>
      <c r="RPJ102" s="32"/>
      <c r="RPK102" s="32"/>
      <c r="RPL102" s="26"/>
      <c r="RPM102" s="140"/>
      <c r="RPN102" s="143"/>
      <c r="RPO102" s="143"/>
      <c r="RPP102" s="23"/>
      <c r="RPQ102" s="32"/>
      <c r="RPR102" s="32"/>
      <c r="RPS102" s="26"/>
      <c r="RPT102" s="140"/>
      <c r="RPU102" s="143"/>
      <c r="RPV102" s="143"/>
      <c r="RPW102" s="23"/>
      <c r="RPX102" s="32"/>
      <c r="RPY102" s="32"/>
      <c r="RPZ102" s="26"/>
      <c r="RQA102" s="140"/>
      <c r="RQB102" s="143"/>
      <c r="RQC102" s="143"/>
      <c r="RQD102" s="23"/>
      <c r="RQE102" s="32"/>
      <c r="RQF102" s="32"/>
      <c r="RQG102" s="26"/>
      <c r="RQH102" s="140"/>
      <c r="RQI102" s="143"/>
      <c r="RQJ102" s="143"/>
      <c r="RQK102" s="23"/>
      <c r="RQL102" s="32"/>
      <c r="RQM102" s="32"/>
      <c r="RQN102" s="26"/>
      <c r="RQO102" s="140"/>
      <c r="RQP102" s="143"/>
      <c r="RQQ102" s="143"/>
      <c r="RQR102" s="23"/>
      <c r="RQS102" s="32"/>
      <c r="RQT102" s="32"/>
      <c r="RQU102" s="26"/>
      <c r="RQV102" s="140"/>
      <c r="RQW102" s="143"/>
      <c r="RQX102" s="143"/>
      <c r="RQY102" s="23"/>
      <c r="RQZ102" s="32"/>
      <c r="RRA102" s="32"/>
      <c r="RRB102" s="26"/>
      <c r="RRC102" s="140"/>
      <c r="RRD102" s="143"/>
      <c r="RRE102" s="143"/>
      <c r="RRF102" s="23"/>
      <c r="RRG102" s="32"/>
      <c r="RRH102" s="32"/>
      <c r="RRI102" s="26"/>
      <c r="RRJ102" s="140"/>
      <c r="RRK102" s="143"/>
      <c r="RRL102" s="143"/>
      <c r="RRM102" s="23"/>
      <c r="RRN102" s="32"/>
      <c r="RRO102" s="32"/>
      <c r="RRP102" s="26"/>
      <c r="RRQ102" s="140"/>
      <c r="RRR102" s="143"/>
      <c r="RRS102" s="143"/>
      <c r="RRT102" s="23"/>
      <c r="RRU102" s="32"/>
      <c r="RRV102" s="32"/>
      <c r="RRW102" s="26"/>
      <c r="RRX102" s="140"/>
      <c r="RRY102" s="143"/>
      <c r="RRZ102" s="143"/>
      <c r="RSA102" s="23"/>
      <c r="RSB102" s="32"/>
      <c r="RSC102" s="32"/>
      <c r="RSD102" s="26"/>
      <c r="RSE102" s="140"/>
      <c r="RSF102" s="143"/>
      <c r="RSG102" s="143"/>
      <c r="RSH102" s="23"/>
      <c r="RSI102" s="32"/>
      <c r="RSJ102" s="32"/>
      <c r="RSK102" s="26"/>
      <c r="RSL102" s="140"/>
      <c r="RSM102" s="143"/>
      <c r="RSN102" s="143"/>
      <c r="RSO102" s="23"/>
      <c r="RSP102" s="32"/>
      <c r="RSQ102" s="32"/>
      <c r="RSR102" s="26"/>
      <c r="RSS102" s="140"/>
      <c r="RST102" s="143"/>
      <c r="RSU102" s="143"/>
      <c r="RSV102" s="23"/>
      <c r="RSW102" s="32"/>
      <c r="RSX102" s="32"/>
      <c r="RSY102" s="26"/>
      <c r="RSZ102" s="140"/>
      <c r="RTA102" s="143"/>
      <c r="RTB102" s="143"/>
      <c r="RTC102" s="23"/>
      <c r="RTD102" s="32"/>
      <c r="RTE102" s="32"/>
      <c r="RTF102" s="26"/>
      <c r="RTG102" s="140"/>
      <c r="RTH102" s="143"/>
      <c r="RTI102" s="143"/>
      <c r="RTJ102" s="23"/>
      <c r="RTK102" s="32"/>
      <c r="RTL102" s="32"/>
      <c r="RTM102" s="26"/>
      <c r="RTN102" s="140"/>
      <c r="RTO102" s="143"/>
      <c r="RTP102" s="143"/>
      <c r="RTQ102" s="23"/>
      <c r="RTR102" s="32"/>
      <c r="RTS102" s="32"/>
      <c r="RTT102" s="26"/>
      <c r="RTU102" s="140"/>
      <c r="RTV102" s="143"/>
      <c r="RTW102" s="143"/>
      <c r="RTX102" s="23"/>
      <c r="RTY102" s="32"/>
      <c r="RTZ102" s="32"/>
      <c r="RUA102" s="26"/>
      <c r="RUB102" s="140"/>
      <c r="RUC102" s="143"/>
      <c r="RUD102" s="143"/>
      <c r="RUE102" s="23"/>
      <c r="RUF102" s="32"/>
      <c r="RUG102" s="32"/>
      <c r="RUH102" s="26"/>
      <c r="RUI102" s="140"/>
      <c r="RUJ102" s="143"/>
      <c r="RUK102" s="143"/>
      <c r="RUL102" s="23"/>
      <c r="RUM102" s="32"/>
      <c r="RUN102" s="32"/>
      <c r="RUO102" s="26"/>
      <c r="RUP102" s="140"/>
      <c r="RUQ102" s="143"/>
      <c r="RUR102" s="143"/>
      <c r="RUS102" s="23"/>
      <c r="RUT102" s="32"/>
      <c r="RUU102" s="32"/>
      <c r="RUV102" s="26"/>
      <c r="RUW102" s="140"/>
      <c r="RUX102" s="143"/>
      <c r="RUY102" s="143"/>
      <c r="RUZ102" s="23"/>
      <c r="RVA102" s="32"/>
      <c r="RVB102" s="32"/>
      <c r="RVC102" s="26"/>
      <c r="RVD102" s="140"/>
      <c r="RVE102" s="143"/>
      <c r="RVF102" s="143"/>
      <c r="RVG102" s="23"/>
      <c r="RVH102" s="32"/>
      <c r="RVI102" s="32"/>
      <c r="RVJ102" s="26"/>
      <c r="RVK102" s="140"/>
      <c r="RVL102" s="143"/>
      <c r="RVM102" s="143"/>
      <c r="RVN102" s="23"/>
      <c r="RVO102" s="32"/>
      <c r="RVP102" s="32"/>
      <c r="RVQ102" s="26"/>
      <c r="RVR102" s="140"/>
      <c r="RVS102" s="143"/>
      <c r="RVT102" s="143"/>
      <c r="RVU102" s="23"/>
      <c r="RVV102" s="32"/>
      <c r="RVW102" s="32"/>
      <c r="RVX102" s="26"/>
      <c r="RVY102" s="140"/>
      <c r="RVZ102" s="143"/>
      <c r="RWA102" s="143"/>
      <c r="RWB102" s="23"/>
      <c r="RWC102" s="32"/>
      <c r="RWD102" s="32"/>
      <c r="RWE102" s="26"/>
      <c r="RWF102" s="140"/>
      <c r="RWG102" s="143"/>
      <c r="RWH102" s="143"/>
      <c r="RWI102" s="23"/>
      <c r="RWJ102" s="32"/>
      <c r="RWK102" s="32"/>
      <c r="RWL102" s="26"/>
      <c r="RWM102" s="140"/>
      <c r="RWN102" s="143"/>
      <c r="RWO102" s="143"/>
      <c r="RWP102" s="23"/>
      <c r="RWQ102" s="32"/>
      <c r="RWR102" s="32"/>
      <c r="RWS102" s="26"/>
      <c r="RWT102" s="140"/>
      <c r="RWU102" s="143"/>
      <c r="RWV102" s="143"/>
      <c r="RWW102" s="23"/>
      <c r="RWX102" s="32"/>
      <c r="RWY102" s="32"/>
      <c r="RWZ102" s="26"/>
      <c r="RXA102" s="140"/>
      <c r="RXB102" s="143"/>
      <c r="RXC102" s="143"/>
      <c r="RXD102" s="23"/>
      <c r="RXE102" s="32"/>
      <c r="RXF102" s="32"/>
      <c r="RXG102" s="26"/>
      <c r="RXH102" s="140"/>
      <c r="RXI102" s="143"/>
      <c r="RXJ102" s="143"/>
      <c r="RXK102" s="23"/>
      <c r="RXL102" s="32"/>
      <c r="RXM102" s="32"/>
      <c r="RXN102" s="26"/>
      <c r="RXO102" s="140"/>
      <c r="RXP102" s="143"/>
      <c r="RXQ102" s="143"/>
      <c r="RXR102" s="23"/>
      <c r="RXS102" s="32"/>
      <c r="RXT102" s="32"/>
      <c r="RXU102" s="26"/>
      <c r="RXV102" s="140"/>
      <c r="RXW102" s="143"/>
      <c r="RXX102" s="143"/>
      <c r="RXY102" s="23"/>
      <c r="RXZ102" s="32"/>
      <c r="RYA102" s="32"/>
      <c r="RYB102" s="26"/>
      <c r="RYC102" s="140"/>
      <c r="RYD102" s="143"/>
      <c r="RYE102" s="143"/>
      <c r="RYF102" s="23"/>
      <c r="RYG102" s="32"/>
      <c r="RYH102" s="32"/>
      <c r="RYI102" s="26"/>
      <c r="RYJ102" s="140"/>
      <c r="RYK102" s="143"/>
      <c r="RYL102" s="143"/>
      <c r="RYM102" s="23"/>
      <c r="RYN102" s="32"/>
      <c r="RYO102" s="32"/>
      <c r="RYP102" s="26"/>
      <c r="RYQ102" s="140"/>
      <c r="RYR102" s="143"/>
      <c r="RYS102" s="143"/>
      <c r="RYT102" s="23"/>
      <c r="RYU102" s="32"/>
      <c r="RYV102" s="32"/>
      <c r="RYW102" s="26"/>
      <c r="RYX102" s="140"/>
      <c r="RYY102" s="143"/>
      <c r="RYZ102" s="143"/>
      <c r="RZA102" s="23"/>
      <c r="RZB102" s="32"/>
      <c r="RZC102" s="32"/>
      <c r="RZD102" s="26"/>
      <c r="RZE102" s="140"/>
      <c r="RZF102" s="143"/>
      <c r="RZG102" s="143"/>
      <c r="RZH102" s="23"/>
      <c r="RZI102" s="32"/>
      <c r="RZJ102" s="32"/>
      <c r="RZK102" s="26"/>
      <c r="RZL102" s="140"/>
      <c r="RZM102" s="143"/>
      <c r="RZN102" s="143"/>
      <c r="RZO102" s="23"/>
      <c r="RZP102" s="32"/>
      <c r="RZQ102" s="32"/>
      <c r="RZR102" s="26"/>
      <c r="RZS102" s="140"/>
      <c r="RZT102" s="143"/>
      <c r="RZU102" s="143"/>
      <c r="RZV102" s="23"/>
      <c r="RZW102" s="32"/>
      <c r="RZX102" s="32"/>
      <c r="RZY102" s="26"/>
      <c r="RZZ102" s="140"/>
      <c r="SAA102" s="143"/>
      <c r="SAB102" s="143"/>
      <c r="SAC102" s="23"/>
      <c r="SAD102" s="32"/>
      <c r="SAE102" s="32"/>
      <c r="SAF102" s="26"/>
      <c r="SAG102" s="140"/>
      <c r="SAH102" s="143"/>
      <c r="SAI102" s="143"/>
      <c r="SAJ102" s="23"/>
      <c r="SAK102" s="32"/>
      <c r="SAL102" s="32"/>
      <c r="SAM102" s="26"/>
      <c r="SAN102" s="140"/>
      <c r="SAO102" s="143"/>
      <c r="SAP102" s="143"/>
      <c r="SAQ102" s="23"/>
      <c r="SAR102" s="32"/>
      <c r="SAS102" s="32"/>
      <c r="SAT102" s="26"/>
      <c r="SAU102" s="140"/>
      <c r="SAV102" s="143"/>
      <c r="SAW102" s="143"/>
      <c r="SAX102" s="23"/>
      <c r="SAY102" s="32"/>
      <c r="SAZ102" s="32"/>
      <c r="SBA102" s="26"/>
      <c r="SBB102" s="140"/>
      <c r="SBC102" s="143"/>
      <c r="SBD102" s="143"/>
      <c r="SBE102" s="23"/>
      <c r="SBF102" s="32"/>
      <c r="SBG102" s="32"/>
      <c r="SBH102" s="26"/>
      <c r="SBI102" s="140"/>
      <c r="SBJ102" s="143"/>
      <c r="SBK102" s="143"/>
      <c r="SBL102" s="23"/>
      <c r="SBM102" s="32"/>
      <c r="SBN102" s="32"/>
      <c r="SBO102" s="26"/>
      <c r="SBP102" s="140"/>
      <c r="SBQ102" s="143"/>
      <c r="SBR102" s="143"/>
      <c r="SBS102" s="23"/>
      <c r="SBT102" s="32"/>
      <c r="SBU102" s="32"/>
      <c r="SBV102" s="26"/>
      <c r="SBW102" s="140"/>
      <c r="SBX102" s="143"/>
      <c r="SBY102" s="143"/>
      <c r="SBZ102" s="23"/>
      <c r="SCA102" s="32"/>
      <c r="SCB102" s="32"/>
      <c r="SCC102" s="26"/>
      <c r="SCD102" s="140"/>
      <c r="SCE102" s="143"/>
      <c r="SCF102" s="143"/>
      <c r="SCG102" s="23"/>
      <c r="SCH102" s="32"/>
      <c r="SCI102" s="32"/>
      <c r="SCJ102" s="26"/>
      <c r="SCK102" s="140"/>
      <c r="SCL102" s="143"/>
      <c r="SCM102" s="143"/>
      <c r="SCN102" s="23"/>
      <c r="SCO102" s="32"/>
      <c r="SCP102" s="32"/>
      <c r="SCQ102" s="26"/>
      <c r="SCR102" s="140"/>
      <c r="SCS102" s="143"/>
      <c r="SCT102" s="143"/>
      <c r="SCU102" s="23"/>
      <c r="SCV102" s="32"/>
      <c r="SCW102" s="32"/>
      <c r="SCX102" s="26"/>
      <c r="SCY102" s="140"/>
      <c r="SCZ102" s="143"/>
      <c r="SDA102" s="143"/>
      <c r="SDB102" s="23"/>
      <c r="SDC102" s="32"/>
      <c r="SDD102" s="32"/>
      <c r="SDE102" s="26"/>
      <c r="SDF102" s="140"/>
      <c r="SDG102" s="143"/>
      <c r="SDH102" s="143"/>
      <c r="SDI102" s="23"/>
      <c r="SDJ102" s="32"/>
      <c r="SDK102" s="32"/>
      <c r="SDL102" s="26"/>
      <c r="SDM102" s="140"/>
      <c r="SDN102" s="143"/>
      <c r="SDO102" s="143"/>
      <c r="SDP102" s="23"/>
      <c r="SDQ102" s="32"/>
      <c r="SDR102" s="32"/>
      <c r="SDS102" s="26"/>
      <c r="SDT102" s="140"/>
      <c r="SDU102" s="143"/>
      <c r="SDV102" s="143"/>
      <c r="SDW102" s="23"/>
      <c r="SDX102" s="32"/>
      <c r="SDY102" s="32"/>
      <c r="SDZ102" s="26"/>
      <c r="SEA102" s="140"/>
      <c r="SEB102" s="143"/>
      <c r="SEC102" s="143"/>
      <c r="SED102" s="23"/>
      <c r="SEE102" s="32"/>
      <c r="SEF102" s="32"/>
      <c r="SEG102" s="26"/>
      <c r="SEH102" s="140"/>
      <c r="SEI102" s="143"/>
      <c r="SEJ102" s="143"/>
      <c r="SEK102" s="23"/>
      <c r="SEL102" s="32"/>
      <c r="SEM102" s="32"/>
      <c r="SEN102" s="26"/>
      <c r="SEO102" s="140"/>
      <c r="SEP102" s="143"/>
      <c r="SEQ102" s="143"/>
      <c r="SER102" s="23"/>
      <c r="SES102" s="32"/>
      <c r="SET102" s="32"/>
      <c r="SEU102" s="26"/>
      <c r="SEV102" s="140"/>
      <c r="SEW102" s="143"/>
      <c r="SEX102" s="143"/>
      <c r="SEY102" s="23"/>
      <c r="SEZ102" s="32"/>
      <c r="SFA102" s="32"/>
      <c r="SFB102" s="26"/>
      <c r="SFC102" s="140"/>
      <c r="SFD102" s="143"/>
      <c r="SFE102" s="143"/>
      <c r="SFF102" s="23"/>
      <c r="SFG102" s="32"/>
      <c r="SFH102" s="32"/>
      <c r="SFI102" s="26"/>
      <c r="SFJ102" s="140"/>
      <c r="SFK102" s="143"/>
      <c r="SFL102" s="143"/>
      <c r="SFM102" s="23"/>
      <c r="SFN102" s="32"/>
      <c r="SFO102" s="32"/>
      <c r="SFP102" s="26"/>
      <c r="SFQ102" s="140"/>
      <c r="SFR102" s="143"/>
      <c r="SFS102" s="143"/>
      <c r="SFT102" s="23"/>
      <c r="SFU102" s="32"/>
      <c r="SFV102" s="32"/>
      <c r="SFW102" s="26"/>
      <c r="SFX102" s="140"/>
      <c r="SFY102" s="143"/>
      <c r="SFZ102" s="143"/>
      <c r="SGA102" s="23"/>
      <c r="SGB102" s="32"/>
      <c r="SGC102" s="32"/>
      <c r="SGD102" s="26"/>
      <c r="SGE102" s="140"/>
      <c r="SGF102" s="143"/>
      <c r="SGG102" s="143"/>
      <c r="SGH102" s="23"/>
      <c r="SGI102" s="32"/>
      <c r="SGJ102" s="32"/>
      <c r="SGK102" s="26"/>
      <c r="SGL102" s="140"/>
      <c r="SGM102" s="143"/>
      <c r="SGN102" s="143"/>
      <c r="SGO102" s="23"/>
      <c r="SGP102" s="32"/>
      <c r="SGQ102" s="32"/>
      <c r="SGR102" s="26"/>
      <c r="SGS102" s="140"/>
      <c r="SGT102" s="143"/>
      <c r="SGU102" s="143"/>
      <c r="SGV102" s="23"/>
      <c r="SGW102" s="32"/>
      <c r="SGX102" s="32"/>
      <c r="SGY102" s="26"/>
      <c r="SGZ102" s="140"/>
      <c r="SHA102" s="143"/>
      <c r="SHB102" s="143"/>
      <c r="SHC102" s="23"/>
      <c r="SHD102" s="32"/>
      <c r="SHE102" s="32"/>
      <c r="SHF102" s="26"/>
      <c r="SHG102" s="140"/>
      <c r="SHH102" s="143"/>
      <c r="SHI102" s="143"/>
      <c r="SHJ102" s="23"/>
      <c r="SHK102" s="32"/>
      <c r="SHL102" s="32"/>
      <c r="SHM102" s="26"/>
      <c r="SHN102" s="140"/>
      <c r="SHO102" s="143"/>
      <c r="SHP102" s="143"/>
      <c r="SHQ102" s="23"/>
      <c r="SHR102" s="32"/>
      <c r="SHS102" s="32"/>
      <c r="SHT102" s="26"/>
      <c r="SHU102" s="140"/>
      <c r="SHV102" s="143"/>
      <c r="SHW102" s="143"/>
      <c r="SHX102" s="23"/>
      <c r="SHY102" s="32"/>
      <c r="SHZ102" s="32"/>
      <c r="SIA102" s="26"/>
      <c r="SIB102" s="140"/>
      <c r="SIC102" s="143"/>
      <c r="SID102" s="143"/>
      <c r="SIE102" s="23"/>
      <c r="SIF102" s="32"/>
      <c r="SIG102" s="32"/>
      <c r="SIH102" s="26"/>
      <c r="SII102" s="140"/>
      <c r="SIJ102" s="143"/>
      <c r="SIK102" s="143"/>
      <c r="SIL102" s="23"/>
      <c r="SIM102" s="32"/>
      <c r="SIN102" s="32"/>
      <c r="SIO102" s="26"/>
      <c r="SIP102" s="140"/>
      <c r="SIQ102" s="143"/>
      <c r="SIR102" s="143"/>
      <c r="SIS102" s="23"/>
      <c r="SIT102" s="32"/>
      <c r="SIU102" s="32"/>
      <c r="SIV102" s="26"/>
      <c r="SIW102" s="140"/>
      <c r="SIX102" s="143"/>
      <c r="SIY102" s="143"/>
      <c r="SIZ102" s="23"/>
      <c r="SJA102" s="32"/>
      <c r="SJB102" s="32"/>
      <c r="SJC102" s="26"/>
      <c r="SJD102" s="140"/>
      <c r="SJE102" s="143"/>
      <c r="SJF102" s="143"/>
      <c r="SJG102" s="23"/>
      <c r="SJH102" s="32"/>
      <c r="SJI102" s="32"/>
      <c r="SJJ102" s="26"/>
      <c r="SJK102" s="140"/>
      <c r="SJL102" s="143"/>
      <c r="SJM102" s="143"/>
      <c r="SJN102" s="23"/>
      <c r="SJO102" s="32"/>
      <c r="SJP102" s="32"/>
      <c r="SJQ102" s="26"/>
      <c r="SJR102" s="140"/>
      <c r="SJS102" s="143"/>
      <c r="SJT102" s="143"/>
      <c r="SJU102" s="23"/>
      <c r="SJV102" s="32"/>
      <c r="SJW102" s="32"/>
      <c r="SJX102" s="26"/>
      <c r="SJY102" s="140"/>
      <c r="SJZ102" s="143"/>
      <c r="SKA102" s="143"/>
      <c r="SKB102" s="23"/>
      <c r="SKC102" s="32"/>
      <c r="SKD102" s="32"/>
      <c r="SKE102" s="26"/>
      <c r="SKF102" s="140"/>
      <c r="SKG102" s="143"/>
      <c r="SKH102" s="143"/>
      <c r="SKI102" s="23"/>
      <c r="SKJ102" s="32"/>
      <c r="SKK102" s="32"/>
      <c r="SKL102" s="26"/>
      <c r="SKM102" s="140"/>
      <c r="SKN102" s="143"/>
      <c r="SKO102" s="143"/>
      <c r="SKP102" s="23"/>
      <c r="SKQ102" s="32"/>
      <c r="SKR102" s="32"/>
      <c r="SKS102" s="26"/>
      <c r="SKT102" s="140"/>
      <c r="SKU102" s="143"/>
      <c r="SKV102" s="143"/>
      <c r="SKW102" s="23"/>
      <c r="SKX102" s="32"/>
      <c r="SKY102" s="32"/>
      <c r="SKZ102" s="26"/>
      <c r="SLA102" s="140"/>
      <c r="SLB102" s="143"/>
      <c r="SLC102" s="143"/>
      <c r="SLD102" s="23"/>
      <c r="SLE102" s="32"/>
      <c r="SLF102" s="32"/>
      <c r="SLG102" s="26"/>
      <c r="SLH102" s="140"/>
      <c r="SLI102" s="143"/>
      <c r="SLJ102" s="143"/>
      <c r="SLK102" s="23"/>
      <c r="SLL102" s="32"/>
      <c r="SLM102" s="32"/>
      <c r="SLN102" s="26"/>
      <c r="SLO102" s="140"/>
      <c r="SLP102" s="143"/>
      <c r="SLQ102" s="143"/>
      <c r="SLR102" s="23"/>
      <c r="SLS102" s="32"/>
      <c r="SLT102" s="32"/>
      <c r="SLU102" s="26"/>
      <c r="SLV102" s="140"/>
      <c r="SLW102" s="143"/>
      <c r="SLX102" s="143"/>
      <c r="SLY102" s="23"/>
      <c r="SLZ102" s="32"/>
      <c r="SMA102" s="32"/>
      <c r="SMB102" s="26"/>
      <c r="SMC102" s="140"/>
      <c r="SMD102" s="143"/>
      <c r="SME102" s="143"/>
      <c r="SMF102" s="23"/>
      <c r="SMG102" s="32"/>
      <c r="SMH102" s="32"/>
      <c r="SMI102" s="26"/>
      <c r="SMJ102" s="140"/>
      <c r="SMK102" s="143"/>
      <c r="SML102" s="143"/>
      <c r="SMM102" s="23"/>
      <c r="SMN102" s="32"/>
      <c r="SMO102" s="32"/>
      <c r="SMP102" s="26"/>
      <c r="SMQ102" s="140"/>
      <c r="SMR102" s="143"/>
      <c r="SMS102" s="143"/>
      <c r="SMT102" s="23"/>
      <c r="SMU102" s="32"/>
      <c r="SMV102" s="32"/>
      <c r="SMW102" s="26"/>
      <c r="SMX102" s="140"/>
      <c r="SMY102" s="143"/>
      <c r="SMZ102" s="143"/>
      <c r="SNA102" s="23"/>
      <c r="SNB102" s="32"/>
      <c r="SNC102" s="32"/>
      <c r="SND102" s="26"/>
      <c r="SNE102" s="140"/>
      <c r="SNF102" s="143"/>
      <c r="SNG102" s="143"/>
      <c r="SNH102" s="23"/>
      <c r="SNI102" s="32"/>
      <c r="SNJ102" s="32"/>
      <c r="SNK102" s="26"/>
      <c r="SNL102" s="140"/>
      <c r="SNM102" s="143"/>
      <c r="SNN102" s="143"/>
      <c r="SNO102" s="23"/>
      <c r="SNP102" s="32"/>
      <c r="SNQ102" s="32"/>
      <c r="SNR102" s="26"/>
      <c r="SNS102" s="140"/>
      <c r="SNT102" s="143"/>
      <c r="SNU102" s="143"/>
      <c r="SNV102" s="23"/>
      <c r="SNW102" s="32"/>
      <c r="SNX102" s="32"/>
      <c r="SNY102" s="26"/>
      <c r="SNZ102" s="140"/>
      <c r="SOA102" s="143"/>
      <c r="SOB102" s="143"/>
      <c r="SOC102" s="23"/>
      <c r="SOD102" s="32"/>
      <c r="SOE102" s="32"/>
      <c r="SOF102" s="26"/>
      <c r="SOG102" s="140"/>
      <c r="SOH102" s="143"/>
      <c r="SOI102" s="143"/>
      <c r="SOJ102" s="23"/>
      <c r="SOK102" s="32"/>
      <c r="SOL102" s="32"/>
      <c r="SOM102" s="26"/>
      <c r="SON102" s="140"/>
      <c r="SOO102" s="143"/>
      <c r="SOP102" s="143"/>
      <c r="SOQ102" s="23"/>
      <c r="SOR102" s="32"/>
      <c r="SOS102" s="32"/>
      <c r="SOT102" s="26"/>
      <c r="SOU102" s="140"/>
      <c r="SOV102" s="143"/>
      <c r="SOW102" s="143"/>
      <c r="SOX102" s="23"/>
      <c r="SOY102" s="32"/>
      <c r="SOZ102" s="32"/>
      <c r="SPA102" s="26"/>
      <c r="SPB102" s="140"/>
      <c r="SPC102" s="143"/>
      <c r="SPD102" s="143"/>
      <c r="SPE102" s="23"/>
      <c r="SPF102" s="32"/>
      <c r="SPG102" s="32"/>
      <c r="SPH102" s="26"/>
      <c r="SPI102" s="140"/>
      <c r="SPJ102" s="143"/>
      <c r="SPK102" s="143"/>
      <c r="SPL102" s="23"/>
      <c r="SPM102" s="32"/>
      <c r="SPN102" s="32"/>
      <c r="SPO102" s="26"/>
      <c r="SPP102" s="140"/>
      <c r="SPQ102" s="143"/>
      <c r="SPR102" s="143"/>
      <c r="SPS102" s="23"/>
      <c r="SPT102" s="32"/>
      <c r="SPU102" s="32"/>
      <c r="SPV102" s="26"/>
      <c r="SPW102" s="140"/>
      <c r="SPX102" s="143"/>
      <c r="SPY102" s="143"/>
      <c r="SPZ102" s="23"/>
      <c r="SQA102" s="32"/>
      <c r="SQB102" s="32"/>
      <c r="SQC102" s="26"/>
      <c r="SQD102" s="140"/>
      <c r="SQE102" s="143"/>
      <c r="SQF102" s="143"/>
      <c r="SQG102" s="23"/>
      <c r="SQH102" s="32"/>
      <c r="SQI102" s="32"/>
      <c r="SQJ102" s="26"/>
      <c r="SQK102" s="140"/>
      <c r="SQL102" s="143"/>
      <c r="SQM102" s="143"/>
      <c r="SQN102" s="23"/>
      <c r="SQO102" s="32"/>
      <c r="SQP102" s="32"/>
      <c r="SQQ102" s="26"/>
      <c r="SQR102" s="140"/>
      <c r="SQS102" s="143"/>
      <c r="SQT102" s="143"/>
      <c r="SQU102" s="23"/>
      <c r="SQV102" s="32"/>
      <c r="SQW102" s="32"/>
      <c r="SQX102" s="26"/>
      <c r="SQY102" s="140"/>
      <c r="SQZ102" s="143"/>
      <c r="SRA102" s="143"/>
      <c r="SRB102" s="23"/>
      <c r="SRC102" s="32"/>
      <c r="SRD102" s="32"/>
      <c r="SRE102" s="26"/>
      <c r="SRF102" s="140"/>
      <c r="SRG102" s="143"/>
      <c r="SRH102" s="143"/>
      <c r="SRI102" s="23"/>
      <c r="SRJ102" s="32"/>
      <c r="SRK102" s="32"/>
      <c r="SRL102" s="26"/>
      <c r="SRM102" s="140"/>
      <c r="SRN102" s="143"/>
      <c r="SRO102" s="143"/>
      <c r="SRP102" s="23"/>
      <c r="SRQ102" s="32"/>
      <c r="SRR102" s="32"/>
      <c r="SRS102" s="26"/>
      <c r="SRT102" s="140"/>
      <c r="SRU102" s="143"/>
      <c r="SRV102" s="143"/>
      <c r="SRW102" s="23"/>
      <c r="SRX102" s="32"/>
      <c r="SRY102" s="32"/>
      <c r="SRZ102" s="26"/>
      <c r="SSA102" s="140"/>
      <c r="SSB102" s="143"/>
      <c r="SSC102" s="143"/>
      <c r="SSD102" s="23"/>
      <c r="SSE102" s="32"/>
      <c r="SSF102" s="32"/>
      <c r="SSG102" s="26"/>
      <c r="SSH102" s="140"/>
      <c r="SSI102" s="143"/>
      <c r="SSJ102" s="143"/>
      <c r="SSK102" s="23"/>
      <c r="SSL102" s="32"/>
      <c r="SSM102" s="32"/>
      <c r="SSN102" s="26"/>
      <c r="SSO102" s="140"/>
      <c r="SSP102" s="143"/>
      <c r="SSQ102" s="143"/>
      <c r="SSR102" s="23"/>
      <c r="SSS102" s="32"/>
      <c r="SST102" s="32"/>
      <c r="SSU102" s="26"/>
      <c r="SSV102" s="140"/>
      <c r="SSW102" s="143"/>
      <c r="SSX102" s="143"/>
      <c r="SSY102" s="23"/>
      <c r="SSZ102" s="32"/>
      <c r="STA102" s="32"/>
      <c r="STB102" s="26"/>
      <c r="STC102" s="140"/>
      <c r="STD102" s="143"/>
      <c r="STE102" s="143"/>
      <c r="STF102" s="23"/>
      <c r="STG102" s="32"/>
      <c r="STH102" s="32"/>
      <c r="STI102" s="26"/>
      <c r="STJ102" s="140"/>
      <c r="STK102" s="143"/>
      <c r="STL102" s="143"/>
      <c r="STM102" s="23"/>
      <c r="STN102" s="32"/>
      <c r="STO102" s="32"/>
      <c r="STP102" s="26"/>
      <c r="STQ102" s="140"/>
      <c r="STR102" s="143"/>
      <c r="STS102" s="143"/>
      <c r="STT102" s="23"/>
      <c r="STU102" s="32"/>
      <c r="STV102" s="32"/>
      <c r="STW102" s="26"/>
      <c r="STX102" s="140"/>
      <c r="STY102" s="143"/>
      <c r="STZ102" s="143"/>
      <c r="SUA102" s="23"/>
      <c r="SUB102" s="32"/>
      <c r="SUC102" s="32"/>
      <c r="SUD102" s="26"/>
      <c r="SUE102" s="140"/>
      <c r="SUF102" s="143"/>
      <c r="SUG102" s="143"/>
      <c r="SUH102" s="23"/>
      <c r="SUI102" s="32"/>
      <c r="SUJ102" s="32"/>
      <c r="SUK102" s="26"/>
      <c r="SUL102" s="140"/>
      <c r="SUM102" s="143"/>
      <c r="SUN102" s="143"/>
      <c r="SUO102" s="23"/>
      <c r="SUP102" s="32"/>
      <c r="SUQ102" s="32"/>
      <c r="SUR102" s="26"/>
      <c r="SUS102" s="140"/>
      <c r="SUT102" s="143"/>
      <c r="SUU102" s="143"/>
      <c r="SUV102" s="23"/>
      <c r="SUW102" s="32"/>
      <c r="SUX102" s="32"/>
      <c r="SUY102" s="26"/>
      <c r="SUZ102" s="140"/>
      <c r="SVA102" s="143"/>
      <c r="SVB102" s="143"/>
      <c r="SVC102" s="23"/>
      <c r="SVD102" s="32"/>
      <c r="SVE102" s="32"/>
      <c r="SVF102" s="26"/>
      <c r="SVG102" s="140"/>
      <c r="SVH102" s="143"/>
      <c r="SVI102" s="143"/>
      <c r="SVJ102" s="23"/>
      <c r="SVK102" s="32"/>
      <c r="SVL102" s="32"/>
      <c r="SVM102" s="26"/>
      <c r="SVN102" s="140"/>
      <c r="SVO102" s="143"/>
      <c r="SVP102" s="143"/>
      <c r="SVQ102" s="23"/>
      <c r="SVR102" s="32"/>
      <c r="SVS102" s="32"/>
      <c r="SVT102" s="26"/>
      <c r="SVU102" s="140"/>
      <c r="SVV102" s="143"/>
      <c r="SVW102" s="143"/>
      <c r="SVX102" s="23"/>
      <c r="SVY102" s="32"/>
      <c r="SVZ102" s="32"/>
      <c r="SWA102" s="26"/>
      <c r="SWB102" s="140"/>
      <c r="SWC102" s="143"/>
      <c r="SWD102" s="143"/>
      <c r="SWE102" s="23"/>
      <c r="SWF102" s="32"/>
      <c r="SWG102" s="32"/>
      <c r="SWH102" s="26"/>
      <c r="SWI102" s="140"/>
      <c r="SWJ102" s="143"/>
      <c r="SWK102" s="143"/>
      <c r="SWL102" s="23"/>
      <c r="SWM102" s="32"/>
      <c r="SWN102" s="32"/>
      <c r="SWO102" s="26"/>
      <c r="SWP102" s="140"/>
      <c r="SWQ102" s="143"/>
      <c r="SWR102" s="143"/>
      <c r="SWS102" s="23"/>
      <c r="SWT102" s="32"/>
      <c r="SWU102" s="32"/>
      <c r="SWV102" s="26"/>
      <c r="SWW102" s="140"/>
      <c r="SWX102" s="143"/>
      <c r="SWY102" s="143"/>
      <c r="SWZ102" s="23"/>
      <c r="SXA102" s="32"/>
      <c r="SXB102" s="32"/>
      <c r="SXC102" s="26"/>
      <c r="SXD102" s="140"/>
      <c r="SXE102" s="143"/>
      <c r="SXF102" s="143"/>
      <c r="SXG102" s="23"/>
      <c r="SXH102" s="32"/>
      <c r="SXI102" s="32"/>
      <c r="SXJ102" s="26"/>
      <c r="SXK102" s="140"/>
      <c r="SXL102" s="143"/>
      <c r="SXM102" s="143"/>
      <c r="SXN102" s="23"/>
      <c r="SXO102" s="32"/>
      <c r="SXP102" s="32"/>
      <c r="SXQ102" s="26"/>
      <c r="SXR102" s="140"/>
      <c r="SXS102" s="143"/>
      <c r="SXT102" s="143"/>
      <c r="SXU102" s="23"/>
      <c r="SXV102" s="32"/>
      <c r="SXW102" s="32"/>
      <c r="SXX102" s="26"/>
      <c r="SXY102" s="140"/>
      <c r="SXZ102" s="143"/>
      <c r="SYA102" s="143"/>
      <c r="SYB102" s="23"/>
      <c r="SYC102" s="32"/>
      <c r="SYD102" s="32"/>
      <c r="SYE102" s="26"/>
      <c r="SYF102" s="140"/>
      <c r="SYG102" s="143"/>
      <c r="SYH102" s="143"/>
      <c r="SYI102" s="23"/>
      <c r="SYJ102" s="32"/>
      <c r="SYK102" s="32"/>
      <c r="SYL102" s="26"/>
      <c r="SYM102" s="140"/>
      <c r="SYN102" s="143"/>
      <c r="SYO102" s="143"/>
      <c r="SYP102" s="23"/>
      <c r="SYQ102" s="32"/>
      <c r="SYR102" s="32"/>
      <c r="SYS102" s="26"/>
      <c r="SYT102" s="140"/>
      <c r="SYU102" s="143"/>
      <c r="SYV102" s="143"/>
      <c r="SYW102" s="23"/>
      <c r="SYX102" s="32"/>
      <c r="SYY102" s="32"/>
      <c r="SYZ102" s="26"/>
      <c r="SZA102" s="140"/>
      <c r="SZB102" s="143"/>
      <c r="SZC102" s="143"/>
      <c r="SZD102" s="23"/>
      <c r="SZE102" s="32"/>
      <c r="SZF102" s="32"/>
      <c r="SZG102" s="26"/>
      <c r="SZH102" s="140"/>
      <c r="SZI102" s="143"/>
      <c r="SZJ102" s="143"/>
      <c r="SZK102" s="23"/>
      <c r="SZL102" s="32"/>
      <c r="SZM102" s="32"/>
      <c r="SZN102" s="26"/>
      <c r="SZO102" s="140"/>
      <c r="SZP102" s="143"/>
      <c r="SZQ102" s="143"/>
      <c r="SZR102" s="23"/>
      <c r="SZS102" s="32"/>
      <c r="SZT102" s="32"/>
      <c r="SZU102" s="26"/>
      <c r="SZV102" s="140"/>
      <c r="SZW102" s="143"/>
      <c r="SZX102" s="143"/>
      <c r="SZY102" s="23"/>
      <c r="SZZ102" s="32"/>
      <c r="TAA102" s="32"/>
      <c r="TAB102" s="26"/>
      <c r="TAC102" s="140"/>
      <c r="TAD102" s="143"/>
      <c r="TAE102" s="143"/>
      <c r="TAF102" s="23"/>
      <c r="TAG102" s="32"/>
      <c r="TAH102" s="32"/>
      <c r="TAI102" s="26"/>
      <c r="TAJ102" s="140"/>
      <c r="TAK102" s="143"/>
      <c r="TAL102" s="143"/>
      <c r="TAM102" s="23"/>
      <c r="TAN102" s="32"/>
      <c r="TAO102" s="32"/>
      <c r="TAP102" s="26"/>
      <c r="TAQ102" s="140"/>
      <c r="TAR102" s="143"/>
      <c r="TAS102" s="143"/>
      <c r="TAT102" s="23"/>
      <c r="TAU102" s="32"/>
      <c r="TAV102" s="32"/>
      <c r="TAW102" s="26"/>
      <c r="TAX102" s="140"/>
      <c r="TAY102" s="143"/>
      <c r="TAZ102" s="143"/>
      <c r="TBA102" s="23"/>
      <c r="TBB102" s="32"/>
      <c r="TBC102" s="32"/>
      <c r="TBD102" s="26"/>
      <c r="TBE102" s="140"/>
      <c r="TBF102" s="143"/>
      <c r="TBG102" s="143"/>
      <c r="TBH102" s="23"/>
      <c r="TBI102" s="32"/>
      <c r="TBJ102" s="32"/>
      <c r="TBK102" s="26"/>
      <c r="TBL102" s="140"/>
      <c r="TBM102" s="143"/>
      <c r="TBN102" s="143"/>
      <c r="TBO102" s="23"/>
      <c r="TBP102" s="32"/>
      <c r="TBQ102" s="32"/>
      <c r="TBR102" s="26"/>
      <c r="TBS102" s="140"/>
      <c r="TBT102" s="143"/>
      <c r="TBU102" s="143"/>
      <c r="TBV102" s="23"/>
      <c r="TBW102" s="32"/>
      <c r="TBX102" s="32"/>
      <c r="TBY102" s="26"/>
      <c r="TBZ102" s="140"/>
      <c r="TCA102" s="143"/>
      <c r="TCB102" s="143"/>
      <c r="TCC102" s="23"/>
      <c r="TCD102" s="32"/>
      <c r="TCE102" s="32"/>
      <c r="TCF102" s="26"/>
      <c r="TCG102" s="140"/>
      <c r="TCH102" s="143"/>
      <c r="TCI102" s="143"/>
      <c r="TCJ102" s="23"/>
      <c r="TCK102" s="32"/>
      <c r="TCL102" s="32"/>
      <c r="TCM102" s="26"/>
      <c r="TCN102" s="140"/>
      <c r="TCO102" s="143"/>
      <c r="TCP102" s="143"/>
      <c r="TCQ102" s="23"/>
      <c r="TCR102" s="32"/>
      <c r="TCS102" s="32"/>
      <c r="TCT102" s="26"/>
      <c r="TCU102" s="140"/>
      <c r="TCV102" s="143"/>
      <c r="TCW102" s="143"/>
      <c r="TCX102" s="23"/>
      <c r="TCY102" s="32"/>
      <c r="TCZ102" s="32"/>
      <c r="TDA102" s="26"/>
      <c r="TDB102" s="140"/>
      <c r="TDC102" s="143"/>
      <c r="TDD102" s="143"/>
      <c r="TDE102" s="23"/>
      <c r="TDF102" s="32"/>
      <c r="TDG102" s="32"/>
      <c r="TDH102" s="26"/>
      <c r="TDI102" s="140"/>
      <c r="TDJ102" s="143"/>
      <c r="TDK102" s="143"/>
      <c r="TDL102" s="23"/>
      <c r="TDM102" s="32"/>
      <c r="TDN102" s="32"/>
      <c r="TDO102" s="26"/>
      <c r="TDP102" s="140"/>
      <c r="TDQ102" s="143"/>
      <c r="TDR102" s="143"/>
      <c r="TDS102" s="23"/>
      <c r="TDT102" s="32"/>
      <c r="TDU102" s="32"/>
      <c r="TDV102" s="26"/>
      <c r="TDW102" s="140"/>
      <c r="TDX102" s="143"/>
      <c r="TDY102" s="143"/>
      <c r="TDZ102" s="23"/>
      <c r="TEA102" s="32"/>
      <c r="TEB102" s="32"/>
      <c r="TEC102" s="26"/>
      <c r="TED102" s="140"/>
      <c r="TEE102" s="143"/>
      <c r="TEF102" s="143"/>
      <c r="TEG102" s="23"/>
      <c r="TEH102" s="32"/>
      <c r="TEI102" s="32"/>
      <c r="TEJ102" s="26"/>
      <c r="TEK102" s="140"/>
      <c r="TEL102" s="143"/>
      <c r="TEM102" s="143"/>
      <c r="TEN102" s="23"/>
      <c r="TEO102" s="32"/>
      <c r="TEP102" s="32"/>
      <c r="TEQ102" s="26"/>
      <c r="TER102" s="140"/>
      <c r="TES102" s="143"/>
      <c r="TET102" s="143"/>
      <c r="TEU102" s="23"/>
      <c r="TEV102" s="32"/>
      <c r="TEW102" s="32"/>
      <c r="TEX102" s="26"/>
      <c r="TEY102" s="140"/>
      <c r="TEZ102" s="143"/>
      <c r="TFA102" s="143"/>
      <c r="TFB102" s="23"/>
      <c r="TFC102" s="32"/>
      <c r="TFD102" s="32"/>
      <c r="TFE102" s="26"/>
      <c r="TFF102" s="140"/>
      <c r="TFG102" s="143"/>
      <c r="TFH102" s="143"/>
      <c r="TFI102" s="23"/>
      <c r="TFJ102" s="32"/>
      <c r="TFK102" s="32"/>
      <c r="TFL102" s="26"/>
      <c r="TFM102" s="140"/>
      <c r="TFN102" s="143"/>
      <c r="TFO102" s="143"/>
      <c r="TFP102" s="23"/>
      <c r="TFQ102" s="32"/>
      <c r="TFR102" s="32"/>
      <c r="TFS102" s="26"/>
      <c r="TFT102" s="140"/>
      <c r="TFU102" s="143"/>
      <c r="TFV102" s="143"/>
      <c r="TFW102" s="23"/>
      <c r="TFX102" s="32"/>
      <c r="TFY102" s="32"/>
      <c r="TFZ102" s="26"/>
      <c r="TGA102" s="140"/>
      <c r="TGB102" s="143"/>
      <c r="TGC102" s="143"/>
      <c r="TGD102" s="23"/>
      <c r="TGE102" s="32"/>
      <c r="TGF102" s="32"/>
      <c r="TGG102" s="26"/>
      <c r="TGH102" s="140"/>
      <c r="TGI102" s="143"/>
      <c r="TGJ102" s="143"/>
      <c r="TGK102" s="23"/>
      <c r="TGL102" s="32"/>
      <c r="TGM102" s="32"/>
      <c r="TGN102" s="26"/>
      <c r="TGO102" s="140"/>
      <c r="TGP102" s="143"/>
      <c r="TGQ102" s="143"/>
      <c r="TGR102" s="23"/>
      <c r="TGS102" s="32"/>
      <c r="TGT102" s="32"/>
      <c r="TGU102" s="26"/>
      <c r="TGV102" s="140"/>
      <c r="TGW102" s="143"/>
      <c r="TGX102" s="143"/>
      <c r="TGY102" s="23"/>
      <c r="TGZ102" s="32"/>
      <c r="THA102" s="32"/>
      <c r="THB102" s="26"/>
      <c r="THC102" s="140"/>
      <c r="THD102" s="143"/>
      <c r="THE102" s="143"/>
      <c r="THF102" s="23"/>
      <c r="THG102" s="32"/>
      <c r="THH102" s="32"/>
      <c r="THI102" s="26"/>
      <c r="THJ102" s="140"/>
      <c r="THK102" s="143"/>
      <c r="THL102" s="143"/>
      <c r="THM102" s="23"/>
      <c r="THN102" s="32"/>
      <c r="THO102" s="32"/>
      <c r="THP102" s="26"/>
      <c r="THQ102" s="140"/>
      <c r="THR102" s="143"/>
      <c r="THS102" s="143"/>
      <c r="THT102" s="23"/>
      <c r="THU102" s="32"/>
      <c r="THV102" s="32"/>
      <c r="THW102" s="26"/>
      <c r="THX102" s="140"/>
      <c r="THY102" s="143"/>
      <c r="THZ102" s="143"/>
      <c r="TIA102" s="23"/>
      <c r="TIB102" s="32"/>
      <c r="TIC102" s="32"/>
      <c r="TID102" s="26"/>
      <c r="TIE102" s="140"/>
      <c r="TIF102" s="143"/>
      <c r="TIG102" s="143"/>
      <c r="TIH102" s="23"/>
      <c r="TII102" s="32"/>
      <c r="TIJ102" s="32"/>
      <c r="TIK102" s="26"/>
      <c r="TIL102" s="140"/>
      <c r="TIM102" s="143"/>
      <c r="TIN102" s="143"/>
      <c r="TIO102" s="23"/>
      <c r="TIP102" s="32"/>
      <c r="TIQ102" s="32"/>
      <c r="TIR102" s="26"/>
      <c r="TIS102" s="140"/>
      <c r="TIT102" s="143"/>
      <c r="TIU102" s="143"/>
      <c r="TIV102" s="23"/>
      <c r="TIW102" s="32"/>
      <c r="TIX102" s="32"/>
      <c r="TIY102" s="26"/>
      <c r="TIZ102" s="140"/>
      <c r="TJA102" s="143"/>
      <c r="TJB102" s="143"/>
      <c r="TJC102" s="23"/>
      <c r="TJD102" s="32"/>
      <c r="TJE102" s="32"/>
      <c r="TJF102" s="26"/>
      <c r="TJG102" s="140"/>
      <c r="TJH102" s="143"/>
      <c r="TJI102" s="143"/>
      <c r="TJJ102" s="23"/>
      <c r="TJK102" s="32"/>
      <c r="TJL102" s="32"/>
      <c r="TJM102" s="26"/>
      <c r="TJN102" s="140"/>
      <c r="TJO102" s="143"/>
      <c r="TJP102" s="143"/>
      <c r="TJQ102" s="23"/>
      <c r="TJR102" s="32"/>
      <c r="TJS102" s="32"/>
      <c r="TJT102" s="26"/>
      <c r="TJU102" s="140"/>
      <c r="TJV102" s="143"/>
      <c r="TJW102" s="143"/>
      <c r="TJX102" s="23"/>
      <c r="TJY102" s="32"/>
      <c r="TJZ102" s="32"/>
      <c r="TKA102" s="26"/>
      <c r="TKB102" s="140"/>
      <c r="TKC102" s="143"/>
      <c r="TKD102" s="143"/>
      <c r="TKE102" s="23"/>
      <c r="TKF102" s="32"/>
      <c r="TKG102" s="32"/>
      <c r="TKH102" s="26"/>
      <c r="TKI102" s="140"/>
      <c r="TKJ102" s="143"/>
      <c r="TKK102" s="143"/>
      <c r="TKL102" s="23"/>
      <c r="TKM102" s="32"/>
      <c r="TKN102" s="32"/>
      <c r="TKO102" s="26"/>
      <c r="TKP102" s="140"/>
      <c r="TKQ102" s="143"/>
      <c r="TKR102" s="143"/>
      <c r="TKS102" s="23"/>
      <c r="TKT102" s="32"/>
      <c r="TKU102" s="32"/>
      <c r="TKV102" s="26"/>
      <c r="TKW102" s="140"/>
      <c r="TKX102" s="143"/>
      <c r="TKY102" s="143"/>
      <c r="TKZ102" s="23"/>
      <c r="TLA102" s="32"/>
      <c r="TLB102" s="32"/>
      <c r="TLC102" s="26"/>
      <c r="TLD102" s="140"/>
      <c r="TLE102" s="143"/>
      <c r="TLF102" s="143"/>
      <c r="TLG102" s="23"/>
      <c r="TLH102" s="32"/>
      <c r="TLI102" s="32"/>
      <c r="TLJ102" s="26"/>
      <c r="TLK102" s="140"/>
      <c r="TLL102" s="143"/>
      <c r="TLM102" s="143"/>
      <c r="TLN102" s="23"/>
      <c r="TLO102" s="32"/>
      <c r="TLP102" s="32"/>
      <c r="TLQ102" s="26"/>
      <c r="TLR102" s="140"/>
      <c r="TLS102" s="143"/>
      <c r="TLT102" s="143"/>
      <c r="TLU102" s="23"/>
      <c r="TLV102" s="32"/>
      <c r="TLW102" s="32"/>
      <c r="TLX102" s="26"/>
      <c r="TLY102" s="140"/>
      <c r="TLZ102" s="143"/>
      <c r="TMA102" s="143"/>
      <c r="TMB102" s="23"/>
      <c r="TMC102" s="32"/>
      <c r="TMD102" s="32"/>
      <c r="TME102" s="26"/>
      <c r="TMF102" s="140"/>
      <c r="TMG102" s="143"/>
      <c r="TMH102" s="143"/>
      <c r="TMI102" s="23"/>
      <c r="TMJ102" s="32"/>
      <c r="TMK102" s="32"/>
      <c r="TML102" s="26"/>
      <c r="TMM102" s="140"/>
      <c r="TMN102" s="143"/>
      <c r="TMO102" s="143"/>
      <c r="TMP102" s="23"/>
      <c r="TMQ102" s="32"/>
      <c r="TMR102" s="32"/>
      <c r="TMS102" s="26"/>
      <c r="TMT102" s="140"/>
      <c r="TMU102" s="143"/>
      <c r="TMV102" s="143"/>
      <c r="TMW102" s="23"/>
      <c r="TMX102" s="32"/>
      <c r="TMY102" s="32"/>
      <c r="TMZ102" s="26"/>
      <c r="TNA102" s="140"/>
      <c r="TNB102" s="143"/>
      <c r="TNC102" s="143"/>
      <c r="TND102" s="23"/>
      <c r="TNE102" s="32"/>
      <c r="TNF102" s="32"/>
      <c r="TNG102" s="26"/>
      <c r="TNH102" s="140"/>
      <c r="TNI102" s="143"/>
      <c r="TNJ102" s="143"/>
      <c r="TNK102" s="23"/>
      <c r="TNL102" s="32"/>
      <c r="TNM102" s="32"/>
      <c r="TNN102" s="26"/>
      <c r="TNO102" s="140"/>
      <c r="TNP102" s="143"/>
      <c r="TNQ102" s="143"/>
      <c r="TNR102" s="23"/>
      <c r="TNS102" s="32"/>
      <c r="TNT102" s="32"/>
      <c r="TNU102" s="26"/>
      <c r="TNV102" s="140"/>
      <c r="TNW102" s="143"/>
      <c r="TNX102" s="143"/>
      <c r="TNY102" s="23"/>
      <c r="TNZ102" s="32"/>
      <c r="TOA102" s="32"/>
      <c r="TOB102" s="26"/>
      <c r="TOC102" s="140"/>
      <c r="TOD102" s="143"/>
      <c r="TOE102" s="143"/>
      <c r="TOF102" s="23"/>
      <c r="TOG102" s="32"/>
      <c r="TOH102" s="32"/>
      <c r="TOI102" s="26"/>
      <c r="TOJ102" s="140"/>
      <c r="TOK102" s="143"/>
      <c r="TOL102" s="143"/>
      <c r="TOM102" s="23"/>
      <c r="TON102" s="32"/>
      <c r="TOO102" s="32"/>
      <c r="TOP102" s="26"/>
      <c r="TOQ102" s="140"/>
      <c r="TOR102" s="143"/>
      <c r="TOS102" s="143"/>
      <c r="TOT102" s="23"/>
      <c r="TOU102" s="32"/>
      <c r="TOV102" s="32"/>
      <c r="TOW102" s="26"/>
      <c r="TOX102" s="140"/>
      <c r="TOY102" s="143"/>
      <c r="TOZ102" s="143"/>
      <c r="TPA102" s="23"/>
      <c r="TPB102" s="32"/>
      <c r="TPC102" s="32"/>
      <c r="TPD102" s="26"/>
      <c r="TPE102" s="140"/>
      <c r="TPF102" s="143"/>
      <c r="TPG102" s="143"/>
      <c r="TPH102" s="23"/>
      <c r="TPI102" s="32"/>
      <c r="TPJ102" s="32"/>
      <c r="TPK102" s="26"/>
      <c r="TPL102" s="140"/>
      <c r="TPM102" s="143"/>
      <c r="TPN102" s="143"/>
      <c r="TPO102" s="23"/>
      <c r="TPP102" s="32"/>
      <c r="TPQ102" s="32"/>
      <c r="TPR102" s="26"/>
      <c r="TPS102" s="140"/>
      <c r="TPT102" s="143"/>
      <c r="TPU102" s="143"/>
      <c r="TPV102" s="23"/>
      <c r="TPW102" s="32"/>
      <c r="TPX102" s="32"/>
      <c r="TPY102" s="26"/>
      <c r="TPZ102" s="140"/>
      <c r="TQA102" s="143"/>
      <c r="TQB102" s="143"/>
      <c r="TQC102" s="23"/>
      <c r="TQD102" s="32"/>
      <c r="TQE102" s="32"/>
      <c r="TQF102" s="26"/>
      <c r="TQG102" s="140"/>
      <c r="TQH102" s="143"/>
      <c r="TQI102" s="143"/>
      <c r="TQJ102" s="23"/>
      <c r="TQK102" s="32"/>
      <c r="TQL102" s="32"/>
      <c r="TQM102" s="26"/>
      <c r="TQN102" s="140"/>
      <c r="TQO102" s="143"/>
      <c r="TQP102" s="143"/>
      <c r="TQQ102" s="23"/>
      <c r="TQR102" s="32"/>
      <c r="TQS102" s="32"/>
      <c r="TQT102" s="26"/>
      <c r="TQU102" s="140"/>
      <c r="TQV102" s="143"/>
      <c r="TQW102" s="143"/>
      <c r="TQX102" s="23"/>
      <c r="TQY102" s="32"/>
      <c r="TQZ102" s="32"/>
      <c r="TRA102" s="26"/>
      <c r="TRB102" s="140"/>
      <c r="TRC102" s="143"/>
      <c r="TRD102" s="143"/>
      <c r="TRE102" s="23"/>
      <c r="TRF102" s="32"/>
      <c r="TRG102" s="32"/>
      <c r="TRH102" s="26"/>
      <c r="TRI102" s="140"/>
      <c r="TRJ102" s="143"/>
      <c r="TRK102" s="143"/>
      <c r="TRL102" s="23"/>
      <c r="TRM102" s="32"/>
      <c r="TRN102" s="32"/>
      <c r="TRO102" s="26"/>
      <c r="TRP102" s="140"/>
      <c r="TRQ102" s="143"/>
      <c r="TRR102" s="143"/>
      <c r="TRS102" s="23"/>
      <c r="TRT102" s="32"/>
      <c r="TRU102" s="32"/>
      <c r="TRV102" s="26"/>
      <c r="TRW102" s="140"/>
      <c r="TRX102" s="143"/>
      <c r="TRY102" s="143"/>
      <c r="TRZ102" s="23"/>
      <c r="TSA102" s="32"/>
      <c r="TSB102" s="32"/>
      <c r="TSC102" s="26"/>
      <c r="TSD102" s="140"/>
      <c r="TSE102" s="143"/>
      <c r="TSF102" s="143"/>
      <c r="TSG102" s="23"/>
      <c r="TSH102" s="32"/>
      <c r="TSI102" s="32"/>
      <c r="TSJ102" s="26"/>
      <c r="TSK102" s="140"/>
      <c r="TSL102" s="143"/>
      <c r="TSM102" s="143"/>
      <c r="TSN102" s="23"/>
      <c r="TSO102" s="32"/>
      <c r="TSP102" s="32"/>
      <c r="TSQ102" s="26"/>
      <c r="TSR102" s="140"/>
      <c r="TSS102" s="143"/>
      <c r="TST102" s="143"/>
      <c r="TSU102" s="23"/>
      <c r="TSV102" s="32"/>
      <c r="TSW102" s="32"/>
      <c r="TSX102" s="26"/>
      <c r="TSY102" s="140"/>
      <c r="TSZ102" s="143"/>
      <c r="TTA102" s="143"/>
      <c r="TTB102" s="23"/>
      <c r="TTC102" s="32"/>
      <c r="TTD102" s="32"/>
      <c r="TTE102" s="26"/>
      <c r="TTF102" s="140"/>
      <c r="TTG102" s="143"/>
      <c r="TTH102" s="143"/>
      <c r="TTI102" s="23"/>
      <c r="TTJ102" s="32"/>
      <c r="TTK102" s="32"/>
      <c r="TTL102" s="26"/>
      <c r="TTM102" s="140"/>
      <c r="TTN102" s="143"/>
      <c r="TTO102" s="143"/>
      <c r="TTP102" s="23"/>
      <c r="TTQ102" s="32"/>
      <c r="TTR102" s="32"/>
      <c r="TTS102" s="26"/>
      <c r="TTT102" s="140"/>
      <c r="TTU102" s="143"/>
      <c r="TTV102" s="143"/>
      <c r="TTW102" s="23"/>
      <c r="TTX102" s="32"/>
      <c r="TTY102" s="32"/>
      <c r="TTZ102" s="26"/>
      <c r="TUA102" s="140"/>
      <c r="TUB102" s="143"/>
      <c r="TUC102" s="143"/>
      <c r="TUD102" s="23"/>
      <c r="TUE102" s="32"/>
      <c r="TUF102" s="32"/>
      <c r="TUG102" s="26"/>
      <c r="TUH102" s="140"/>
      <c r="TUI102" s="143"/>
      <c r="TUJ102" s="143"/>
      <c r="TUK102" s="23"/>
      <c r="TUL102" s="32"/>
      <c r="TUM102" s="32"/>
      <c r="TUN102" s="26"/>
      <c r="TUO102" s="140"/>
      <c r="TUP102" s="143"/>
      <c r="TUQ102" s="143"/>
      <c r="TUR102" s="23"/>
      <c r="TUS102" s="32"/>
      <c r="TUT102" s="32"/>
      <c r="TUU102" s="26"/>
      <c r="TUV102" s="140"/>
      <c r="TUW102" s="143"/>
      <c r="TUX102" s="143"/>
      <c r="TUY102" s="23"/>
      <c r="TUZ102" s="32"/>
      <c r="TVA102" s="32"/>
      <c r="TVB102" s="26"/>
      <c r="TVC102" s="140"/>
      <c r="TVD102" s="143"/>
      <c r="TVE102" s="143"/>
      <c r="TVF102" s="23"/>
      <c r="TVG102" s="32"/>
      <c r="TVH102" s="32"/>
      <c r="TVI102" s="26"/>
      <c r="TVJ102" s="140"/>
      <c r="TVK102" s="143"/>
      <c r="TVL102" s="143"/>
      <c r="TVM102" s="23"/>
      <c r="TVN102" s="32"/>
      <c r="TVO102" s="32"/>
      <c r="TVP102" s="26"/>
      <c r="TVQ102" s="140"/>
      <c r="TVR102" s="143"/>
      <c r="TVS102" s="143"/>
      <c r="TVT102" s="23"/>
      <c r="TVU102" s="32"/>
      <c r="TVV102" s="32"/>
      <c r="TVW102" s="26"/>
      <c r="TVX102" s="140"/>
      <c r="TVY102" s="143"/>
      <c r="TVZ102" s="143"/>
      <c r="TWA102" s="23"/>
      <c r="TWB102" s="32"/>
      <c r="TWC102" s="32"/>
      <c r="TWD102" s="26"/>
      <c r="TWE102" s="140"/>
      <c r="TWF102" s="143"/>
      <c r="TWG102" s="143"/>
      <c r="TWH102" s="23"/>
      <c r="TWI102" s="32"/>
      <c r="TWJ102" s="32"/>
      <c r="TWK102" s="26"/>
      <c r="TWL102" s="140"/>
      <c r="TWM102" s="143"/>
      <c r="TWN102" s="143"/>
      <c r="TWO102" s="23"/>
      <c r="TWP102" s="32"/>
      <c r="TWQ102" s="32"/>
      <c r="TWR102" s="26"/>
      <c r="TWS102" s="140"/>
      <c r="TWT102" s="143"/>
      <c r="TWU102" s="143"/>
      <c r="TWV102" s="23"/>
      <c r="TWW102" s="32"/>
      <c r="TWX102" s="32"/>
      <c r="TWY102" s="26"/>
      <c r="TWZ102" s="140"/>
      <c r="TXA102" s="143"/>
      <c r="TXB102" s="143"/>
      <c r="TXC102" s="23"/>
      <c r="TXD102" s="32"/>
      <c r="TXE102" s="32"/>
      <c r="TXF102" s="26"/>
      <c r="TXG102" s="140"/>
      <c r="TXH102" s="143"/>
      <c r="TXI102" s="143"/>
      <c r="TXJ102" s="23"/>
      <c r="TXK102" s="32"/>
      <c r="TXL102" s="32"/>
      <c r="TXM102" s="26"/>
      <c r="TXN102" s="140"/>
      <c r="TXO102" s="143"/>
      <c r="TXP102" s="143"/>
      <c r="TXQ102" s="23"/>
      <c r="TXR102" s="32"/>
      <c r="TXS102" s="32"/>
      <c r="TXT102" s="26"/>
      <c r="TXU102" s="140"/>
      <c r="TXV102" s="143"/>
      <c r="TXW102" s="143"/>
      <c r="TXX102" s="23"/>
      <c r="TXY102" s="32"/>
      <c r="TXZ102" s="32"/>
      <c r="TYA102" s="26"/>
      <c r="TYB102" s="140"/>
      <c r="TYC102" s="143"/>
      <c r="TYD102" s="143"/>
      <c r="TYE102" s="23"/>
      <c r="TYF102" s="32"/>
      <c r="TYG102" s="32"/>
      <c r="TYH102" s="26"/>
      <c r="TYI102" s="140"/>
      <c r="TYJ102" s="143"/>
      <c r="TYK102" s="143"/>
      <c r="TYL102" s="23"/>
      <c r="TYM102" s="32"/>
      <c r="TYN102" s="32"/>
      <c r="TYO102" s="26"/>
      <c r="TYP102" s="140"/>
      <c r="TYQ102" s="143"/>
      <c r="TYR102" s="143"/>
      <c r="TYS102" s="23"/>
      <c r="TYT102" s="32"/>
      <c r="TYU102" s="32"/>
      <c r="TYV102" s="26"/>
      <c r="TYW102" s="140"/>
      <c r="TYX102" s="143"/>
      <c r="TYY102" s="143"/>
      <c r="TYZ102" s="23"/>
      <c r="TZA102" s="32"/>
      <c r="TZB102" s="32"/>
      <c r="TZC102" s="26"/>
      <c r="TZD102" s="140"/>
      <c r="TZE102" s="143"/>
      <c r="TZF102" s="143"/>
      <c r="TZG102" s="23"/>
      <c r="TZH102" s="32"/>
      <c r="TZI102" s="32"/>
      <c r="TZJ102" s="26"/>
      <c r="TZK102" s="140"/>
      <c r="TZL102" s="143"/>
      <c r="TZM102" s="143"/>
      <c r="TZN102" s="23"/>
      <c r="TZO102" s="32"/>
      <c r="TZP102" s="32"/>
      <c r="TZQ102" s="26"/>
      <c r="TZR102" s="140"/>
      <c r="TZS102" s="143"/>
      <c r="TZT102" s="143"/>
      <c r="TZU102" s="23"/>
      <c r="TZV102" s="32"/>
      <c r="TZW102" s="32"/>
      <c r="TZX102" s="26"/>
      <c r="TZY102" s="140"/>
      <c r="TZZ102" s="143"/>
      <c r="UAA102" s="143"/>
      <c r="UAB102" s="23"/>
      <c r="UAC102" s="32"/>
      <c r="UAD102" s="32"/>
      <c r="UAE102" s="26"/>
      <c r="UAF102" s="140"/>
      <c r="UAG102" s="143"/>
      <c r="UAH102" s="143"/>
      <c r="UAI102" s="23"/>
      <c r="UAJ102" s="32"/>
      <c r="UAK102" s="32"/>
      <c r="UAL102" s="26"/>
      <c r="UAM102" s="140"/>
      <c r="UAN102" s="143"/>
      <c r="UAO102" s="143"/>
      <c r="UAP102" s="23"/>
      <c r="UAQ102" s="32"/>
      <c r="UAR102" s="32"/>
      <c r="UAS102" s="26"/>
      <c r="UAT102" s="140"/>
      <c r="UAU102" s="143"/>
      <c r="UAV102" s="143"/>
      <c r="UAW102" s="23"/>
      <c r="UAX102" s="32"/>
      <c r="UAY102" s="32"/>
      <c r="UAZ102" s="26"/>
      <c r="UBA102" s="140"/>
      <c r="UBB102" s="143"/>
      <c r="UBC102" s="143"/>
      <c r="UBD102" s="23"/>
      <c r="UBE102" s="32"/>
      <c r="UBF102" s="32"/>
      <c r="UBG102" s="26"/>
      <c r="UBH102" s="140"/>
      <c r="UBI102" s="143"/>
      <c r="UBJ102" s="143"/>
      <c r="UBK102" s="23"/>
      <c r="UBL102" s="32"/>
      <c r="UBM102" s="32"/>
      <c r="UBN102" s="26"/>
      <c r="UBO102" s="140"/>
      <c r="UBP102" s="143"/>
      <c r="UBQ102" s="143"/>
      <c r="UBR102" s="23"/>
      <c r="UBS102" s="32"/>
      <c r="UBT102" s="32"/>
      <c r="UBU102" s="26"/>
      <c r="UBV102" s="140"/>
      <c r="UBW102" s="143"/>
      <c r="UBX102" s="143"/>
      <c r="UBY102" s="23"/>
      <c r="UBZ102" s="32"/>
      <c r="UCA102" s="32"/>
      <c r="UCB102" s="26"/>
      <c r="UCC102" s="140"/>
      <c r="UCD102" s="143"/>
      <c r="UCE102" s="143"/>
      <c r="UCF102" s="23"/>
      <c r="UCG102" s="32"/>
      <c r="UCH102" s="32"/>
      <c r="UCI102" s="26"/>
      <c r="UCJ102" s="140"/>
      <c r="UCK102" s="143"/>
      <c r="UCL102" s="143"/>
      <c r="UCM102" s="23"/>
      <c r="UCN102" s="32"/>
      <c r="UCO102" s="32"/>
      <c r="UCP102" s="26"/>
      <c r="UCQ102" s="140"/>
      <c r="UCR102" s="143"/>
      <c r="UCS102" s="143"/>
      <c r="UCT102" s="23"/>
      <c r="UCU102" s="32"/>
      <c r="UCV102" s="32"/>
      <c r="UCW102" s="26"/>
      <c r="UCX102" s="140"/>
      <c r="UCY102" s="143"/>
      <c r="UCZ102" s="143"/>
      <c r="UDA102" s="23"/>
      <c r="UDB102" s="32"/>
      <c r="UDC102" s="32"/>
      <c r="UDD102" s="26"/>
      <c r="UDE102" s="140"/>
      <c r="UDF102" s="143"/>
      <c r="UDG102" s="143"/>
      <c r="UDH102" s="23"/>
      <c r="UDI102" s="32"/>
      <c r="UDJ102" s="32"/>
      <c r="UDK102" s="26"/>
      <c r="UDL102" s="140"/>
      <c r="UDM102" s="143"/>
      <c r="UDN102" s="143"/>
      <c r="UDO102" s="23"/>
      <c r="UDP102" s="32"/>
      <c r="UDQ102" s="32"/>
      <c r="UDR102" s="26"/>
      <c r="UDS102" s="140"/>
      <c r="UDT102" s="143"/>
      <c r="UDU102" s="143"/>
      <c r="UDV102" s="23"/>
      <c r="UDW102" s="32"/>
      <c r="UDX102" s="32"/>
      <c r="UDY102" s="26"/>
      <c r="UDZ102" s="140"/>
      <c r="UEA102" s="143"/>
      <c r="UEB102" s="143"/>
      <c r="UEC102" s="23"/>
      <c r="UED102" s="32"/>
      <c r="UEE102" s="32"/>
      <c r="UEF102" s="26"/>
      <c r="UEG102" s="140"/>
      <c r="UEH102" s="143"/>
      <c r="UEI102" s="143"/>
      <c r="UEJ102" s="23"/>
      <c r="UEK102" s="32"/>
      <c r="UEL102" s="32"/>
      <c r="UEM102" s="26"/>
      <c r="UEN102" s="140"/>
      <c r="UEO102" s="143"/>
      <c r="UEP102" s="143"/>
      <c r="UEQ102" s="23"/>
      <c r="UER102" s="32"/>
      <c r="UES102" s="32"/>
      <c r="UET102" s="26"/>
      <c r="UEU102" s="140"/>
      <c r="UEV102" s="143"/>
      <c r="UEW102" s="143"/>
      <c r="UEX102" s="23"/>
      <c r="UEY102" s="32"/>
      <c r="UEZ102" s="32"/>
      <c r="UFA102" s="26"/>
      <c r="UFB102" s="140"/>
      <c r="UFC102" s="143"/>
      <c r="UFD102" s="143"/>
      <c r="UFE102" s="23"/>
      <c r="UFF102" s="32"/>
      <c r="UFG102" s="32"/>
      <c r="UFH102" s="26"/>
      <c r="UFI102" s="140"/>
      <c r="UFJ102" s="143"/>
      <c r="UFK102" s="143"/>
      <c r="UFL102" s="23"/>
      <c r="UFM102" s="32"/>
      <c r="UFN102" s="32"/>
      <c r="UFO102" s="26"/>
      <c r="UFP102" s="140"/>
      <c r="UFQ102" s="143"/>
      <c r="UFR102" s="143"/>
      <c r="UFS102" s="23"/>
      <c r="UFT102" s="32"/>
      <c r="UFU102" s="32"/>
      <c r="UFV102" s="26"/>
      <c r="UFW102" s="140"/>
      <c r="UFX102" s="143"/>
      <c r="UFY102" s="143"/>
      <c r="UFZ102" s="23"/>
      <c r="UGA102" s="32"/>
      <c r="UGB102" s="32"/>
      <c r="UGC102" s="26"/>
      <c r="UGD102" s="140"/>
      <c r="UGE102" s="143"/>
      <c r="UGF102" s="143"/>
      <c r="UGG102" s="23"/>
      <c r="UGH102" s="32"/>
      <c r="UGI102" s="32"/>
      <c r="UGJ102" s="26"/>
      <c r="UGK102" s="140"/>
      <c r="UGL102" s="143"/>
      <c r="UGM102" s="143"/>
      <c r="UGN102" s="23"/>
      <c r="UGO102" s="32"/>
      <c r="UGP102" s="32"/>
      <c r="UGQ102" s="26"/>
      <c r="UGR102" s="140"/>
      <c r="UGS102" s="143"/>
      <c r="UGT102" s="143"/>
      <c r="UGU102" s="23"/>
      <c r="UGV102" s="32"/>
      <c r="UGW102" s="32"/>
      <c r="UGX102" s="26"/>
      <c r="UGY102" s="140"/>
      <c r="UGZ102" s="143"/>
      <c r="UHA102" s="143"/>
      <c r="UHB102" s="23"/>
      <c r="UHC102" s="32"/>
      <c r="UHD102" s="32"/>
      <c r="UHE102" s="26"/>
      <c r="UHF102" s="140"/>
      <c r="UHG102" s="143"/>
      <c r="UHH102" s="143"/>
      <c r="UHI102" s="23"/>
      <c r="UHJ102" s="32"/>
      <c r="UHK102" s="32"/>
      <c r="UHL102" s="26"/>
      <c r="UHM102" s="140"/>
      <c r="UHN102" s="143"/>
      <c r="UHO102" s="143"/>
      <c r="UHP102" s="23"/>
      <c r="UHQ102" s="32"/>
      <c r="UHR102" s="32"/>
      <c r="UHS102" s="26"/>
      <c r="UHT102" s="140"/>
      <c r="UHU102" s="143"/>
      <c r="UHV102" s="143"/>
      <c r="UHW102" s="23"/>
      <c r="UHX102" s="32"/>
      <c r="UHY102" s="32"/>
      <c r="UHZ102" s="26"/>
      <c r="UIA102" s="140"/>
      <c r="UIB102" s="143"/>
      <c r="UIC102" s="143"/>
      <c r="UID102" s="23"/>
      <c r="UIE102" s="32"/>
      <c r="UIF102" s="32"/>
      <c r="UIG102" s="26"/>
      <c r="UIH102" s="140"/>
      <c r="UII102" s="143"/>
      <c r="UIJ102" s="143"/>
      <c r="UIK102" s="23"/>
      <c r="UIL102" s="32"/>
      <c r="UIM102" s="32"/>
      <c r="UIN102" s="26"/>
      <c r="UIO102" s="140"/>
      <c r="UIP102" s="143"/>
      <c r="UIQ102" s="143"/>
      <c r="UIR102" s="23"/>
      <c r="UIS102" s="32"/>
      <c r="UIT102" s="32"/>
      <c r="UIU102" s="26"/>
      <c r="UIV102" s="140"/>
      <c r="UIW102" s="143"/>
      <c r="UIX102" s="143"/>
      <c r="UIY102" s="23"/>
      <c r="UIZ102" s="32"/>
      <c r="UJA102" s="32"/>
      <c r="UJB102" s="26"/>
      <c r="UJC102" s="140"/>
      <c r="UJD102" s="143"/>
      <c r="UJE102" s="143"/>
      <c r="UJF102" s="23"/>
      <c r="UJG102" s="32"/>
      <c r="UJH102" s="32"/>
      <c r="UJI102" s="26"/>
      <c r="UJJ102" s="140"/>
      <c r="UJK102" s="143"/>
      <c r="UJL102" s="143"/>
      <c r="UJM102" s="23"/>
      <c r="UJN102" s="32"/>
      <c r="UJO102" s="32"/>
      <c r="UJP102" s="26"/>
      <c r="UJQ102" s="140"/>
      <c r="UJR102" s="143"/>
      <c r="UJS102" s="143"/>
      <c r="UJT102" s="23"/>
      <c r="UJU102" s="32"/>
      <c r="UJV102" s="32"/>
      <c r="UJW102" s="26"/>
      <c r="UJX102" s="140"/>
      <c r="UJY102" s="143"/>
      <c r="UJZ102" s="143"/>
      <c r="UKA102" s="23"/>
      <c r="UKB102" s="32"/>
      <c r="UKC102" s="32"/>
      <c r="UKD102" s="26"/>
      <c r="UKE102" s="140"/>
      <c r="UKF102" s="143"/>
      <c r="UKG102" s="143"/>
      <c r="UKH102" s="23"/>
      <c r="UKI102" s="32"/>
      <c r="UKJ102" s="32"/>
      <c r="UKK102" s="26"/>
      <c r="UKL102" s="140"/>
      <c r="UKM102" s="143"/>
      <c r="UKN102" s="143"/>
      <c r="UKO102" s="23"/>
      <c r="UKP102" s="32"/>
      <c r="UKQ102" s="32"/>
      <c r="UKR102" s="26"/>
      <c r="UKS102" s="140"/>
      <c r="UKT102" s="143"/>
      <c r="UKU102" s="143"/>
      <c r="UKV102" s="23"/>
      <c r="UKW102" s="32"/>
      <c r="UKX102" s="32"/>
      <c r="UKY102" s="26"/>
      <c r="UKZ102" s="140"/>
      <c r="ULA102" s="143"/>
      <c r="ULB102" s="143"/>
      <c r="ULC102" s="23"/>
      <c r="ULD102" s="32"/>
      <c r="ULE102" s="32"/>
      <c r="ULF102" s="26"/>
      <c r="ULG102" s="140"/>
      <c r="ULH102" s="143"/>
      <c r="ULI102" s="143"/>
      <c r="ULJ102" s="23"/>
      <c r="ULK102" s="32"/>
      <c r="ULL102" s="32"/>
      <c r="ULM102" s="26"/>
      <c r="ULN102" s="140"/>
      <c r="ULO102" s="143"/>
      <c r="ULP102" s="143"/>
      <c r="ULQ102" s="23"/>
      <c r="ULR102" s="32"/>
      <c r="ULS102" s="32"/>
      <c r="ULT102" s="26"/>
      <c r="ULU102" s="140"/>
      <c r="ULV102" s="143"/>
      <c r="ULW102" s="143"/>
      <c r="ULX102" s="23"/>
      <c r="ULY102" s="32"/>
      <c r="ULZ102" s="32"/>
      <c r="UMA102" s="26"/>
      <c r="UMB102" s="140"/>
      <c r="UMC102" s="143"/>
      <c r="UMD102" s="143"/>
      <c r="UME102" s="23"/>
      <c r="UMF102" s="32"/>
      <c r="UMG102" s="32"/>
      <c r="UMH102" s="26"/>
      <c r="UMI102" s="140"/>
      <c r="UMJ102" s="143"/>
      <c r="UMK102" s="143"/>
      <c r="UML102" s="23"/>
      <c r="UMM102" s="32"/>
      <c r="UMN102" s="32"/>
      <c r="UMO102" s="26"/>
      <c r="UMP102" s="140"/>
      <c r="UMQ102" s="143"/>
      <c r="UMR102" s="143"/>
      <c r="UMS102" s="23"/>
      <c r="UMT102" s="32"/>
      <c r="UMU102" s="32"/>
      <c r="UMV102" s="26"/>
      <c r="UMW102" s="140"/>
      <c r="UMX102" s="143"/>
      <c r="UMY102" s="143"/>
      <c r="UMZ102" s="23"/>
      <c r="UNA102" s="32"/>
      <c r="UNB102" s="32"/>
      <c r="UNC102" s="26"/>
      <c r="UND102" s="140"/>
      <c r="UNE102" s="143"/>
      <c r="UNF102" s="143"/>
      <c r="UNG102" s="23"/>
      <c r="UNH102" s="32"/>
      <c r="UNI102" s="32"/>
      <c r="UNJ102" s="26"/>
      <c r="UNK102" s="140"/>
      <c r="UNL102" s="143"/>
      <c r="UNM102" s="143"/>
      <c r="UNN102" s="23"/>
      <c r="UNO102" s="32"/>
      <c r="UNP102" s="32"/>
      <c r="UNQ102" s="26"/>
      <c r="UNR102" s="140"/>
      <c r="UNS102" s="143"/>
      <c r="UNT102" s="143"/>
      <c r="UNU102" s="23"/>
      <c r="UNV102" s="32"/>
      <c r="UNW102" s="32"/>
      <c r="UNX102" s="26"/>
      <c r="UNY102" s="140"/>
      <c r="UNZ102" s="143"/>
      <c r="UOA102" s="143"/>
      <c r="UOB102" s="23"/>
      <c r="UOC102" s="32"/>
      <c r="UOD102" s="32"/>
      <c r="UOE102" s="26"/>
      <c r="UOF102" s="140"/>
      <c r="UOG102" s="143"/>
      <c r="UOH102" s="143"/>
      <c r="UOI102" s="23"/>
      <c r="UOJ102" s="32"/>
      <c r="UOK102" s="32"/>
      <c r="UOL102" s="26"/>
      <c r="UOM102" s="140"/>
      <c r="UON102" s="143"/>
      <c r="UOO102" s="143"/>
      <c r="UOP102" s="23"/>
      <c r="UOQ102" s="32"/>
      <c r="UOR102" s="32"/>
      <c r="UOS102" s="26"/>
      <c r="UOT102" s="140"/>
      <c r="UOU102" s="143"/>
      <c r="UOV102" s="143"/>
      <c r="UOW102" s="23"/>
      <c r="UOX102" s="32"/>
      <c r="UOY102" s="32"/>
      <c r="UOZ102" s="26"/>
      <c r="UPA102" s="140"/>
      <c r="UPB102" s="143"/>
      <c r="UPC102" s="143"/>
      <c r="UPD102" s="23"/>
      <c r="UPE102" s="32"/>
      <c r="UPF102" s="32"/>
      <c r="UPG102" s="26"/>
      <c r="UPH102" s="140"/>
      <c r="UPI102" s="143"/>
      <c r="UPJ102" s="143"/>
      <c r="UPK102" s="23"/>
      <c r="UPL102" s="32"/>
      <c r="UPM102" s="32"/>
      <c r="UPN102" s="26"/>
      <c r="UPO102" s="140"/>
      <c r="UPP102" s="143"/>
      <c r="UPQ102" s="143"/>
      <c r="UPR102" s="23"/>
      <c r="UPS102" s="32"/>
      <c r="UPT102" s="32"/>
      <c r="UPU102" s="26"/>
      <c r="UPV102" s="140"/>
      <c r="UPW102" s="143"/>
      <c r="UPX102" s="143"/>
      <c r="UPY102" s="23"/>
      <c r="UPZ102" s="32"/>
      <c r="UQA102" s="32"/>
      <c r="UQB102" s="26"/>
      <c r="UQC102" s="140"/>
      <c r="UQD102" s="143"/>
      <c r="UQE102" s="143"/>
      <c r="UQF102" s="23"/>
      <c r="UQG102" s="32"/>
      <c r="UQH102" s="32"/>
      <c r="UQI102" s="26"/>
      <c r="UQJ102" s="140"/>
      <c r="UQK102" s="143"/>
      <c r="UQL102" s="143"/>
      <c r="UQM102" s="23"/>
      <c r="UQN102" s="32"/>
      <c r="UQO102" s="32"/>
      <c r="UQP102" s="26"/>
      <c r="UQQ102" s="140"/>
      <c r="UQR102" s="143"/>
      <c r="UQS102" s="143"/>
      <c r="UQT102" s="23"/>
      <c r="UQU102" s="32"/>
      <c r="UQV102" s="32"/>
      <c r="UQW102" s="26"/>
      <c r="UQX102" s="140"/>
      <c r="UQY102" s="143"/>
      <c r="UQZ102" s="143"/>
      <c r="URA102" s="23"/>
      <c r="URB102" s="32"/>
      <c r="URC102" s="32"/>
      <c r="URD102" s="26"/>
      <c r="URE102" s="140"/>
      <c r="URF102" s="143"/>
      <c r="URG102" s="143"/>
      <c r="URH102" s="23"/>
      <c r="URI102" s="32"/>
      <c r="URJ102" s="32"/>
      <c r="URK102" s="26"/>
      <c r="URL102" s="140"/>
      <c r="URM102" s="143"/>
      <c r="URN102" s="143"/>
      <c r="URO102" s="23"/>
      <c r="URP102" s="32"/>
      <c r="URQ102" s="32"/>
      <c r="URR102" s="26"/>
      <c r="URS102" s="140"/>
      <c r="URT102" s="143"/>
      <c r="URU102" s="143"/>
      <c r="URV102" s="23"/>
      <c r="URW102" s="32"/>
      <c r="URX102" s="32"/>
      <c r="URY102" s="26"/>
      <c r="URZ102" s="140"/>
      <c r="USA102" s="143"/>
      <c r="USB102" s="143"/>
      <c r="USC102" s="23"/>
      <c r="USD102" s="32"/>
      <c r="USE102" s="32"/>
      <c r="USF102" s="26"/>
      <c r="USG102" s="140"/>
      <c r="USH102" s="143"/>
      <c r="USI102" s="143"/>
      <c r="USJ102" s="23"/>
      <c r="USK102" s="32"/>
      <c r="USL102" s="32"/>
      <c r="USM102" s="26"/>
      <c r="USN102" s="140"/>
      <c r="USO102" s="143"/>
      <c r="USP102" s="143"/>
      <c r="USQ102" s="23"/>
      <c r="USR102" s="32"/>
      <c r="USS102" s="32"/>
      <c r="UST102" s="26"/>
      <c r="USU102" s="140"/>
      <c r="USV102" s="143"/>
      <c r="USW102" s="143"/>
      <c r="USX102" s="23"/>
      <c r="USY102" s="32"/>
      <c r="USZ102" s="32"/>
      <c r="UTA102" s="26"/>
      <c r="UTB102" s="140"/>
      <c r="UTC102" s="143"/>
      <c r="UTD102" s="143"/>
      <c r="UTE102" s="23"/>
      <c r="UTF102" s="32"/>
      <c r="UTG102" s="32"/>
      <c r="UTH102" s="26"/>
      <c r="UTI102" s="140"/>
      <c r="UTJ102" s="143"/>
      <c r="UTK102" s="143"/>
      <c r="UTL102" s="23"/>
      <c r="UTM102" s="32"/>
      <c r="UTN102" s="32"/>
      <c r="UTO102" s="26"/>
      <c r="UTP102" s="140"/>
      <c r="UTQ102" s="143"/>
      <c r="UTR102" s="143"/>
      <c r="UTS102" s="23"/>
      <c r="UTT102" s="32"/>
      <c r="UTU102" s="32"/>
      <c r="UTV102" s="26"/>
      <c r="UTW102" s="140"/>
      <c r="UTX102" s="143"/>
      <c r="UTY102" s="143"/>
      <c r="UTZ102" s="23"/>
      <c r="UUA102" s="32"/>
      <c r="UUB102" s="32"/>
      <c r="UUC102" s="26"/>
      <c r="UUD102" s="140"/>
      <c r="UUE102" s="143"/>
      <c r="UUF102" s="143"/>
      <c r="UUG102" s="23"/>
      <c r="UUH102" s="32"/>
      <c r="UUI102" s="32"/>
      <c r="UUJ102" s="26"/>
      <c r="UUK102" s="140"/>
      <c r="UUL102" s="143"/>
      <c r="UUM102" s="143"/>
      <c r="UUN102" s="23"/>
      <c r="UUO102" s="32"/>
      <c r="UUP102" s="32"/>
      <c r="UUQ102" s="26"/>
      <c r="UUR102" s="140"/>
      <c r="UUS102" s="143"/>
      <c r="UUT102" s="143"/>
      <c r="UUU102" s="23"/>
      <c r="UUV102" s="32"/>
      <c r="UUW102" s="32"/>
      <c r="UUX102" s="26"/>
      <c r="UUY102" s="140"/>
      <c r="UUZ102" s="143"/>
      <c r="UVA102" s="143"/>
      <c r="UVB102" s="23"/>
      <c r="UVC102" s="32"/>
      <c r="UVD102" s="32"/>
      <c r="UVE102" s="26"/>
      <c r="UVF102" s="140"/>
      <c r="UVG102" s="143"/>
      <c r="UVH102" s="143"/>
      <c r="UVI102" s="23"/>
      <c r="UVJ102" s="32"/>
      <c r="UVK102" s="32"/>
      <c r="UVL102" s="26"/>
      <c r="UVM102" s="140"/>
      <c r="UVN102" s="143"/>
      <c r="UVO102" s="143"/>
      <c r="UVP102" s="23"/>
      <c r="UVQ102" s="32"/>
      <c r="UVR102" s="32"/>
      <c r="UVS102" s="26"/>
      <c r="UVT102" s="140"/>
      <c r="UVU102" s="143"/>
      <c r="UVV102" s="143"/>
      <c r="UVW102" s="23"/>
      <c r="UVX102" s="32"/>
      <c r="UVY102" s="32"/>
      <c r="UVZ102" s="26"/>
      <c r="UWA102" s="140"/>
      <c r="UWB102" s="143"/>
      <c r="UWC102" s="143"/>
      <c r="UWD102" s="23"/>
      <c r="UWE102" s="32"/>
      <c r="UWF102" s="32"/>
      <c r="UWG102" s="26"/>
      <c r="UWH102" s="140"/>
      <c r="UWI102" s="143"/>
      <c r="UWJ102" s="143"/>
      <c r="UWK102" s="23"/>
      <c r="UWL102" s="32"/>
      <c r="UWM102" s="32"/>
      <c r="UWN102" s="26"/>
      <c r="UWO102" s="140"/>
      <c r="UWP102" s="143"/>
      <c r="UWQ102" s="143"/>
      <c r="UWR102" s="23"/>
      <c r="UWS102" s="32"/>
      <c r="UWT102" s="32"/>
      <c r="UWU102" s="26"/>
      <c r="UWV102" s="140"/>
      <c r="UWW102" s="143"/>
      <c r="UWX102" s="143"/>
      <c r="UWY102" s="23"/>
      <c r="UWZ102" s="32"/>
      <c r="UXA102" s="32"/>
      <c r="UXB102" s="26"/>
      <c r="UXC102" s="140"/>
      <c r="UXD102" s="143"/>
      <c r="UXE102" s="143"/>
      <c r="UXF102" s="23"/>
      <c r="UXG102" s="32"/>
      <c r="UXH102" s="32"/>
      <c r="UXI102" s="26"/>
      <c r="UXJ102" s="140"/>
      <c r="UXK102" s="143"/>
      <c r="UXL102" s="143"/>
      <c r="UXM102" s="23"/>
      <c r="UXN102" s="32"/>
      <c r="UXO102" s="32"/>
      <c r="UXP102" s="26"/>
      <c r="UXQ102" s="140"/>
      <c r="UXR102" s="143"/>
      <c r="UXS102" s="143"/>
      <c r="UXT102" s="23"/>
      <c r="UXU102" s="32"/>
      <c r="UXV102" s="32"/>
      <c r="UXW102" s="26"/>
      <c r="UXX102" s="140"/>
      <c r="UXY102" s="143"/>
      <c r="UXZ102" s="143"/>
      <c r="UYA102" s="23"/>
      <c r="UYB102" s="32"/>
      <c r="UYC102" s="32"/>
      <c r="UYD102" s="26"/>
      <c r="UYE102" s="140"/>
      <c r="UYF102" s="143"/>
      <c r="UYG102" s="143"/>
      <c r="UYH102" s="23"/>
      <c r="UYI102" s="32"/>
      <c r="UYJ102" s="32"/>
      <c r="UYK102" s="26"/>
      <c r="UYL102" s="140"/>
      <c r="UYM102" s="143"/>
      <c r="UYN102" s="143"/>
      <c r="UYO102" s="23"/>
      <c r="UYP102" s="32"/>
      <c r="UYQ102" s="32"/>
      <c r="UYR102" s="26"/>
      <c r="UYS102" s="140"/>
      <c r="UYT102" s="143"/>
      <c r="UYU102" s="143"/>
      <c r="UYV102" s="23"/>
      <c r="UYW102" s="32"/>
      <c r="UYX102" s="32"/>
      <c r="UYY102" s="26"/>
      <c r="UYZ102" s="140"/>
      <c r="UZA102" s="143"/>
      <c r="UZB102" s="143"/>
      <c r="UZC102" s="23"/>
      <c r="UZD102" s="32"/>
      <c r="UZE102" s="32"/>
      <c r="UZF102" s="26"/>
      <c r="UZG102" s="140"/>
      <c r="UZH102" s="143"/>
      <c r="UZI102" s="143"/>
      <c r="UZJ102" s="23"/>
      <c r="UZK102" s="32"/>
      <c r="UZL102" s="32"/>
      <c r="UZM102" s="26"/>
      <c r="UZN102" s="140"/>
      <c r="UZO102" s="143"/>
      <c r="UZP102" s="143"/>
      <c r="UZQ102" s="23"/>
      <c r="UZR102" s="32"/>
      <c r="UZS102" s="32"/>
      <c r="UZT102" s="26"/>
      <c r="UZU102" s="140"/>
      <c r="UZV102" s="143"/>
      <c r="UZW102" s="143"/>
      <c r="UZX102" s="23"/>
      <c r="UZY102" s="32"/>
      <c r="UZZ102" s="32"/>
      <c r="VAA102" s="26"/>
      <c r="VAB102" s="140"/>
      <c r="VAC102" s="143"/>
      <c r="VAD102" s="143"/>
      <c r="VAE102" s="23"/>
      <c r="VAF102" s="32"/>
      <c r="VAG102" s="32"/>
      <c r="VAH102" s="26"/>
      <c r="VAI102" s="140"/>
      <c r="VAJ102" s="143"/>
      <c r="VAK102" s="143"/>
      <c r="VAL102" s="23"/>
      <c r="VAM102" s="32"/>
      <c r="VAN102" s="32"/>
      <c r="VAO102" s="26"/>
      <c r="VAP102" s="140"/>
      <c r="VAQ102" s="143"/>
      <c r="VAR102" s="143"/>
      <c r="VAS102" s="23"/>
      <c r="VAT102" s="32"/>
      <c r="VAU102" s="32"/>
      <c r="VAV102" s="26"/>
      <c r="VAW102" s="140"/>
      <c r="VAX102" s="143"/>
      <c r="VAY102" s="143"/>
      <c r="VAZ102" s="23"/>
      <c r="VBA102" s="32"/>
      <c r="VBB102" s="32"/>
      <c r="VBC102" s="26"/>
      <c r="VBD102" s="140"/>
      <c r="VBE102" s="143"/>
      <c r="VBF102" s="143"/>
      <c r="VBG102" s="23"/>
      <c r="VBH102" s="32"/>
      <c r="VBI102" s="32"/>
      <c r="VBJ102" s="26"/>
      <c r="VBK102" s="140"/>
      <c r="VBL102" s="143"/>
      <c r="VBM102" s="143"/>
      <c r="VBN102" s="23"/>
      <c r="VBO102" s="32"/>
      <c r="VBP102" s="32"/>
      <c r="VBQ102" s="26"/>
      <c r="VBR102" s="140"/>
      <c r="VBS102" s="143"/>
      <c r="VBT102" s="143"/>
      <c r="VBU102" s="23"/>
      <c r="VBV102" s="32"/>
      <c r="VBW102" s="32"/>
      <c r="VBX102" s="26"/>
      <c r="VBY102" s="140"/>
      <c r="VBZ102" s="143"/>
      <c r="VCA102" s="143"/>
      <c r="VCB102" s="23"/>
      <c r="VCC102" s="32"/>
      <c r="VCD102" s="32"/>
      <c r="VCE102" s="26"/>
      <c r="VCF102" s="140"/>
      <c r="VCG102" s="143"/>
      <c r="VCH102" s="143"/>
      <c r="VCI102" s="23"/>
      <c r="VCJ102" s="32"/>
      <c r="VCK102" s="32"/>
      <c r="VCL102" s="26"/>
      <c r="VCM102" s="140"/>
      <c r="VCN102" s="143"/>
      <c r="VCO102" s="143"/>
      <c r="VCP102" s="23"/>
      <c r="VCQ102" s="32"/>
      <c r="VCR102" s="32"/>
      <c r="VCS102" s="26"/>
      <c r="VCT102" s="140"/>
      <c r="VCU102" s="143"/>
      <c r="VCV102" s="143"/>
      <c r="VCW102" s="23"/>
      <c r="VCX102" s="32"/>
      <c r="VCY102" s="32"/>
      <c r="VCZ102" s="26"/>
      <c r="VDA102" s="140"/>
      <c r="VDB102" s="143"/>
      <c r="VDC102" s="143"/>
      <c r="VDD102" s="23"/>
      <c r="VDE102" s="32"/>
      <c r="VDF102" s="32"/>
      <c r="VDG102" s="26"/>
      <c r="VDH102" s="140"/>
      <c r="VDI102" s="143"/>
      <c r="VDJ102" s="143"/>
      <c r="VDK102" s="23"/>
      <c r="VDL102" s="32"/>
      <c r="VDM102" s="32"/>
      <c r="VDN102" s="26"/>
      <c r="VDO102" s="140"/>
      <c r="VDP102" s="143"/>
      <c r="VDQ102" s="143"/>
      <c r="VDR102" s="23"/>
      <c r="VDS102" s="32"/>
      <c r="VDT102" s="32"/>
      <c r="VDU102" s="26"/>
      <c r="VDV102" s="140"/>
      <c r="VDW102" s="143"/>
      <c r="VDX102" s="143"/>
      <c r="VDY102" s="23"/>
      <c r="VDZ102" s="32"/>
      <c r="VEA102" s="32"/>
      <c r="VEB102" s="26"/>
      <c r="VEC102" s="140"/>
      <c r="VED102" s="143"/>
      <c r="VEE102" s="143"/>
      <c r="VEF102" s="23"/>
      <c r="VEG102" s="32"/>
      <c r="VEH102" s="32"/>
      <c r="VEI102" s="26"/>
      <c r="VEJ102" s="140"/>
      <c r="VEK102" s="143"/>
      <c r="VEL102" s="143"/>
      <c r="VEM102" s="23"/>
      <c r="VEN102" s="32"/>
      <c r="VEO102" s="32"/>
      <c r="VEP102" s="26"/>
      <c r="VEQ102" s="140"/>
      <c r="VER102" s="143"/>
      <c r="VES102" s="143"/>
      <c r="VET102" s="23"/>
      <c r="VEU102" s="32"/>
      <c r="VEV102" s="32"/>
      <c r="VEW102" s="26"/>
      <c r="VEX102" s="140"/>
      <c r="VEY102" s="143"/>
      <c r="VEZ102" s="143"/>
      <c r="VFA102" s="23"/>
      <c r="VFB102" s="32"/>
      <c r="VFC102" s="32"/>
      <c r="VFD102" s="26"/>
      <c r="VFE102" s="140"/>
      <c r="VFF102" s="143"/>
      <c r="VFG102" s="143"/>
      <c r="VFH102" s="23"/>
      <c r="VFI102" s="32"/>
      <c r="VFJ102" s="32"/>
      <c r="VFK102" s="26"/>
      <c r="VFL102" s="140"/>
      <c r="VFM102" s="143"/>
      <c r="VFN102" s="143"/>
      <c r="VFO102" s="23"/>
      <c r="VFP102" s="32"/>
      <c r="VFQ102" s="32"/>
      <c r="VFR102" s="26"/>
      <c r="VFS102" s="140"/>
      <c r="VFT102" s="143"/>
      <c r="VFU102" s="143"/>
      <c r="VFV102" s="23"/>
      <c r="VFW102" s="32"/>
      <c r="VFX102" s="32"/>
      <c r="VFY102" s="26"/>
      <c r="VFZ102" s="140"/>
      <c r="VGA102" s="143"/>
      <c r="VGB102" s="143"/>
      <c r="VGC102" s="23"/>
      <c r="VGD102" s="32"/>
      <c r="VGE102" s="32"/>
      <c r="VGF102" s="26"/>
      <c r="VGG102" s="140"/>
      <c r="VGH102" s="143"/>
      <c r="VGI102" s="143"/>
      <c r="VGJ102" s="23"/>
      <c r="VGK102" s="32"/>
      <c r="VGL102" s="32"/>
      <c r="VGM102" s="26"/>
      <c r="VGN102" s="140"/>
      <c r="VGO102" s="143"/>
      <c r="VGP102" s="143"/>
      <c r="VGQ102" s="23"/>
      <c r="VGR102" s="32"/>
      <c r="VGS102" s="32"/>
      <c r="VGT102" s="26"/>
      <c r="VGU102" s="140"/>
      <c r="VGV102" s="143"/>
      <c r="VGW102" s="143"/>
      <c r="VGX102" s="23"/>
      <c r="VGY102" s="32"/>
      <c r="VGZ102" s="32"/>
      <c r="VHA102" s="26"/>
      <c r="VHB102" s="140"/>
      <c r="VHC102" s="143"/>
      <c r="VHD102" s="143"/>
      <c r="VHE102" s="23"/>
      <c r="VHF102" s="32"/>
      <c r="VHG102" s="32"/>
      <c r="VHH102" s="26"/>
      <c r="VHI102" s="140"/>
      <c r="VHJ102" s="143"/>
      <c r="VHK102" s="143"/>
      <c r="VHL102" s="23"/>
      <c r="VHM102" s="32"/>
      <c r="VHN102" s="32"/>
      <c r="VHO102" s="26"/>
      <c r="VHP102" s="140"/>
      <c r="VHQ102" s="143"/>
      <c r="VHR102" s="143"/>
      <c r="VHS102" s="23"/>
      <c r="VHT102" s="32"/>
      <c r="VHU102" s="32"/>
      <c r="VHV102" s="26"/>
      <c r="VHW102" s="140"/>
      <c r="VHX102" s="143"/>
      <c r="VHY102" s="143"/>
      <c r="VHZ102" s="23"/>
      <c r="VIA102" s="32"/>
      <c r="VIB102" s="32"/>
      <c r="VIC102" s="26"/>
      <c r="VID102" s="140"/>
      <c r="VIE102" s="143"/>
      <c r="VIF102" s="143"/>
      <c r="VIG102" s="23"/>
      <c r="VIH102" s="32"/>
      <c r="VII102" s="32"/>
      <c r="VIJ102" s="26"/>
      <c r="VIK102" s="140"/>
      <c r="VIL102" s="143"/>
      <c r="VIM102" s="143"/>
      <c r="VIN102" s="23"/>
      <c r="VIO102" s="32"/>
      <c r="VIP102" s="32"/>
      <c r="VIQ102" s="26"/>
      <c r="VIR102" s="140"/>
      <c r="VIS102" s="143"/>
      <c r="VIT102" s="143"/>
      <c r="VIU102" s="23"/>
      <c r="VIV102" s="32"/>
      <c r="VIW102" s="32"/>
      <c r="VIX102" s="26"/>
      <c r="VIY102" s="140"/>
      <c r="VIZ102" s="143"/>
      <c r="VJA102" s="143"/>
      <c r="VJB102" s="23"/>
      <c r="VJC102" s="32"/>
      <c r="VJD102" s="32"/>
      <c r="VJE102" s="26"/>
      <c r="VJF102" s="140"/>
      <c r="VJG102" s="143"/>
      <c r="VJH102" s="143"/>
      <c r="VJI102" s="23"/>
      <c r="VJJ102" s="32"/>
      <c r="VJK102" s="32"/>
      <c r="VJL102" s="26"/>
      <c r="VJM102" s="140"/>
      <c r="VJN102" s="143"/>
      <c r="VJO102" s="143"/>
      <c r="VJP102" s="23"/>
      <c r="VJQ102" s="32"/>
      <c r="VJR102" s="32"/>
      <c r="VJS102" s="26"/>
      <c r="VJT102" s="140"/>
      <c r="VJU102" s="143"/>
      <c r="VJV102" s="143"/>
      <c r="VJW102" s="23"/>
      <c r="VJX102" s="32"/>
      <c r="VJY102" s="32"/>
      <c r="VJZ102" s="26"/>
      <c r="VKA102" s="140"/>
      <c r="VKB102" s="143"/>
      <c r="VKC102" s="143"/>
      <c r="VKD102" s="23"/>
      <c r="VKE102" s="32"/>
      <c r="VKF102" s="32"/>
      <c r="VKG102" s="26"/>
      <c r="VKH102" s="140"/>
      <c r="VKI102" s="143"/>
      <c r="VKJ102" s="143"/>
      <c r="VKK102" s="23"/>
      <c r="VKL102" s="32"/>
      <c r="VKM102" s="32"/>
      <c r="VKN102" s="26"/>
      <c r="VKO102" s="140"/>
      <c r="VKP102" s="143"/>
      <c r="VKQ102" s="143"/>
      <c r="VKR102" s="23"/>
      <c r="VKS102" s="32"/>
      <c r="VKT102" s="32"/>
      <c r="VKU102" s="26"/>
      <c r="VKV102" s="140"/>
      <c r="VKW102" s="143"/>
      <c r="VKX102" s="143"/>
      <c r="VKY102" s="23"/>
      <c r="VKZ102" s="32"/>
      <c r="VLA102" s="32"/>
      <c r="VLB102" s="26"/>
      <c r="VLC102" s="140"/>
      <c r="VLD102" s="143"/>
      <c r="VLE102" s="143"/>
      <c r="VLF102" s="23"/>
      <c r="VLG102" s="32"/>
      <c r="VLH102" s="32"/>
      <c r="VLI102" s="26"/>
      <c r="VLJ102" s="140"/>
      <c r="VLK102" s="143"/>
      <c r="VLL102" s="143"/>
      <c r="VLM102" s="23"/>
      <c r="VLN102" s="32"/>
      <c r="VLO102" s="32"/>
      <c r="VLP102" s="26"/>
      <c r="VLQ102" s="140"/>
      <c r="VLR102" s="143"/>
      <c r="VLS102" s="143"/>
      <c r="VLT102" s="23"/>
      <c r="VLU102" s="32"/>
      <c r="VLV102" s="32"/>
      <c r="VLW102" s="26"/>
      <c r="VLX102" s="140"/>
      <c r="VLY102" s="143"/>
      <c r="VLZ102" s="143"/>
      <c r="VMA102" s="23"/>
      <c r="VMB102" s="32"/>
      <c r="VMC102" s="32"/>
      <c r="VMD102" s="26"/>
      <c r="VME102" s="140"/>
      <c r="VMF102" s="143"/>
      <c r="VMG102" s="143"/>
      <c r="VMH102" s="23"/>
      <c r="VMI102" s="32"/>
      <c r="VMJ102" s="32"/>
      <c r="VMK102" s="26"/>
      <c r="VML102" s="140"/>
      <c r="VMM102" s="143"/>
      <c r="VMN102" s="143"/>
      <c r="VMO102" s="23"/>
      <c r="VMP102" s="32"/>
      <c r="VMQ102" s="32"/>
      <c r="VMR102" s="26"/>
      <c r="VMS102" s="140"/>
      <c r="VMT102" s="143"/>
      <c r="VMU102" s="143"/>
      <c r="VMV102" s="23"/>
      <c r="VMW102" s="32"/>
      <c r="VMX102" s="32"/>
      <c r="VMY102" s="26"/>
      <c r="VMZ102" s="140"/>
      <c r="VNA102" s="143"/>
      <c r="VNB102" s="143"/>
      <c r="VNC102" s="23"/>
      <c r="VND102" s="32"/>
      <c r="VNE102" s="32"/>
      <c r="VNF102" s="26"/>
      <c r="VNG102" s="140"/>
      <c r="VNH102" s="143"/>
      <c r="VNI102" s="143"/>
      <c r="VNJ102" s="23"/>
      <c r="VNK102" s="32"/>
      <c r="VNL102" s="32"/>
      <c r="VNM102" s="26"/>
      <c r="VNN102" s="140"/>
      <c r="VNO102" s="143"/>
      <c r="VNP102" s="143"/>
      <c r="VNQ102" s="23"/>
      <c r="VNR102" s="32"/>
      <c r="VNS102" s="32"/>
      <c r="VNT102" s="26"/>
      <c r="VNU102" s="140"/>
      <c r="VNV102" s="143"/>
      <c r="VNW102" s="143"/>
      <c r="VNX102" s="23"/>
      <c r="VNY102" s="32"/>
      <c r="VNZ102" s="32"/>
      <c r="VOA102" s="26"/>
      <c r="VOB102" s="140"/>
      <c r="VOC102" s="143"/>
      <c r="VOD102" s="143"/>
      <c r="VOE102" s="23"/>
      <c r="VOF102" s="32"/>
      <c r="VOG102" s="32"/>
      <c r="VOH102" s="26"/>
      <c r="VOI102" s="140"/>
      <c r="VOJ102" s="143"/>
      <c r="VOK102" s="143"/>
      <c r="VOL102" s="23"/>
      <c r="VOM102" s="32"/>
      <c r="VON102" s="32"/>
      <c r="VOO102" s="26"/>
      <c r="VOP102" s="140"/>
      <c r="VOQ102" s="143"/>
      <c r="VOR102" s="143"/>
      <c r="VOS102" s="23"/>
      <c r="VOT102" s="32"/>
      <c r="VOU102" s="32"/>
      <c r="VOV102" s="26"/>
      <c r="VOW102" s="140"/>
      <c r="VOX102" s="143"/>
      <c r="VOY102" s="143"/>
      <c r="VOZ102" s="23"/>
      <c r="VPA102" s="32"/>
      <c r="VPB102" s="32"/>
      <c r="VPC102" s="26"/>
      <c r="VPD102" s="140"/>
      <c r="VPE102" s="143"/>
      <c r="VPF102" s="143"/>
      <c r="VPG102" s="23"/>
      <c r="VPH102" s="32"/>
      <c r="VPI102" s="32"/>
      <c r="VPJ102" s="26"/>
      <c r="VPK102" s="140"/>
      <c r="VPL102" s="143"/>
      <c r="VPM102" s="143"/>
      <c r="VPN102" s="23"/>
      <c r="VPO102" s="32"/>
      <c r="VPP102" s="32"/>
      <c r="VPQ102" s="26"/>
      <c r="VPR102" s="140"/>
      <c r="VPS102" s="143"/>
      <c r="VPT102" s="143"/>
      <c r="VPU102" s="23"/>
      <c r="VPV102" s="32"/>
      <c r="VPW102" s="32"/>
      <c r="VPX102" s="26"/>
      <c r="VPY102" s="140"/>
      <c r="VPZ102" s="143"/>
      <c r="VQA102" s="143"/>
      <c r="VQB102" s="23"/>
      <c r="VQC102" s="32"/>
      <c r="VQD102" s="32"/>
      <c r="VQE102" s="26"/>
      <c r="VQF102" s="140"/>
      <c r="VQG102" s="143"/>
      <c r="VQH102" s="143"/>
      <c r="VQI102" s="23"/>
      <c r="VQJ102" s="32"/>
      <c r="VQK102" s="32"/>
      <c r="VQL102" s="26"/>
      <c r="VQM102" s="140"/>
      <c r="VQN102" s="143"/>
      <c r="VQO102" s="143"/>
      <c r="VQP102" s="23"/>
      <c r="VQQ102" s="32"/>
      <c r="VQR102" s="32"/>
      <c r="VQS102" s="26"/>
      <c r="VQT102" s="140"/>
      <c r="VQU102" s="143"/>
      <c r="VQV102" s="143"/>
      <c r="VQW102" s="23"/>
      <c r="VQX102" s="32"/>
      <c r="VQY102" s="32"/>
      <c r="VQZ102" s="26"/>
      <c r="VRA102" s="140"/>
      <c r="VRB102" s="143"/>
      <c r="VRC102" s="143"/>
      <c r="VRD102" s="23"/>
      <c r="VRE102" s="32"/>
      <c r="VRF102" s="32"/>
      <c r="VRG102" s="26"/>
      <c r="VRH102" s="140"/>
      <c r="VRI102" s="143"/>
      <c r="VRJ102" s="143"/>
      <c r="VRK102" s="23"/>
      <c r="VRL102" s="32"/>
      <c r="VRM102" s="32"/>
      <c r="VRN102" s="26"/>
      <c r="VRO102" s="140"/>
      <c r="VRP102" s="143"/>
      <c r="VRQ102" s="143"/>
      <c r="VRR102" s="23"/>
      <c r="VRS102" s="32"/>
      <c r="VRT102" s="32"/>
      <c r="VRU102" s="26"/>
      <c r="VRV102" s="140"/>
      <c r="VRW102" s="143"/>
      <c r="VRX102" s="143"/>
      <c r="VRY102" s="23"/>
      <c r="VRZ102" s="32"/>
      <c r="VSA102" s="32"/>
      <c r="VSB102" s="26"/>
      <c r="VSC102" s="140"/>
      <c r="VSD102" s="143"/>
      <c r="VSE102" s="143"/>
      <c r="VSF102" s="23"/>
      <c r="VSG102" s="32"/>
      <c r="VSH102" s="32"/>
      <c r="VSI102" s="26"/>
      <c r="VSJ102" s="140"/>
      <c r="VSK102" s="143"/>
      <c r="VSL102" s="143"/>
      <c r="VSM102" s="23"/>
      <c r="VSN102" s="32"/>
      <c r="VSO102" s="32"/>
      <c r="VSP102" s="26"/>
      <c r="VSQ102" s="140"/>
      <c r="VSR102" s="143"/>
      <c r="VSS102" s="143"/>
      <c r="VST102" s="23"/>
      <c r="VSU102" s="32"/>
      <c r="VSV102" s="32"/>
      <c r="VSW102" s="26"/>
      <c r="VSX102" s="140"/>
      <c r="VSY102" s="143"/>
      <c r="VSZ102" s="143"/>
      <c r="VTA102" s="23"/>
      <c r="VTB102" s="32"/>
      <c r="VTC102" s="32"/>
      <c r="VTD102" s="26"/>
      <c r="VTE102" s="140"/>
      <c r="VTF102" s="143"/>
      <c r="VTG102" s="143"/>
      <c r="VTH102" s="23"/>
      <c r="VTI102" s="32"/>
      <c r="VTJ102" s="32"/>
      <c r="VTK102" s="26"/>
      <c r="VTL102" s="140"/>
      <c r="VTM102" s="143"/>
      <c r="VTN102" s="143"/>
      <c r="VTO102" s="23"/>
      <c r="VTP102" s="32"/>
      <c r="VTQ102" s="32"/>
      <c r="VTR102" s="26"/>
      <c r="VTS102" s="140"/>
      <c r="VTT102" s="143"/>
      <c r="VTU102" s="143"/>
      <c r="VTV102" s="23"/>
      <c r="VTW102" s="32"/>
      <c r="VTX102" s="32"/>
      <c r="VTY102" s="26"/>
      <c r="VTZ102" s="140"/>
      <c r="VUA102" s="143"/>
      <c r="VUB102" s="143"/>
      <c r="VUC102" s="23"/>
      <c r="VUD102" s="32"/>
      <c r="VUE102" s="32"/>
      <c r="VUF102" s="26"/>
      <c r="VUG102" s="140"/>
      <c r="VUH102" s="143"/>
      <c r="VUI102" s="143"/>
      <c r="VUJ102" s="23"/>
      <c r="VUK102" s="32"/>
      <c r="VUL102" s="32"/>
      <c r="VUM102" s="26"/>
      <c r="VUN102" s="140"/>
      <c r="VUO102" s="143"/>
      <c r="VUP102" s="143"/>
      <c r="VUQ102" s="23"/>
      <c r="VUR102" s="32"/>
      <c r="VUS102" s="32"/>
      <c r="VUT102" s="26"/>
      <c r="VUU102" s="140"/>
      <c r="VUV102" s="143"/>
      <c r="VUW102" s="143"/>
      <c r="VUX102" s="23"/>
      <c r="VUY102" s="32"/>
      <c r="VUZ102" s="32"/>
      <c r="VVA102" s="26"/>
      <c r="VVB102" s="140"/>
      <c r="VVC102" s="143"/>
      <c r="VVD102" s="143"/>
      <c r="VVE102" s="23"/>
      <c r="VVF102" s="32"/>
      <c r="VVG102" s="32"/>
      <c r="VVH102" s="26"/>
      <c r="VVI102" s="140"/>
      <c r="VVJ102" s="143"/>
      <c r="VVK102" s="143"/>
      <c r="VVL102" s="23"/>
      <c r="VVM102" s="32"/>
      <c r="VVN102" s="32"/>
      <c r="VVO102" s="26"/>
      <c r="VVP102" s="140"/>
      <c r="VVQ102" s="143"/>
      <c r="VVR102" s="143"/>
      <c r="VVS102" s="23"/>
      <c r="VVT102" s="32"/>
      <c r="VVU102" s="32"/>
      <c r="VVV102" s="26"/>
      <c r="VVW102" s="140"/>
      <c r="VVX102" s="143"/>
      <c r="VVY102" s="143"/>
      <c r="VVZ102" s="23"/>
      <c r="VWA102" s="32"/>
      <c r="VWB102" s="32"/>
      <c r="VWC102" s="26"/>
      <c r="VWD102" s="140"/>
      <c r="VWE102" s="143"/>
      <c r="VWF102" s="143"/>
      <c r="VWG102" s="23"/>
      <c r="VWH102" s="32"/>
      <c r="VWI102" s="32"/>
      <c r="VWJ102" s="26"/>
      <c r="VWK102" s="140"/>
      <c r="VWL102" s="143"/>
      <c r="VWM102" s="143"/>
      <c r="VWN102" s="23"/>
      <c r="VWO102" s="32"/>
      <c r="VWP102" s="32"/>
      <c r="VWQ102" s="26"/>
      <c r="VWR102" s="140"/>
      <c r="VWS102" s="143"/>
      <c r="VWT102" s="143"/>
      <c r="VWU102" s="23"/>
      <c r="VWV102" s="32"/>
      <c r="VWW102" s="32"/>
      <c r="VWX102" s="26"/>
      <c r="VWY102" s="140"/>
      <c r="VWZ102" s="143"/>
      <c r="VXA102" s="143"/>
      <c r="VXB102" s="23"/>
      <c r="VXC102" s="32"/>
      <c r="VXD102" s="32"/>
      <c r="VXE102" s="26"/>
      <c r="VXF102" s="140"/>
      <c r="VXG102" s="143"/>
      <c r="VXH102" s="143"/>
      <c r="VXI102" s="23"/>
      <c r="VXJ102" s="32"/>
      <c r="VXK102" s="32"/>
      <c r="VXL102" s="26"/>
      <c r="VXM102" s="140"/>
      <c r="VXN102" s="143"/>
      <c r="VXO102" s="143"/>
      <c r="VXP102" s="23"/>
      <c r="VXQ102" s="32"/>
      <c r="VXR102" s="32"/>
      <c r="VXS102" s="26"/>
      <c r="VXT102" s="140"/>
      <c r="VXU102" s="143"/>
      <c r="VXV102" s="143"/>
      <c r="VXW102" s="23"/>
      <c r="VXX102" s="32"/>
      <c r="VXY102" s="32"/>
      <c r="VXZ102" s="26"/>
      <c r="VYA102" s="140"/>
      <c r="VYB102" s="143"/>
      <c r="VYC102" s="143"/>
      <c r="VYD102" s="23"/>
      <c r="VYE102" s="32"/>
      <c r="VYF102" s="32"/>
      <c r="VYG102" s="26"/>
      <c r="VYH102" s="140"/>
      <c r="VYI102" s="143"/>
      <c r="VYJ102" s="143"/>
      <c r="VYK102" s="23"/>
      <c r="VYL102" s="32"/>
      <c r="VYM102" s="32"/>
      <c r="VYN102" s="26"/>
      <c r="VYO102" s="140"/>
      <c r="VYP102" s="143"/>
      <c r="VYQ102" s="143"/>
      <c r="VYR102" s="23"/>
      <c r="VYS102" s="32"/>
      <c r="VYT102" s="32"/>
      <c r="VYU102" s="26"/>
      <c r="VYV102" s="140"/>
      <c r="VYW102" s="143"/>
      <c r="VYX102" s="143"/>
      <c r="VYY102" s="23"/>
      <c r="VYZ102" s="32"/>
      <c r="VZA102" s="32"/>
      <c r="VZB102" s="26"/>
      <c r="VZC102" s="140"/>
      <c r="VZD102" s="143"/>
      <c r="VZE102" s="143"/>
      <c r="VZF102" s="23"/>
      <c r="VZG102" s="32"/>
      <c r="VZH102" s="32"/>
      <c r="VZI102" s="26"/>
      <c r="VZJ102" s="140"/>
      <c r="VZK102" s="143"/>
      <c r="VZL102" s="143"/>
      <c r="VZM102" s="23"/>
      <c r="VZN102" s="32"/>
      <c r="VZO102" s="32"/>
      <c r="VZP102" s="26"/>
      <c r="VZQ102" s="140"/>
      <c r="VZR102" s="143"/>
      <c r="VZS102" s="143"/>
      <c r="VZT102" s="23"/>
      <c r="VZU102" s="32"/>
      <c r="VZV102" s="32"/>
      <c r="VZW102" s="26"/>
      <c r="VZX102" s="140"/>
      <c r="VZY102" s="143"/>
      <c r="VZZ102" s="143"/>
      <c r="WAA102" s="23"/>
      <c r="WAB102" s="32"/>
      <c r="WAC102" s="32"/>
      <c r="WAD102" s="26"/>
      <c r="WAE102" s="140"/>
      <c r="WAF102" s="143"/>
      <c r="WAG102" s="143"/>
      <c r="WAH102" s="23"/>
      <c r="WAI102" s="32"/>
      <c r="WAJ102" s="32"/>
      <c r="WAK102" s="26"/>
      <c r="WAL102" s="140"/>
      <c r="WAM102" s="143"/>
      <c r="WAN102" s="143"/>
      <c r="WAO102" s="23"/>
      <c r="WAP102" s="32"/>
      <c r="WAQ102" s="32"/>
      <c r="WAR102" s="26"/>
      <c r="WAS102" s="140"/>
      <c r="WAT102" s="143"/>
      <c r="WAU102" s="143"/>
      <c r="WAV102" s="23"/>
      <c r="WAW102" s="32"/>
      <c r="WAX102" s="32"/>
      <c r="WAY102" s="26"/>
      <c r="WAZ102" s="140"/>
      <c r="WBA102" s="143"/>
      <c r="WBB102" s="143"/>
      <c r="WBC102" s="23"/>
      <c r="WBD102" s="32"/>
      <c r="WBE102" s="32"/>
      <c r="WBF102" s="26"/>
      <c r="WBG102" s="140"/>
      <c r="WBH102" s="143"/>
      <c r="WBI102" s="143"/>
      <c r="WBJ102" s="23"/>
      <c r="WBK102" s="32"/>
      <c r="WBL102" s="32"/>
      <c r="WBM102" s="26"/>
      <c r="WBN102" s="140"/>
      <c r="WBO102" s="143"/>
      <c r="WBP102" s="143"/>
      <c r="WBQ102" s="23"/>
      <c r="WBR102" s="32"/>
      <c r="WBS102" s="32"/>
      <c r="WBT102" s="26"/>
      <c r="WBU102" s="140"/>
      <c r="WBV102" s="143"/>
      <c r="WBW102" s="143"/>
      <c r="WBX102" s="23"/>
      <c r="WBY102" s="32"/>
      <c r="WBZ102" s="32"/>
      <c r="WCA102" s="26"/>
      <c r="WCB102" s="140"/>
      <c r="WCC102" s="143"/>
      <c r="WCD102" s="143"/>
      <c r="WCE102" s="23"/>
      <c r="WCF102" s="32"/>
      <c r="WCG102" s="32"/>
      <c r="WCH102" s="26"/>
      <c r="WCI102" s="140"/>
      <c r="WCJ102" s="143"/>
      <c r="WCK102" s="143"/>
      <c r="WCL102" s="23"/>
      <c r="WCM102" s="32"/>
      <c r="WCN102" s="32"/>
      <c r="WCO102" s="26"/>
      <c r="WCP102" s="140"/>
      <c r="WCQ102" s="143"/>
      <c r="WCR102" s="143"/>
      <c r="WCS102" s="23"/>
      <c r="WCT102" s="32"/>
      <c r="WCU102" s="32"/>
      <c r="WCV102" s="26"/>
      <c r="WCW102" s="140"/>
      <c r="WCX102" s="143"/>
      <c r="WCY102" s="143"/>
      <c r="WCZ102" s="23"/>
      <c r="WDA102" s="32"/>
      <c r="WDB102" s="32"/>
      <c r="WDC102" s="26"/>
      <c r="WDD102" s="140"/>
      <c r="WDE102" s="143"/>
      <c r="WDF102" s="143"/>
      <c r="WDG102" s="23"/>
      <c r="WDH102" s="32"/>
      <c r="WDI102" s="32"/>
      <c r="WDJ102" s="26"/>
      <c r="WDK102" s="140"/>
      <c r="WDL102" s="143"/>
      <c r="WDM102" s="143"/>
      <c r="WDN102" s="23"/>
      <c r="WDO102" s="32"/>
      <c r="WDP102" s="32"/>
      <c r="WDQ102" s="26"/>
      <c r="WDR102" s="140"/>
      <c r="WDS102" s="143"/>
      <c r="WDT102" s="143"/>
      <c r="WDU102" s="23"/>
      <c r="WDV102" s="32"/>
      <c r="WDW102" s="32"/>
      <c r="WDX102" s="26"/>
      <c r="WDY102" s="140"/>
      <c r="WDZ102" s="143"/>
      <c r="WEA102" s="143"/>
      <c r="WEB102" s="23"/>
      <c r="WEC102" s="32"/>
      <c r="WED102" s="32"/>
      <c r="WEE102" s="26"/>
      <c r="WEF102" s="140"/>
      <c r="WEG102" s="143"/>
      <c r="WEH102" s="143"/>
      <c r="WEI102" s="23"/>
      <c r="WEJ102" s="32"/>
      <c r="WEK102" s="32"/>
      <c r="WEL102" s="26"/>
      <c r="WEM102" s="140"/>
      <c r="WEN102" s="143"/>
      <c r="WEO102" s="143"/>
      <c r="WEP102" s="23"/>
      <c r="WEQ102" s="32"/>
      <c r="WER102" s="32"/>
      <c r="WES102" s="26"/>
      <c r="WET102" s="140"/>
      <c r="WEU102" s="143"/>
      <c r="WEV102" s="143"/>
      <c r="WEW102" s="23"/>
      <c r="WEX102" s="32"/>
      <c r="WEY102" s="32"/>
      <c r="WEZ102" s="26"/>
      <c r="WFA102" s="140"/>
      <c r="WFB102" s="143"/>
      <c r="WFC102" s="143"/>
      <c r="WFD102" s="23"/>
      <c r="WFE102" s="32"/>
      <c r="WFF102" s="32"/>
      <c r="WFG102" s="26"/>
      <c r="WFH102" s="140"/>
      <c r="WFI102" s="143"/>
      <c r="WFJ102" s="143"/>
      <c r="WFK102" s="23"/>
      <c r="WFL102" s="32"/>
      <c r="WFM102" s="32"/>
      <c r="WFN102" s="26"/>
      <c r="WFO102" s="140"/>
      <c r="WFP102" s="143"/>
      <c r="WFQ102" s="143"/>
      <c r="WFR102" s="23"/>
      <c r="WFS102" s="32"/>
      <c r="WFT102" s="32"/>
      <c r="WFU102" s="26"/>
      <c r="WFV102" s="140"/>
      <c r="WFW102" s="143"/>
      <c r="WFX102" s="143"/>
      <c r="WFY102" s="23"/>
      <c r="WFZ102" s="32"/>
      <c r="WGA102" s="32"/>
      <c r="WGB102" s="26"/>
      <c r="WGC102" s="140"/>
      <c r="WGD102" s="143"/>
      <c r="WGE102" s="143"/>
      <c r="WGF102" s="23"/>
      <c r="WGG102" s="32"/>
      <c r="WGH102" s="32"/>
      <c r="WGI102" s="26"/>
      <c r="WGJ102" s="140"/>
      <c r="WGK102" s="143"/>
      <c r="WGL102" s="143"/>
      <c r="WGM102" s="23"/>
      <c r="WGN102" s="32"/>
      <c r="WGO102" s="32"/>
      <c r="WGP102" s="26"/>
      <c r="WGQ102" s="140"/>
      <c r="WGR102" s="143"/>
      <c r="WGS102" s="143"/>
      <c r="WGT102" s="23"/>
      <c r="WGU102" s="32"/>
      <c r="WGV102" s="32"/>
      <c r="WGW102" s="26"/>
      <c r="WGX102" s="140"/>
      <c r="WGY102" s="143"/>
      <c r="WGZ102" s="143"/>
      <c r="WHA102" s="23"/>
      <c r="WHB102" s="32"/>
      <c r="WHC102" s="32"/>
      <c r="WHD102" s="26"/>
      <c r="WHE102" s="140"/>
      <c r="WHF102" s="143"/>
      <c r="WHG102" s="143"/>
      <c r="WHH102" s="23"/>
      <c r="WHI102" s="32"/>
      <c r="WHJ102" s="32"/>
      <c r="WHK102" s="26"/>
      <c r="WHL102" s="140"/>
      <c r="WHM102" s="143"/>
      <c r="WHN102" s="143"/>
      <c r="WHO102" s="23"/>
      <c r="WHP102" s="32"/>
      <c r="WHQ102" s="32"/>
      <c r="WHR102" s="26"/>
      <c r="WHS102" s="140"/>
      <c r="WHT102" s="143"/>
      <c r="WHU102" s="143"/>
      <c r="WHV102" s="23"/>
      <c r="WHW102" s="32"/>
      <c r="WHX102" s="32"/>
      <c r="WHY102" s="26"/>
      <c r="WHZ102" s="140"/>
      <c r="WIA102" s="143"/>
      <c r="WIB102" s="143"/>
      <c r="WIC102" s="23"/>
      <c r="WID102" s="32"/>
      <c r="WIE102" s="32"/>
      <c r="WIF102" s="26"/>
      <c r="WIG102" s="140"/>
      <c r="WIH102" s="143"/>
      <c r="WII102" s="143"/>
      <c r="WIJ102" s="23"/>
      <c r="WIK102" s="32"/>
      <c r="WIL102" s="32"/>
      <c r="WIM102" s="26"/>
      <c r="WIN102" s="140"/>
      <c r="WIO102" s="143"/>
      <c r="WIP102" s="143"/>
      <c r="WIQ102" s="23"/>
      <c r="WIR102" s="32"/>
      <c r="WIS102" s="32"/>
      <c r="WIT102" s="26"/>
      <c r="WIU102" s="140"/>
      <c r="WIV102" s="143"/>
      <c r="WIW102" s="143"/>
      <c r="WIX102" s="23"/>
      <c r="WIY102" s="32"/>
      <c r="WIZ102" s="32"/>
      <c r="WJA102" s="26"/>
      <c r="WJB102" s="140"/>
      <c r="WJC102" s="143"/>
      <c r="WJD102" s="143"/>
      <c r="WJE102" s="23"/>
      <c r="WJF102" s="32"/>
      <c r="WJG102" s="32"/>
      <c r="WJH102" s="26"/>
      <c r="WJI102" s="140"/>
      <c r="WJJ102" s="143"/>
      <c r="WJK102" s="143"/>
      <c r="WJL102" s="23"/>
      <c r="WJM102" s="32"/>
      <c r="WJN102" s="32"/>
      <c r="WJO102" s="26"/>
      <c r="WJP102" s="140"/>
      <c r="WJQ102" s="143"/>
      <c r="WJR102" s="143"/>
      <c r="WJS102" s="23"/>
      <c r="WJT102" s="32"/>
      <c r="WJU102" s="32"/>
      <c r="WJV102" s="26"/>
      <c r="WJW102" s="140"/>
      <c r="WJX102" s="143"/>
      <c r="WJY102" s="143"/>
      <c r="WJZ102" s="23"/>
      <c r="WKA102" s="32"/>
      <c r="WKB102" s="32"/>
      <c r="WKC102" s="26"/>
      <c r="WKD102" s="140"/>
      <c r="WKE102" s="143"/>
      <c r="WKF102" s="143"/>
      <c r="WKG102" s="23"/>
      <c r="WKH102" s="32"/>
      <c r="WKI102" s="32"/>
      <c r="WKJ102" s="26"/>
      <c r="WKK102" s="140"/>
      <c r="WKL102" s="143"/>
      <c r="WKM102" s="143"/>
      <c r="WKN102" s="23"/>
      <c r="WKO102" s="32"/>
      <c r="WKP102" s="32"/>
      <c r="WKQ102" s="26"/>
      <c r="WKR102" s="140"/>
      <c r="WKS102" s="143"/>
      <c r="WKT102" s="143"/>
      <c r="WKU102" s="23"/>
      <c r="WKV102" s="32"/>
      <c r="WKW102" s="32"/>
      <c r="WKX102" s="26"/>
      <c r="WKY102" s="140"/>
      <c r="WKZ102" s="143"/>
      <c r="WLA102" s="143"/>
      <c r="WLB102" s="23"/>
      <c r="WLC102" s="32"/>
      <c r="WLD102" s="32"/>
      <c r="WLE102" s="26"/>
      <c r="WLF102" s="140"/>
      <c r="WLG102" s="143"/>
      <c r="WLH102" s="143"/>
      <c r="WLI102" s="23"/>
      <c r="WLJ102" s="32"/>
      <c r="WLK102" s="32"/>
      <c r="WLL102" s="26"/>
      <c r="WLM102" s="140"/>
      <c r="WLN102" s="143"/>
      <c r="WLO102" s="143"/>
      <c r="WLP102" s="23"/>
      <c r="WLQ102" s="32"/>
      <c r="WLR102" s="32"/>
      <c r="WLS102" s="26"/>
      <c r="WLT102" s="140"/>
      <c r="WLU102" s="143"/>
      <c r="WLV102" s="143"/>
      <c r="WLW102" s="23"/>
      <c r="WLX102" s="32"/>
      <c r="WLY102" s="32"/>
      <c r="WLZ102" s="26"/>
      <c r="WMA102" s="140"/>
      <c r="WMB102" s="143"/>
      <c r="WMC102" s="143"/>
      <c r="WMD102" s="23"/>
      <c r="WME102" s="32"/>
      <c r="WMF102" s="32"/>
      <c r="WMG102" s="26"/>
      <c r="WMH102" s="140"/>
      <c r="WMI102" s="143"/>
      <c r="WMJ102" s="143"/>
      <c r="WMK102" s="23"/>
      <c r="WML102" s="32"/>
      <c r="WMM102" s="32"/>
      <c r="WMN102" s="26"/>
      <c r="WMO102" s="140"/>
      <c r="WMP102" s="143"/>
      <c r="WMQ102" s="143"/>
      <c r="WMR102" s="23"/>
      <c r="WMS102" s="32"/>
      <c r="WMT102" s="32"/>
      <c r="WMU102" s="26"/>
      <c r="WMV102" s="140"/>
      <c r="WMW102" s="143"/>
      <c r="WMX102" s="143"/>
      <c r="WMY102" s="23"/>
      <c r="WMZ102" s="32"/>
      <c r="WNA102" s="32"/>
      <c r="WNB102" s="26"/>
      <c r="WNC102" s="140"/>
      <c r="WND102" s="143"/>
      <c r="WNE102" s="143"/>
      <c r="WNF102" s="23"/>
      <c r="WNG102" s="32"/>
      <c r="WNH102" s="32"/>
      <c r="WNI102" s="26"/>
      <c r="WNJ102" s="140"/>
      <c r="WNK102" s="143"/>
      <c r="WNL102" s="143"/>
      <c r="WNM102" s="23"/>
      <c r="WNN102" s="32"/>
      <c r="WNO102" s="32"/>
      <c r="WNP102" s="26"/>
      <c r="WNQ102" s="140"/>
      <c r="WNR102" s="143"/>
      <c r="WNS102" s="143"/>
      <c r="WNT102" s="23"/>
      <c r="WNU102" s="32"/>
      <c r="WNV102" s="32"/>
      <c r="WNW102" s="26"/>
      <c r="WNX102" s="140"/>
      <c r="WNY102" s="143"/>
      <c r="WNZ102" s="143"/>
      <c r="WOA102" s="23"/>
      <c r="WOB102" s="32"/>
      <c r="WOC102" s="32"/>
      <c r="WOD102" s="26"/>
      <c r="WOE102" s="140"/>
      <c r="WOF102" s="143"/>
      <c r="WOG102" s="143"/>
      <c r="WOH102" s="23"/>
      <c r="WOI102" s="32"/>
      <c r="WOJ102" s="32"/>
      <c r="WOK102" s="26"/>
      <c r="WOL102" s="140"/>
      <c r="WOM102" s="143"/>
      <c r="WON102" s="143"/>
      <c r="WOO102" s="23"/>
      <c r="WOP102" s="32"/>
      <c r="WOQ102" s="32"/>
      <c r="WOR102" s="26"/>
      <c r="WOS102" s="140"/>
      <c r="WOT102" s="143"/>
      <c r="WOU102" s="143"/>
      <c r="WOV102" s="23"/>
      <c r="WOW102" s="32"/>
      <c r="WOX102" s="32"/>
      <c r="WOY102" s="26"/>
      <c r="WOZ102" s="140"/>
      <c r="WPA102" s="143"/>
      <c r="WPB102" s="143"/>
      <c r="WPC102" s="23"/>
      <c r="WPD102" s="32"/>
      <c r="WPE102" s="32"/>
      <c r="WPF102" s="26"/>
      <c r="WPG102" s="140"/>
      <c r="WPH102" s="143"/>
      <c r="WPI102" s="143"/>
      <c r="WPJ102" s="23"/>
      <c r="WPK102" s="32"/>
      <c r="WPL102" s="32"/>
      <c r="WPM102" s="26"/>
      <c r="WPN102" s="140"/>
      <c r="WPO102" s="143"/>
      <c r="WPP102" s="143"/>
      <c r="WPQ102" s="23"/>
      <c r="WPR102" s="32"/>
      <c r="WPS102" s="32"/>
      <c r="WPT102" s="26"/>
      <c r="WPU102" s="140"/>
      <c r="WPV102" s="143"/>
      <c r="WPW102" s="143"/>
      <c r="WPX102" s="23"/>
      <c r="WPY102" s="32"/>
      <c r="WPZ102" s="32"/>
      <c r="WQA102" s="26"/>
      <c r="WQB102" s="140"/>
      <c r="WQC102" s="143"/>
      <c r="WQD102" s="143"/>
      <c r="WQE102" s="23"/>
      <c r="WQF102" s="32"/>
      <c r="WQG102" s="32"/>
      <c r="WQH102" s="26"/>
      <c r="WQI102" s="140"/>
      <c r="WQJ102" s="143"/>
      <c r="WQK102" s="143"/>
      <c r="WQL102" s="23"/>
      <c r="WQM102" s="32"/>
      <c r="WQN102" s="32"/>
      <c r="WQO102" s="26"/>
      <c r="WQP102" s="140"/>
      <c r="WQQ102" s="143"/>
      <c r="WQR102" s="143"/>
      <c r="WQS102" s="23"/>
      <c r="WQT102" s="32"/>
      <c r="WQU102" s="32"/>
      <c r="WQV102" s="26"/>
      <c r="WQW102" s="140"/>
      <c r="WQX102" s="143"/>
      <c r="WQY102" s="143"/>
      <c r="WQZ102" s="23"/>
      <c r="WRA102" s="32"/>
      <c r="WRB102" s="32"/>
      <c r="WRC102" s="26"/>
      <c r="WRD102" s="140"/>
      <c r="WRE102" s="143"/>
      <c r="WRF102" s="143"/>
      <c r="WRG102" s="23"/>
      <c r="WRH102" s="32"/>
      <c r="WRI102" s="32"/>
      <c r="WRJ102" s="26"/>
      <c r="WRK102" s="140"/>
      <c r="WRL102" s="143"/>
      <c r="WRM102" s="143"/>
      <c r="WRN102" s="23"/>
      <c r="WRO102" s="32"/>
      <c r="WRP102" s="32"/>
      <c r="WRQ102" s="26"/>
      <c r="WRR102" s="140"/>
      <c r="WRS102" s="143"/>
      <c r="WRT102" s="143"/>
      <c r="WRU102" s="23"/>
      <c r="WRV102" s="32"/>
      <c r="WRW102" s="32"/>
      <c r="WRX102" s="26"/>
      <c r="WRY102" s="140"/>
      <c r="WRZ102" s="143"/>
      <c r="WSA102" s="143"/>
      <c r="WSB102" s="23"/>
      <c r="WSC102" s="32"/>
      <c r="WSD102" s="32"/>
      <c r="WSE102" s="26"/>
      <c r="WSF102" s="140"/>
      <c r="WSG102" s="143"/>
      <c r="WSH102" s="143"/>
      <c r="WSI102" s="23"/>
      <c r="WSJ102" s="32"/>
      <c r="WSK102" s="32"/>
      <c r="WSL102" s="26"/>
      <c r="WSM102" s="140"/>
      <c r="WSN102" s="143"/>
      <c r="WSO102" s="143"/>
      <c r="WSP102" s="23"/>
      <c r="WSQ102" s="32"/>
      <c r="WSR102" s="32"/>
      <c r="WSS102" s="26"/>
      <c r="WST102" s="140"/>
      <c r="WSU102" s="143"/>
      <c r="WSV102" s="143"/>
      <c r="WSW102" s="23"/>
      <c r="WSX102" s="32"/>
      <c r="WSY102" s="32"/>
      <c r="WSZ102" s="26"/>
      <c r="WTA102" s="140"/>
      <c r="WTB102" s="143"/>
      <c r="WTC102" s="143"/>
      <c r="WTD102" s="23"/>
      <c r="WTE102" s="32"/>
      <c r="WTF102" s="32"/>
      <c r="WTG102" s="26"/>
      <c r="WTH102" s="140"/>
      <c r="WTI102" s="143"/>
      <c r="WTJ102" s="143"/>
      <c r="WTK102" s="23"/>
      <c r="WTL102" s="32"/>
      <c r="WTM102" s="32"/>
      <c r="WTN102" s="26"/>
      <c r="WTO102" s="140"/>
      <c r="WTP102" s="143"/>
      <c r="WTQ102" s="143"/>
      <c r="WTR102" s="23"/>
      <c r="WTS102" s="32"/>
      <c r="WTT102" s="32"/>
      <c r="WTU102" s="26"/>
      <c r="WTV102" s="140"/>
      <c r="WTW102" s="143"/>
      <c r="WTX102" s="143"/>
      <c r="WTY102" s="23"/>
      <c r="WTZ102" s="32"/>
      <c r="WUA102" s="32"/>
      <c r="WUB102" s="26"/>
      <c r="WUC102" s="140"/>
      <c r="WUD102" s="143"/>
      <c r="WUE102" s="143"/>
      <c r="WUF102" s="23"/>
      <c r="WUG102" s="32"/>
      <c r="WUH102" s="32"/>
      <c r="WUI102" s="26"/>
      <c r="WUJ102" s="140"/>
      <c r="WUK102" s="143"/>
      <c r="WUL102" s="143"/>
      <c r="WUM102" s="23"/>
      <c r="WUN102" s="32"/>
      <c r="WUO102" s="32"/>
      <c r="WUP102" s="26"/>
      <c r="WUQ102" s="140"/>
      <c r="WUR102" s="143"/>
      <c r="WUS102" s="143"/>
      <c r="WUT102" s="23"/>
      <c r="WUU102" s="32"/>
      <c r="WUV102" s="32"/>
      <c r="WUW102" s="26"/>
      <c r="WUX102" s="140"/>
      <c r="WUY102" s="143"/>
      <c r="WUZ102" s="143"/>
      <c r="WVA102" s="23"/>
      <c r="WVB102" s="32"/>
      <c r="WVC102" s="32"/>
      <c r="WVD102" s="26"/>
      <c r="WVE102" s="140"/>
      <c r="WVF102" s="143"/>
      <c r="WVG102" s="143"/>
      <c r="WVH102" s="23"/>
      <c r="WVI102" s="32"/>
      <c r="WVJ102" s="32"/>
      <c r="WVK102" s="26"/>
      <c r="WVL102" s="140"/>
      <c r="WVM102" s="143"/>
      <c r="WVN102" s="143"/>
      <c r="WVO102" s="23"/>
      <c r="WVP102" s="32"/>
      <c r="WVQ102" s="32"/>
      <c r="WVR102" s="26"/>
      <c r="WVS102" s="140"/>
      <c r="WVT102" s="143"/>
      <c r="WVU102" s="143"/>
      <c r="WVV102" s="23"/>
      <c r="WVW102" s="32"/>
      <c r="WVX102" s="32"/>
      <c r="WVY102" s="26"/>
      <c r="WVZ102" s="140"/>
      <c r="WWA102" s="143"/>
      <c r="WWB102" s="143"/>
      <c r="WWC102" s="23"/>
      <c r="WWD102" s="32"/>
      <c r="WWE102" s="32"/>
      <c r="WWF102" s="26"/>
      <c r="WWG102" s="140"/>
      <c r="WWH102" s="143"/>
      <c r="WWI102" s="143"/>
      <c r="WWJ102" s="23"/>
      <c r="WWK102" s="32"/>
      <c r="WWL102" s="32"/>
      <c r="WWM102" s="26"/>
      <c r="WWN102" s="140"/>
      <c r="WWO102" s="143"/>
      <c r="WWP102" s="143"/>
      <c r="WWQ102" s="23"/>
      <c r="WWR102" s="32"/>
      <c r="WWS102" s="32"/>
      <c r="WWT102" s="26"/>
      <c r="WWU102" s="140"/>
      <c r="WWV102" s="143"/>
      <c r="WWW102" s="143"/>
      <c r="WWX102" s="23"/>
      <c r="WWY102" s="32"/>
      <c r="WWZ102" s="32"/>
      <c r="WXA102" s="26"/>
      <c r="WXB102" s="140"/>
      <c r="WXC102" s="143"/>
      <c r="WXD102" s="143"/>
      <c r="WXE102" s="23"/>
      <c r="WXF102" s="32"/>
      <c r="WXG102" s="32"/>
      <c r="WXH102" s="26"/>
      <c r="WXI102" s="140"/>
      <c r="WXJ102" s="143"/>
      <c r="WXK102" s="143"/>
      <c r="WXL102" s="23"/>
      <c r="WXM102" s="32"/>
      <c r="WXN102" s="32"/>
      <c r="WXO102" s="26"/>
      <c r="WXP102" s="140"/>
      <c r="WXQ102" s="143"/>
      <c r="WXR102" s="143"/>
      <c r="WXS102" s="23"/>
      <c r="WXT102" s="32"/>
      <c r="WXU102" s="32"/>
      <c r="WXV102" s="26"/>
      <c r="WXW102" s="140"/>
      <c r="WXX102" s="143"/>
      <c r="WXY102" s="143"/>
      <c r="WXZ102" s="23"/>
      <c r="WYA102" s="32"/>
      <c r="WYB102" s="32"/>
      <c r="WYC102" s="26"/>
      <c r="WYD102" s="140"/>
      <c r="WYE102" s="143"/>
      <c r="WYF102" s="143"/>
      <c r="WYG102" s="23"/>
      <c r="WYH102" s="32"/>
      <c r="WYI102" s="32"/>
      <c r="WYJ102" s="26"/>
      <c r="WYK102" s="140"/>
      <c r="WYL102" s="143"/>
      <c r="WYM102" s="143"/>
      <c r="WYN102" s="23"/>
      <c r="WYO102" s="32"/>
      <c r="WYP102" s="32"/>
      <c r="WYQ102" s="26"/>
      <c r="WYR102" s="140"/>
      <c r="WYS102" s="143"/>
      <c r="WYT102" s="143"/>
      <c r="WYU102" s="23"/>
      <c r="WYV102" s="32"/>
      <c r="WYW102" s="32"/>
      <c r="WYX102" s="26"/>
      <c r="WYY102" s="140"/>
      <c r="WYZ102" s="143"/>
      <c r="WZA102" s="143"/>
      <c r="WZB102" s="23"/>
      <c r="WZC102" s="32"/>
      <c r="WZD102" s="32"/>
      <c r="WZE102" s="26"/>
      <c r="WZF102" s="140"/>
      <c r="WZG102" s="143"/>
      <c r="WZH102" s="143"/>
      <c r="WZI102" s="23"/>
      <c r="WZJ102" s="32"/>
      <c r="WZK102" s="32"/>
      <c r="WZL102" s="26"/>
      <c r="WZM102" s="140"/>
      <c r="WZN102" s="143"/>
      <c r="WZO102" s="143"/>
      <c r="WZP102" s="23"/>
      <c r="WZQ102" s="32"/>
      <c r="WZR102" s="32"/>
      <c r="WZS102" s="26"/>
      <c r="WZT102" s="140"/>
      <c r="WZU102" s="143"/>
      <c r="WZV102" s="143"/>
      <c r="WZW102" s="23"/>
      <c r="WZX102" s="32"/>
      <c r="WZY102" s="32"/>
      <c r="WZZ102" s="26"/>
      <c r="XAA102" s="140"/>
      <c r="XAB102" s="143"/>
      <c r="XAC102" s="143"/>
      <c r="XAD102" s="23"/>
      <c r="XAE102" s="32"/>
      <c r="XAF102" s="32"/>
      <c r="XAG102" s="26"/>
      <c r="XAH102" s="140"/>
      <c r="XAI102" s="143"/>
      <c r="XAJ102" s="143"/>
      <c r="XAK102" s="23"/>
      <c r="XAL102" s="32"/>
      <c r="XAM102" s="32"/>
      <c r="XAN102" s="26"/>
      <c r="XAO102" s="140"/>
      <c r="XAP102" s="143"/>
      <c r="XAQ102" s="143"/>
      <c r="XAR102" s="23"/>
      <c r="XAS102" s="32"/>
      <c r="XAT102" s="32"/>
      <c r="XAU102" s="26"/>
      <c r="XAV102" s="140"/>
      <c r="XAW102" s="143"/>
      <c r="XAX102" s="143"/>
      <c r="XAY102" s="23"/>
      <c r="XAZ102" s="32"/>
      <c r="XBA102" s="32"/>
      <c r="XBB102" s="26"/>
      <c r="XBC102" s="140"/>
      <c r="XBD102" s="143"/>
      <c r="XBE102" s="143"/>
      <c r="XBF102" s="23"/>
      <c r="XBG102" s="32"/>
      <c r="XBH102" s="32"/>
      <c r="XBI102" s="26"/>
      <c r="XBJ102" s="140"/>
      <c r="XBK102" s="143"/>
      <c r="XBL102" s="143"/>
      <c r="XBM102" s="23"/>
      <c r="XBN102" s="32"/>
      <c r="XBO102" s="32"/>
      <c r="XBP102" s="26"/>
      <c r="XBQ102" s="140"/>
      <c r="XBR102" s="143"/>
      <c r="XBS102" s="143"/>
      <c r="XBT102" s="23"/>
      <c r="XBU102" s="32"/>
      <c r="XBV102" s="32"/>
      <c r="XBW102" s="26"/>
      <c r="XBX102" s="140"/>
      <c r="XBY102" s="143"/>
      <c r="XBZ102" s="143"/>
      <c r="XCA102" s="23"/>
      <c r="XCB102" s="32"/>
      <c r="XCC102" s="32"/>
      <c r="XCD102" s="26"/>
      <c r="XCE102" s="140"/>
      <c r="XCF102" s="143"/>
      <c r="XCG102" s="143"/>
      <c r="XCH102" s="23"/>
      <c r="XCI102" s="32"/>
      <c r="XCJ102" s="32"/>
      <c r="XCK102" s="26"/>
      <c r="XCL102" s="140"/>
      <c r="XCM102" s="143"/>
      <c r="XCN102" s="143"/>
      <c r="XCO102" s="23"/>
      <c r="XCP102" s="32"/>
      <c r="XCQ102" s="32"/>
      <c r="XCR102" s="26"/>
      <c r="XCS102" s="140"/>
      <c r="XCT102" s="143"/>
      <c r="XCU102" s="143"/>
      <c r="XCV102" s="23"/>
      <c r="XCW102" s="32"/>
      <c r="XCX102" s="32"/>
      <c r="XCY102" s="26"/>
      <c r="XCZ102" s="140"/>
      <c r="XDA102" s="143"/>
      <c r="XDB102" s="143"/>
      <c r="XDC102" s="23"/>
      <c r="XDD102" s="32"/>
      <c r="XDE102" s="32"/>
      <c r="XDF102" s="26"/>
      <c r="XDG102" s="140"/>
      <c r="XDH102" s="143"/>
      <c r="XDI102" s="143"/>
      <c r="XDJ102" s="23"/>
      <c r="XDK102" s="32"/>
      <c r="XDL102" s="32"/>
      <c r="XDM102" s="26"/>
      <c r="XDN102" s="140"/>
      <c r="XDO102" s="143"/>
      <c r="XDP102" s="143"/>
      <c r="XDQ102" s="23"/>
      <c r="XDR102" s="32"/>
      <c r="XDS102" s="32"/>
      <c r="XDT102" s="26"/>
      <c r="XDU102" s="140"/>
      <c r="XDV102" s="143"/>
      <c r="XDW102" s="143"/>
      <c r="XDX102" s="23"/>
      <c r="XDY102" s="32"/>
      <c r="XDZ102" s="32"/>
      <c r="XEA102" s="26"/>
      <c r="XEB102" s="140"/>
      <c r="XEC102" s="143"/>
      <c r="XED102" s="143"/>
      <c r="XEE102" s="23"/>
      <c r="XEF102" s="32"/>
      <c r="XEG102" s="32"/>
      <c r="XEH102" s="26"/>
      <c r="XEI102" s="140"/>
      <c r="XEJ102" s="143"/>
      <c r="XEK102" s="143"/>
      <c r="XEL102" s="23"/>
      <c r="XEM102" s="32"/>
      <c r="XEN102" s="32"/>
      <c r="XEO102" s="26"/>
      <c r="XEP102" s="140"/>
      <c r="XEQ102" s="143"/>
      <c r="XER102" s="143"/>
      <c r="XES102" s="23"/>
      <c r="XET102" s="32"/>
      <c r="XEU102" s="32"/>
      <c r="XEV102" s="26"/>
      <c r="XEW102" s="140"/>
      <c r="XEX102" s="143"/>
      <c r="XEY102" s="143"/>
      <c r="XEZ102" s="23"/>
      <c r="XFA102" s="32"/>
      <c r="XFB102" s="32"/>
      <c r="XFC102" s="26"/>
      <c r="XFD102" s="140"/>
    </row>
    <row r="103" spans="1:16384" s="67" customFormat="1" ht="15" customHeight="1">
      <c r="A103" s="121" t="s">
        <v>128</v>
      </c>
      <c r="B103" s="121"/>
      <c r="C103" s="122" t="s">
        <v>228</v>
      </c>
      <c r="D103" s="123" t="s">
        <v>53</v>
      </c>
      <c r="E103" s="124">
        <f>3630.98+(820*1.1)</f>
        <v>4532.9800000000005</v>
      </c>
      <c r="F103" s="124"/>
      <c r="G103" s="125"/>
      <c r="I103" s="217"/>
      <c r="J103" s="66"/>
      <c r="K103" s="66"/>
    </row>
    <row r="104" spans="1:16384" s="67" customFormat="1" ht="15" customHeight="1">
      <c r="A104" s="121" t="s">
        <v>157</v>
      </c>
      <c r="B104" s="121"/>
      <c r="C104" s="122" t="s">
        <v>229</v>
      </c>
      <c r="D104" s="123" t="s">
        <v>53</v>
      </c>
      <c r="E104" s="124">
        <f>454*1.1</f>
        <v>499.40000000000003</v>
      </c>
      <c r="F104" s="124"/>
      <c r="G104" s="125"/>
      <c r="I104" s="217"/>
      <c r="J104" s="66"/>
      <c r="K104" s="66"/>
    </row>
    <row r="105" spans="1:16384" s="67" customFormat="1" ht="15" customHeight="1">
      <c r="A105" s="121" t="s">
        <v>158</v>
      </c>
      <c r="B105" s="121"/>
      <c r="C105" s="122" t="s">
        <v>389</v>
      </c>
      <c r="D105" s="123" t="s">
        <v>53</v>
      </c>
      <c r="E105" s="124">
        <f>1520*1.1</f>
        <v>1672.0000000000002</v>
      </c>
      <c r="F105" s="124"/>
      <c r="G105" s="125"/>
      <c r="I105" s="217"/>
      <c r="J105" s="66"/>
      <c r="K105" s="66"/>
    </row>
    <row r="106" spans="1:16384" s="67" customFormat="1">
      <c r="A106" s="126"/>
      <c r="B106" s="126"/>
      <c r="C106" s="127"/>
      <c r="D106" s="92"/>
      <c r="E106" s="128"/>
      <c r="F106" s="128"/>
      <c r="G106" s="129"/>
      <c r="I106" s="217"/>
      <c r="J106" s="66"/>
      <c r="K106" s="66"/>
    </row>
    <row r="107" spans="1:16384" s="2" customFormat="1">
      <c r="A107" s="224" t="s">
        <v>280</v>
      </c>
      <c r="B107" s="225" t="s">
        <v>8</v>
      </c>
      <c r="C107" s="226" t="s">
        <v>99</v>
      </c>
      <c r="D107" s="227"/>
      <c r="E107" s="228"/>
      <c r="F107" s="229"/>
      <c r="G107" s="230"/>
      <c r="I107" s="206"/>
      <c r="J107" s="31"/>
      <c r="K107" s="31"/>
    </row>
    <row r="108" spans="1:16384" s="2" customFormat="1" ht="112.5">
      <c r="A108" s="231"/>
      <c r="B108" s="231"/>
      <c r="C108" s="232" t="s">
        <v>230</v>
      </c>
      <c r="D108" s="233"/>
      <c r="E108" s="229"/>
      <c r="F108" s="233"/>
      <c r="G108" s="234"/>
      <c r="I108" s="206"/>
      <c r="J108" s="31"/>
      <c r="K108" s="31"/>
    </row>
    <row r="109" spans="1:16384" s="2" customFormat="1">
      <c r="A109" s="231"/>
      <c r="B109" s="231"/>
      <c r="C109" s="232" t="s">
        <v>35</v>
      </c>
      <c r="D109" s="233"/>
      <c r="E109" s="229"/>
      <c r="F109" s="233"/>
      <c r="G109" s="234"/>
      <c r="I109" s="206"/>
      <c r="J109" s="31"/>
      <c r="K109" s="31"/>
    </row>
    <row r="110" spans="1:16384" s="2" customFormat="1">
      <c r="A110" s="225"/>
      <c r="B110" s="225"/>
      <c r="C110" s="235" t="s">
        <v>284</v>
      </c>
      <c r="D110" s="118"/>
      <c r="E110" s="118"/>
      <c r="F110" s="118"/>
      <c r="G110" s="118"/>
      <c r="I110" s="219"/>
    </row>
    <row r="111" spans="1:16384" s="67" customFormat="1" ht="15" customHeight="1">
      <c r="A111" s="121" t="s">
        <v>281</v>
      </c>
      <c r="B111" s="121"/>
      <c r="C111" s="122" t="s">
        <v>231</v>
      </c>
      <c r="D111" s="123" t="s">
        <v>55</v>
      </c>
      <c r="E111" s="124">
        <v>1712</v>
      </c>
      <c r="F111" s="124"/>
      <c r="G111" s="125"/>
      <c r="I111" s="217"/>
      <c r="J111" s="66"/>
      <c r="K111" s="66"/>
    </row>
    <row r="112" spans="1:16384" s="67" customFormat="1" ht="15" customHeight="1">
      <c r="A112" s="121" t="s">
        <v>282</v>
      </c>
      <c r="B112" s="121"/>
      <c r="C112" s="122" t="s">
        <v>232</v>
      </c>
      <c r="D112" s="123" t="s">
        <v>55</v>
      </c>
      <c r="E112" s="124">
        <v>1712</v>
      </c>
      <c r="F112" s="124"/>
      <c r="G112" s="125"/>
      <c r="I112" s="217"/>
      <c r="J112" s="66"/>
      <c r="K112" s="66"/>
    </row>
    <row r="113" spans="1:11" s="67" customFormat="1">
      <c r="A113" s="126"/>
      <c r="B113" s="126"/>
      <c r="C113" s="127"/>
      <c r="D113" s="280"/>
      <c r="E113" s="128"/>
      <c r="F113" s="128"/>
      <c r="G113" s="129"/>
      <c r="I113" s="217"/>
      <c r="J113" s="66"/>
      <c r="K113" s="66"/>
    </row>
    <row r="114" spans="1:11" s="2" customFormat="1">
      <c r="A114" s="224" t="s">
        <v>390</v>
      </c>
      <c r="B114" s="225" t="s">
        <v>391</v>
      </c>
      <c r="C114" s="287" t="s">
        <v>392</v>
      </c>
      <c r="D114" s="227"/>
      <c r="E114" s="228"/>
      <c r="F114" s="229"/>
      <c r="G114" s="230"/>
      <c r="I114" s="206"/>
      <c r="J114" s="142"/>
      <c r="K114" s="142"/>
    </row>
    <row r="115" spans="1:11" s="2" customFormat="1" ht="47.25" customHeight="1">
      <c r="A115" s="231"/>
      <c r="B115" s="231"/>
      <c r="C115" s="232" t="s">
        <v>393</v>
      </c>
      <c r="D115" s="233"/>
      <c r="E115" s="229"/>
      <c r="F115" s="233"/>
      <c r="G115" s="234"/>
      <c r="I115" s="206"/>
      <c r="J115" s="142"/>
      <c r="K115" s="142"/>
    </row>
    <row r="116" spans="1:11" s="2" customFormat="1">
      <c r="A116" s="231"/>
      <c r="B116" s="231"/>
      <c r="C116" s="232" t="s">
        <v>35</v>
      </c>
      <c r="D116" s="233"/>
      <c r="E116" s="229"/>
      <c r="F116" s="233"/>
      <c r="G116" s="234"/>
      <c r="I116" s="206"/>
      <c r="J116" s="142"/>
      <c r="K116" s="142"/>
    </row>
    <row r="117" spans="1:11" s="2" customFormat="1">
      <c r="A117" s="225"/>
      <c r="B117" s="225"/>
      <c r="C117" s="235" t="s">
        <v>394</v>
      </c>
      <c r="D117" s="282"/>
      <c r="E117" s="282"/>
      <c r="F117" s="282"/>
      <c r="G117" s="282"/>
      <c r="I117" s="219"/>
    </row>
    <row r="118" spans="1:11" s="67" customFormat="1" ht="15" customHeight="1">
      <c r="A118" s="121" t="s">
        <v>399</v>
      </c>
      <c r="B118" s="121"/>
      <c r="C118" s="122" t="s">
        <v>395</v>
      </c>
      <c r="D118" s="284" t="s">
        <v>4</v>
      </c>
      <c r="E118" s="124">
        <v>50</v>
      </c>
      <c r="F118" s="124"/>
      <c r="G118" s="125"/>
      <c r="I118" s="217"/>
      <c r="J118" s="66"/>
      <c r="K118" s="66"/>
    </row>
    <row r="119" spans="1:11" s="2" customFormat="1">
      <c r="A119" s="62"/>
      <c r="B119" s="62"/>
      <c r="C119" s="41"/>
      <c r="D119" s="5"/>
      <c r="E119" s="4"/>
      <c r="F119" s="4"/>
      <c r="G119" s="39"/>
      <c r="I119" s="216"/>
      <c r="J119" s="31"/>
      <c r="K119" s="31"/>
    </row>
    <row r="120" spans="1:11" s="79" customFormat="1">
      <c r="A120" s="76"/>
      <c r="B120" s="76"/>
      <c r="C120" s="75" t="s">
        <v>45</v>
      </c>
      <c r="D120" s="77"/>
      <c r="E120" s="78"/>
      <c r="F120" s="78"/>
      <c r="G120" s="65"/>
      <c r="I120" s="211"/>
      <c r="J120" s="64"/>
      <c r="K120" s="64"/>
    </row>
    <row r="121" spans="1:11" s="2" customFormat="1">
      <c r="A121" s="29"/>
      <c r="B121" s="29"/>
      <c r="C121" s="26"/>
      <c r="D121" s="22"/>
      <c r="E121" s="19"/>
      <c r="F121" s="19"/>
      <c r="G121" s="23"/>
      <c r="I121" s="206"/>
      <c r="J121" s="31"/>
      <c r="K121" s="31"/>
    </row>
    <row r="122" spans="1:11" s="85" customFormat="1">
      <c r="A122" s="80" t="s">
        <v>41</v>
      </c>
      <c r="B122" s="80"/>
      <c r="C122" s="81" t="s">
        <v>30</v>
      </c>
      <c r="D122" s="82"/>
      <c r="E122" s="83"/>
      <c r="F122" s="83"/>
      <c r="G122" s="84"/>
      <c r="I122" s="207"/>
      <c r="J122" s="86"/>
      <c r="K122" s="86"/>
    </row>
    <row r="123" spans="1:11" s="2" customFormat="1">
      <c r="A123" s="29"/>
      <c r="B123" s="29"/>
      <c r="C123" s="26"/>
      <c r="D123" s="22"/>
      <c r="E123" s="19"/>
      <c r="F123" s="19"/>
      <c r="G123" s="23"/>
      <c r="I123" s="206"/>
      <c r="J123" s="31"/>
      <c r="K123" s="31"/>
    </row>
    <row r="124" spans="1:11" s="2" customFormat="1">
      <c r="A124" s="222" t="s">
        <v>61</v>
      </c>
      <c r="B124" s="202" t="s">
        <v>343</v>
      </c>
      <c r="C124" s="236" t="s">
        <v>344</v>
      </c>
      <c r="D124" s="198"/>
      <c r="E124" s="130"/>
      <c r="F124" s="130"/>
      <c r="G124" s="199"/>
      <c r="I124" s="206"/>
      <c r="J124" s="142"/>
      <c r="K124" s="142"/>
    </row>
    <row r="125" spans="1:11" s="2" customFormat="1" ht="45">
      <c r="A125" s="200"/>
      <c r="B125" s="200"/>
      <c r="C125" s="201" t="s">
        <v>345</v>
      </c>
      <c r="D125" s="198"/>
      <c r="E125" s="130"/>
      <c r="F125" s="130"/>
      <c r="G125" s="199"/>
      <c r="I125" s="206"/>
      <c r="J125" s="142"/>
      <c r="K125" s="142"/>
    </row>
    <row r="126" spans="1:11" s="2" customFormat="1">
      <c r="A126" s="200"/>
      <c r="B126" s="200"/>
      <c r="C126" s="201" t="s">
        <v>35</v>
      </c>
      <c r="D126" s="198"/>
      <c r="E126" s="130"/>
      <c r="F126" s="130"/>
      <c r="G126" s="199"/>
      <c r="I126" s="206"/>
      <c r="J126" s="142"/>
      <c r="K126" s="142"/>
    </row>
    <row r="127" spans="1:11" s="67" customFormat="1">
      <c r="A127" s="201"/>
      <c r="B127" s="201"/>
      <c r="C127" s="201" t="s">
        <v>346</v>
      </c>
      <c r="D127" s="201"/>
      <c r="E127" s="201"/>
      <c r="F127" s="201"/>
      <c r="G127" s="201"/>
      <c r="I127" s="217"/>
      <c r="J127" s="66"/>
      <c r="K127" s="66"/>
    </row>
    <row r="128" spans="1:11" s="270" customFormat="1">
      <c r="A128" s="279" t="s">
        <v>97</v>
      </c>
      <c r="B128" s="276"/>
      <c r="C128" s="302" t="s">
        <v>347</v>
      </c>
      <c r="D128" s="301" t="s">
        <v>348</v>
      </c>
      <c r="E128" s="278">
        <f>75*1</f>
        <v>75</v>
      </c>
      <c r="F128" s="278"/>
      <c r="G128" s="277"/>
      <c r="I128" s="271"/>
      <c r="J128" s="272"/>
      <c r="K128" s="272"/>
    </row>
    <row r="129" spans="1:11" s="282" customFormat="1">
      <c r="A129" s="145"/>
      <c r="B129" s="126"/>
      <c r="C129" s="127"/>
      <c r="D129" s="280"/>
      <c r="E129" s="128"/>
      <c r="F129" s="128"/>
      <c r="G129" s="129"/>
      <c r="I129" s="286"/>
      <c r="J129" s="283"/>
      <c r="K129" s="283"/>
    </row>
    <row r="130" spans="1:11" s="2" customFormat="1">
      <c r="A130" s="202"/>
      <c r="B130" s="202" t="s">
        <v>36</v>
      </c>
      <c r="C130" s="236" t="s">
        <v>37</v>
      </c>
      <c r="D130" s="198"/>
      <c r="E130" s="130"/>
      <c r="F130" s="130"/>
      <c r="G130" s="199"/>
      <c r="I130" s="206"/>
      <c r="J130" s="31"/>
      <c r="K130" s="31"/>
    </row>
    <row r="131" spans="1:11" s="2" customFormat="1">
      <c r="A131" s="222" t="s">
        <v>62</v>
      </c>
      <c r="B131" s="202" t="s">
        <v>349</v>
      </c>
      <c r="C131" s="236" t="s">
        <v>342</v>
      </c>
      <c r="D131" s="198"/>
      <c r="E131" s="130"/>
      <c r="F131" s="130"/>
      <c r="G131" s="199"/>
      <c r="I131" s="206"/>
      <c r="J131" s="142"/>
      <c r="K131" s="142"/>
    </row>
    <row r="132" spans="1:11" s="2" customFormat="1" ht="90">
      <c r="A132" s="200"/>
      <c r="B132" s="200"/>
      <c r="C132" s="201" t="s">
        <v>350</v>
      </c>
      <c r="D132" s="198"/>
      <c r="E132" s="130"/>
      <c r="F132" s="130"/>
      <c r="G132" s="199"/>
      <c r="I132" s="206"/>
      <c r="J132" s="142"/>
      <c r="K132" s="142"/>
    </row>
    <row r="133" spans="1:11" s="2" customFormat="1">
      <c r="A133" s="200"/>
      <c r="B133" s="200"/>
      <c r="C133" s="201" t="s">
        <v>35</v>
      </c>
      <c r="D133" s="198"/>
      <c r="E133" s="130"/>
      <c r="F133" s="130"/>
      <c r="G133" s="199"/>
      <c r="I133" s="206"/>
      <c r="J133" s="142"/>
      <c r="K133" s="142"/>
    </row>
    <row r="134" spans="1:11" s="67" customFormat="1">
      <c r="A134" s="201"/>
      <c r="B134" s="201"/>
      <c r="C134" s="201" t="s">
        <v>352</v>
      </c>
      <c r="D134" s="201"/>
      <c r="E134" s="201"/>
      <c r="F134" s="201"/>
      <c r="G134" s="201"/>
      <c r="I134" s="217"/>
      <c r="J134" s="66"/>
      <c r="K134" s="66"/>
    </row>
    <row r="135" spans="1:11" s="270" customFormat="1">
      <c r="A135" s="279" t="s">
        <v>95</v>
      </c>
      <c r="B135" s="276"/>
      <c r="C135" s="302" t="s">
        <v>351</v>
      </c>
      <c r="D135" s="301" t="s">
        <v>348</v>
      </c>
      <c r="E135" s="278">
        <f>2*1.5*1.5*0.2</f>
        <v>0.9</v>
      </c>
      <c r="F135" s="278"/>
      <c r="G135" s="277"/>
      <c r="I135" s="271"/>
      <c r="J135" s="272"/>
      <c r="K135" s="272"/>
    </row>
    <row r="136" spans="1:11" s="282" customFormat="1">
      <c r="A136" s="145"/>
      <c r="B136" s="126"/>
      <c r="C136" s="127"/>
      <c r="D136" s="280"/>
      <c r="E136" s="128"/>
      <c r="F136" s="128"/>
      <c r="G136" s="129"/>
      <c r="I136" s="286"/>
      <c r="J136" s="283"/>
      <c r="K136" s="283"/>
    </row>
    <row r="137" spans="1:11" s="2" customFormat="1">
      <c r="A137" s="222" t="s">
        <v>63</v>
      </c>
      <c r="B137" s="202" t="s">
        <v>38</v>
      </c>
      <c r="C137" s="236" t="s">
        <v>29</v>
      </c>
      <c r="D137" s="198"/>
      <c r="E137" s="130"/>
      <c r="F137" s="130"/>
      <c r="G137" s="199"/>
      <c r="I137" s="206"/>
      <c r="J137" s="31"/>
      <c r="K137" s="31"/>
    </row>
    <row r="138" spans="1:11" s="2" customFormat="1" ht="147" customHeight="1">
      <c r="A138" s="200"/>
      <c r="B138" s="200"/>
      <c r="C138" s="201" t="s">
        <v>233</v>
      </c>
      <c r="D138" s="198"/>
      <c r="E138" s="130"/>
      <c r="F138" s="130"/>
      <c r="G138" s="199"/>
      <c r="I138" s="206"/>
      <c r="J138" s="31"/>
      <c r="K138" s="31"/>
    </row>
    <row r="139" spans="1:11" s="2" customFormat="1">
      <c r="A139" s="200"/>
      <c r="B139" s="200"/>
      <c r="C139" s="201" t="s">
        <v>35</v>
      </c>
      <c r="D139" s="198"/>
      <c r="E139" s="130"/>
      <c r="F139" s="130"/>
      <c r="G139" s="199"/>
      <c r="I139" s="206"/>
      <c r="J139" s="31"/>
      <c r="K139" s="31"/>
    </row>
    <row r="140" spans="1:11" s="67" customFormat="1" ht="22.5">
      <c r="A140" s="201"/>
      <c r="B140" s="201"/>
      <c r="C140" s="201" t="s">
        <v>283</v>
      </c>
      <c r="D140" s="201"/>
      <c r="E140" s="201"/>
      <c r="F140" s="201"/>
      <c r="G140" s="201"/>
      <c r="I140" s="217"/>
      <c r="J140" s="66"/>
      <c r="K140" s="66"/>
    </row>
    <row r="141" spans="1:11" s="270" customFormat="1">
      <c r="A141" s="279" t="s">
        <v>96</v>
      </c>
      <c r="B141" s="276"/>
      <c r="C141" s="302" t="s">
        <v>234</v>
      </c>
      <c r="D141" s="301" t="s">
        <v>4</v>
      </c>
      <c r="E141" s="278">
        <f>560+230</f>
        <v>790</v>
      </c>
      <c r="F141" s="278"/>
      <c r="G141" s="277"/>
      <c r="I141" s="271"/>
      <c r="J141" s="272"/>
      <c r="K141" s="272"/>
    </row>
    <row r="142" spans="1:11" s="87" customFormat="1">
      <c r="A142" s="126"/>
      <c r="B142" s="126"/>
      <c r="C142" s="127"/>
      <c r="D142" s="92"/>
      <c r="E142" s="128"/>
      <c r="F142" s="128"/>
      <c r="G142" s="129"/>
      <c r="I142" s="213"/>
    </row>
    <row r="143" spans="1:11" s="101" customFormat="1">
      <c r="A143" s="222" t="s">
        <v>129</v>
      </c>
      <c r="B143" s="237" t="s">
        <v>105</v>
      </c>
      <c r="C143" s="238" t="s">
        <v>104</v>
      </c>
      <c r="D143" s="239"/>
      <c r="E143" s="240"/>
      <c r="F143" s="241"/>
      <c r="G143" s="242"/>
      <c r="I143" s="208"/>
    </row>
    <row r="144" spans="1:11" s="101" customFormat="1" ht="78.75">
      <c r="A144" s="243"/>
      <c r="B144" s="243"/>
      <c r="C144" s="232" t="s">
        <v>288</v>
      </c>
      <c r="D144" s="146"/>
      <c r="E144" s="241"/>
      <c r="F144" s="146"/>
      <c r="G144" s="244"/>
      <c r="I144" s="208"/>
    </row>
    <row r="145" spans="1:9" s="101" customFormat="1">
      <c r="A145" s="126"/>
      <c r="B145" s="126"/>
      <c r="C145" s="127" t="s">
        <v>35</v>
      </c>
      <c r="D145" s="146"/>
      <c r="E145" s="128"/>
      <c r="F145" s="128"/>
      <c r="G145" s="129"/>
      <c r="I145" s="208"/>
    </row>
    <row r="146" spans="1:9" s="268" customFormat="1" ht="22.5">
      <c r="A146" s="276" t="s">
        <v>130</v>
      </c>
      <c r="B146" s="276"/>
      <c r="C146" s="302" t="s">
        <v>289</v>
      </c>
      <c r="D146" s="301" t="s">
        <v>54</v>
      </c>
      <c r="E146" s="278">
        <f>((515*1*2.5)+(226*1*2.5)+(35*1.26)+(22*3.4)+(180*0.8*1.5))*1.1</f>
        <v>2406.14</v>
      </c>
      <c r="F146" s="278"/>
      <c r="G146" s="277"/>
      <c r="I146" s="269"/>
    </row>
    <row r="147" spans="1:9" s="87" customFormat="1">
      <c r="A147" s="126"/>
      <c r="B147" s="126"/>
      <c r="C147" s="127"/>
      <c r="D147" s="92"/>
      <c r="E147" s="128"/>
      <c r="F147" s="128"/>
      <c r="G147" s="129"/>
      <c r="I147" s="213"/>
    </row>
    <row r="148" spans="1:9" s="101" customFormat="1">
      <c r="A148" s="222" t="s">
        <v>131</v>
      </c>
      <c r="B148" s="237" t="s">
        <v>106</v>
      </c>
      <c r="C148" s="238" t="s">
        <v>109</v>
      </c>
      <c r="D148" s="239"/>
      <c r="E148" s="240"/>
      <c r="F148" s="241"/>
      <c r="G148" s="242"/>
      <c r="I148" s="208"/>
    </row>
    <row r="149" spans="1:9" s="101" customFormat="1">
      <c r="A149" s="243"/>
      <c r="B149" s="243" t="s">
        <v>107</v>
      </c>
      <c r="C149" s="245" t="s">
        <v>108</v>
      </c>
      <c r="D149" s="146"/>
      <c r="E149" s="241"/>
      <c r="F149" s="146"/>
      <c r="G149" s="244"/>
      <c r="I149" s="208"/>
    </row>
    <row r="150" spans="1:9" s="101" customFormat="1" ht="78.75">
      <c r="A150" s="243"/>
      <c r="B150" s="243"/>
      <c r="C150" s="232" t="s">
        <v>159</v>
      </c>
      <c r="D150" s="146"/>
      <c r="E150" s="241"/>
      <c r="F150" s="146"/>
      <c r="G150" s="244"/>
      <c r="I150" s="208"/>
    </row>
    <row r="151" spans="1:9" s="101" customFormat="1">
      <c r="A151" s="126"/>
      <c r="B151" s="126"/>
      <c r="C151" s="127" t="s">
        <v>35</v>
      </c>
      <c r="D151" s="146"/>
      <c r="E151" s="128"/>
      <c r="F151" s="128"/>
      <c r="G151" s="129"/>
      <c r="I151" s="208"/>
    </row>
    <row r="152" spans="1:9" s="303" customFormat="1" ht="15" customHeight="1">
      <c r="A152" s="279" t="s">
        <v>132</v>
      </c>
      <c r="B152" s="276"/>
      <c r="C152" s="302" t="s">
        <v>290</v>
      </c>
      <c r="D152" s="301" t="s">
        <v>54</v>
      </c>
      <c r="E152" s="278">
        <f>((741*1*0.1)+(180*0.8*0.1))*1.1</f>
        <v>97.350000000000023</v>
      </c>
      <c r="F152" s="278"/>
      <c r="G152" s="277"/>
      <c r="I152" s="221"/>
    </row>
    <row r="153" spans="1:9" s="87" customFormat="1">
      <c r="A153" s="126"/>
      <c r="B153" s="126"/>
      <c r="C153" s="127"/>
      <c r="D153" s="92"/>
      <c r="E153" s="128"/>
      <c r="F153" s="128"/>
      <c r="G153" s="129"/>
      <c r="I153" s="213"/>
    </row>
    <row r="154" spans="1:9" s="101" customFormat="1">
      <c r="A154" s="222" t="s">
        <v>133</v>
      </c>
      <c r="B154" s="237" t="s">
        <v>88</v>
      </c>
      <c r="C154" s="245" t="s">
        <v>110</v>
      </c>
      <c r="D154" s="239"/>
      <c r="E154" s="240"/>
      <c r="F154" s="241"/>
      <c r="G154" s="242"/>
      <c r="I154" s="208"/>
    </row>
    <row r="155" spans="1:9" s="101" customFormat="1">
      <c r="A155" s="243"/>
      <c r="B155" s="243"/>
      <c r="C155" s="232" t="s">
        <v>35</v>
      </c>
      <c r="D155" s="146"/>
      <c r="E155" s="241"/>
      <c r="F155" s="146"/>
      <c r="G155" s="244"/>
      <c r="I155" s="208"/>
    </row>
    <row r="156" spans="1:9" s="101" customFormat="1" ht="90">
      <c r="A156" s="243"/>
      <c r="B156" s="243"/>
      <c r="C156" s="232" t="s">
        <v>160</v>
      </c>
      <c r="D156" s="146"/>
      <c r="E156" s="241"/>
      <c r="F156" s="146"/>
      <c r="G156" s="244"/>
      <c r="I156" s="208"/>
    </row>
    <row r="157" spans="1:9" s="101" customFormat="1">
      <c r="A157" s="126"/>
      <c r="B157" s="126"/>
      <c r="C157" s="127" t="s">
        <v>35</v>
      </c>
      <c r="D157" s="146"/>
      <c r="E157" s="128"/>
      <c r="F157" s="128"/>
      <c r="G157" s="129"/>
      <c r="I157" s="208"/>
    </row>
    <row r="158" spans="1:9" s="101" customFormat="1">
      <c r="A158" s="126"/>
      <c r="B158" s="126"/>
      <c r="C158" s="127" t="s">
        <v>291</v>
      </c>
      <c r="D158" s="146"/>
      <c r="E158" s="128"/>
      <c r="F158" s="128"/>
      <c r="G158" s="129"/>
      <c r="I158" s="208"/>
    </row>
    <row r="159" spans="1:9" s="303" customFormat="1">
      <c r="A159" s="276" t="s">
        <v>134</v>
      </c>
      <c r="B159" s="276"/>
      <c r="C159" s="302" t="s">
        <v>354</v>
      </c>
      <c r="D159" s="301" t="s">
        <v>4</v>
      </c>
      <c r="E159" s="278">
        <v>180</v>
      </c>
      <c r="F159" s="278"/>
      <c r="G159" s="277"/>
      <c r="I159" s="221"/>
    </row>
    <row r="160" spans="1:9" s="303" customFormat="1">
      <c r="A160" s="276" t="s">
        <v>167</v>
      </c>
      <c r="B160" s="276"/>
      <c r="C160" s="302" t="s">
        <v>356</v>
      </c>
      <c r="D160" s="301" t="s">
        <v>4</v>
      </c>
      <c r="E160" s="278">
        <v>515</v>
      </c>
      <c r="F160" s="278"/>
      <c r="G160" s="277"/>
      <c r="I160" s="221"/>
    </row>
    <row r="161" spans="1:9" s="303" customFormat="1">
      <c r="A161" s="276" t="s">
        <v>353</v>
      </c>
      <c r="B161" s="276"/>
      <c r="C161" s="302" t="s">
        <v>355</v>
      </c>
      <c r="D161" s="301" t="s">
        <v>4</v>
      </c>
      <c r="E161" s="278">
        <v>226</v>
      </c>
      <c r="F161" s="278"/>
      <c r="G161" s="277"/>
      <c r="I161" s="221"/>
    </row>
    <row r="162" spans="1:9" s="87" customFormat="1">
      <c r="A162" s="126"/>
      <c r="B162" s="126"/>
      <c r="C162" s="127"/>
      <c r="D162" s="92"/>
      <c r="E162" s="128"/>
      <c r="F162" s="128"/>
      <c r="G162" s="129"/>
      <c r="I162" s="213"/>
    </row>
    <row r="163" spans="1:9" s="101" customFormat="1">
      <c r="A163" s="222" t="s">
        <v>135</v>
      </c>
      <c r="B163" s="237" t="s">
        <v>161</v>
      </c>
      <c r="C163" s="238" t="s">
        <v>24</v>
      </c>
      <c r="D163" s="239"/>
      <c r="E163" s="240"/>
      <c r="F163" s="241"/>
      <c r="G163" s="242"/>
      <c r="I163" s="208"/>
    </row>
    <row r="164" spans="1:9" s="101" customFormat="1">
      <c r="A164" s="222"/>
      <c r="B164" s="237"/>
      <c r="C164" s="238" t="s">
        <v>114</v>
      </c>
      <c r="D164" s="239"/>
      <c r="E164" s="240"/>
      <c r="F164" s="241"/>
      <c r="G164" s="242"/>
      <c r="I164" s="208"/>
    </row>
    <row r="165" spans="1:9" s="101" customFormat="1">
      <c r="A165" s="243"/>
      <c r="B165" s="243"/>
      <c r="C165" s="232" t="s">
        <v>35</v>
      </c>
      <c r="D165" s="146"/>
      <c r="E165" s="241"/>
      <c r="F165" s="146"/>
      <c r="G165" s="244"/>
      <c r="I165" s="208"/>
    </row>
    <row r="166" spans="1:9" s="101" customFormat="1" ht="101.25">
      <c r="A166" s="243"/>
      <c r="B166" s="243"/>
      <c r="C166" s="232" t="s">
        <v>253</v>
      </c>
      <c r="D166" s="146"/>
      <c r="E166" s="241"/>
      <c r="F166" s="146"/>
      <c r="G166" s="244"/>
      <c r="I166" s="208"/>
    </row>
    <row r="167" spans="1:9" s="101" customFormat="1" ht="33.75">
      <c r="A167" s="243"/>
      <c r="B167" s="243"/>
      <c r="C167" s="232" t="s">
        <v>163</v>
      </c>
      <c r="D167" s="146"/>
      <c r="E167" s="241"/>
      <c r="F167" s="146"/>
      <c r="G167" s="244"/>
      <c r="I167" s="208"/>
    </row>
    <row r="168" spans="1:9" s="101" customFormat="1" ht="90">
      <c r="A168" s="243"/>
      <c r="B168" s="243"/>
      <c r="C168" s="201" t="s">
        <v>162</v>
      </c>
      <c r="D168" s="146"/>
      <c r="E168" s="241"/>
      <c r="F168" s="146"/>
      <c r="G168" s="244"/>
      <c r="I168" s="208"/>
    </row>
    <row r="169" spans="1:9" s="101" customFormat="1">
      <c r="A169" s="243"/>
      <c r="B169" s="243"/>
      <c r="C169" s="232" t="s">
        <v>35</v>
      </c>
      <c r="D169" s="146"/>
      <c r="E169" s="241"/>
      <c r="F169" s="146"/>
      <c r="G169" s="244"/>
      <c r="I169" s="208"/>
    </row>
    <row r="170" spans="1:9" s="87" customFormat="1">
      <c r="A170" s="243"/>
      <c r="B170" s="243"/>
      <c r="C170" s="232" t="s">
        <v>164</v>
      </c>
      <c r="D170" s="146"/>
      <c r="E170" s="241"/>
      <c r="F170" s="146"/>
      <c r="G170" s="244"/>
      <c r="I170" s="213"/>
    </row>
    <row r="171" spans="1:9" s="303" customFormat="1">
      <c r="A171" s="276" t="s">
        <v>136</v>
      </c>
      <c r="B171" s="276"/>
      <c r="C171" s="302" t="s">
        <v>235</v>
      </c>
      <c r="D171" s="301" t="s">
        <v>11</v>
      </c>
      <c r="E171" s="278">
        <v>17</v>
      </c>
      <c r="F171" s="278"/>
      <c r="G171" s="277"/>
      <c r="I171" s="221"/>
    </row>
    <row r="172" spans="1:9" s="303" customFormat="1">
      <c r="A172" s="279" t="s">
        <v>171</v>
      </c>
      <c r="B172" s="276"/>
      <c r="C172" s="302" t="s">
        <v>365</v>
      </c>
      <c r="D172" s="301" t="s">
        <v>11</v>
      </c>
      <c r="E172" s="278">
        <v>5</v>
      </c>
      <c r="F172" s="278"/>
      <c r="G172" s="277"/>
      <c r="I172" s="221"/>
    </row>
    <row r="173" spans="1:9" s="87" customFormat="1">
      <c r="A173" s="145"/>
      <c r="B173" s="126"/>
      <c r="C173" s="127"/>
      <c r="D173" s="92"/>
      <c r="E173" s="128"/>
      <c r="F173" s="128"/>
      <c r="G173" s="129"/>
      <c r="I173" s="213"/>
    </row>
    <row r="174" spans="1:9" s="101" customFormat="1">
      <c r="A174" s="222" t="s">
        <v>137</v>
      </c>
      <c r="B174" s="237" t="s">
        <v>166</v>
      </c>
      <c r="C174" s="238" t="s">
        <v>165</v>
      </c>
      <c r="D174" s="239"/>
      <c r="E174" s="240"/>
      <c r="F174" s="241"/>
      <c r="G174" s="242"/>
      <c r="I174" s="208"/>
    </row>
    <row r="175" spans="1:9" s="101" customFormat="1" ht="56.25">
      <c r="A175" s="243"/>
      <c r="B175" s="243"/>
      <c r="C175" s="232" t="s">
        <v>236</v>
      </c>
      <c r="D175" s="146"/>
      <c r="E175" s="241"/>
      <c r="F175" s="146"/>
      <c r="G175" s="244"/>
      <c r="I175" s="208"/>
    </row>
    <row r="176" spans="1:9" s="101" customFormat="1">
      <c r="A176" s="243"/>
      <c r="B176" s="243"/>
      <c r="C176" s="232" t="s">
        <v>35</v>
      </c>
      <c r="D176" s="146"/>
      <c r="E176" s="241"/>
      <c r="F176" s="146"/>
      <c r="G176" s="244"/>
      <c r="I176" s="208"/>
    </row>
    <row r="177" spans="1:9" s="87" customFormat="1">
      <c r="A177" s="243"/>
      <c r="B177" s="243"/>
      <c r="C177" s="232" t="s">
        <v>309</v>
      </c>
      <c r="D177" s="146"/>
      <c r="E177" s="241"/>
      <c r="F177" s="146"/>
      <c r="G177" s="244"/>
      <c r="I177" s="213"/>
    </row>
    <row r="178" spans="1:9" s="303" customFormat="1">
      <c r="A178" s="276" t="s">
        <v>138</v>
      </c>
      <c r="B178" s="276"/>
      <c r="C178" s="302" t="s">
        <v>168</v>
      </c>
      <c r="D178" s="301" t="s">
        <v>11</v>
      </c>
      <c r="E178" s="278">
        <v>7</v>
      </c>
      <c r="F178" s="278"/>
      <c r="G178" s="277"/>
      <c r="I178" s="221"/>
    </row>
    <row r="179" spans="1:9" s="303" customFormat="1">
      <c r="A179" s="276" t="s">
        <v>357</v>
      </c>
      <c r="B179" s="276"/>
      <c r="C179" s="302" t="s">
        <v>169</v>
      </c>
      <c r="D179" s="301" t="s">
        <v>11</v>
      </c>
      <c r="E179" s="278">
        <v>15</v>
      </c>
      <c r="F179" s="278"/>
      <c r="G179" s="277"/>
      <c r="I179" s="221"/>
    </row>
    <row r="180" spans="1:9" s="87" customFormat="1">
      <c r="A180" s="126"/>
      <c r="B180" s="126"/>
      <c r="C180" s="127"/>
      <c r="D180" s="92"/>
      <c r="E180" s="128"/>
      <c r="F180" s="128"/>
      <c r="G180" s="129"/>
      <c r="I180" s="213"/>
    </row>
    <row r="181" spans="1:9" s="101" customFormat="1">
      <c r="A181" s="222" t="s">
        <v>242</v>
      </c>
      <c r="B181" s="237" t="s">
        <v>170</v>
      </c>
      <c r="C181" s="238" t="s">
        <v>26</v>
      </c>
      <c r="D181" s="239"/>
      <c r="E181" s="240"/>
      <c r="F181" s="241"/>
      <c r="G181" s="242"/>
      <c r="I181" s="208"/>
    </row>
    <row r="182" spans="1:9" s="101" customFormat="1">
      <c r="A182" s="222"/>
      <c r="B182" s="237"/>
      <c r="C182" s="238" t="s">
        <v>292</v>
      </c>
      <c r="D182" s="239"/>
      <c r="E182" s="240"/>
      <c r="F182" s="241"/>
      <c r="G182" s="242"/>
      <c r="I182" s="208"/>
    </row>
    <row r="183" spans="1:9" s="101" customFormat="1" ht="202.5" customHeight="1">
      <c r="A183" s="243"/>
      <c r="B183" s="243"/>
      <c r="C183" s="232" t="s">
        <v>293</v>
      </c>
      <c r="D183" s="146"/>
      <c r="E183" s="241"/>
      <c r="F183" s="146"/>
      <c r="G183" s="244"/>
      <c r="I183" s="208"/>
    </row>
    <row r="184" spans="1:9" s="101" customFormat="1">
      <c r="A184" s="243"/>
      <c r="B184" s="243"/>
      <c r="C184" s="232" t="s">
        <v>35</v>
      </c>
      <c r="D184" s="146"/>
      <c r="E184" s="241"/>
      <c r="F184" s="146"/>
      <c r="G184" s="244"/>
      <c r="I184" s="208"/>
    </row>
    <row r="185" spans="1:9" s="101" customFormat="1" ht="22.5">
      <c r="A185" s="243"/>
      <c r="B185" s="243"/>
      <c r="C185" s="232" t="s">
        <v>310</v>
      </c>
      <c r="D185" s="146"/>
      <c r="E185" s="241"/>
      <c r="F185" s="146"/>
      <c r="G185" s="244"/>
      <c r="I185" s="208"/>
    </row>
    <row r="186" spans="1:9" s="303" customFormat="1">
      <c r="A186" s="279" t="s">
        <v>241</v>
      </c>
      <c r="B186" s="276"/>
      <c r="C186" s="302" t="s">
        <v>237</v>
      </c>
      <c r="D186" s="301" t="s">
        <v>11</v>
      </c>
      <c r="E186" s="278">
        <v>10</v>
      </c>
      <c r="F186" s="278"/>
      <c r="G186" s="277"/>
      <c r="I186" s="221"/>
    </row>
    <row r="187" spans="1:9" s="303" customFormat="1">
      <c r="A187" s="279" t="s">
        <v>323</v>
      </c>
      <c r="B187" s="276"/>
      <c r="C187" s="302" t="s">
        <v>238</v>
      </c>
      <c r="D187" s="301" t="s">
        <v>11</v>
      </c>
      <c r="E187" s="278">
        <v>23</v>
      </c>
      <c r="F187" s="278"/>
      <c r="G187" s="277"/>
      <c r="I187" s="221"/>
    </row>
    <row r="188" spans="1:9" s="87" customFormat="1">
      <c r="A188" s="126"/>
      <c r="B188" s="126"/>
      <c r="C188" s="127"/>
      <c r="D188" s="146"/>
      <c r="E188" s="128"/>
      <c r="F188" s="128"/>
      <c r="G188" s="129"/>
      <c r="I188" s="213"/>
    </row>
    <row r="189" spans="1:9" s="101" customFormat="1">
      <c r="A189" s="222" t="s">
        <v>256</v>
      </c>
      <c r="B189" s="237"/>
      <c r="C189" s="238" t="s">
        <v>319</v>
      </c>
      <c r="D189" s="239"/>
      <c r="E189" s="240"/>
      <c r="F189" s="241"/>
      <c r="G189" s="242"/>
      <c r="I189" s="208"/>
    </row>
    <row r="190" spans="1:9" s="101" customFormat="1" ht="45">
      <c r="A190" s="243"/>
      <c r="B190" s="243"/>
      <c r="C190" s="232" t="s">
        <v>320</v>
      </c>
      <c r="D190" s="146"/>
      <c r="E190" s="241"/>
      <c r="F190" s="146"/>
      <c r="G190" s="244"/>
      <c r="I190" s="208"/>
    </row>
    <row r="191" spans="1:9" s="101" customFormat="1">
      <c r="A191" s="126"/>
      <c r="B191" s="126"/>
      <c r="C191" s="127" t="s">
        <v>35</v>
      </c>
      <c r="D191" s="146"/>
      <c r="E191" s="128"/>
      <c r="F191" s="128"/>
      <c r="G191" s="129"/>
      <c r="I191" s="208"/>
    </row>
    <row r="192" spans="1:9" s="101" customFormat="1">
      <c r="A192" s="126"/>
      <c r="B192" s="126"/>
      <c r="C192" s="127" t="s">
        <v>321</v>
      </c>
      <c r="D192" s="146"/>
      <c r="E192" s="128"/>
      <c r="F192" s="128"/>
      <c r="G192" s="129"/>
      <c r="I192" s="208"/>
    </row>
    <row r="193" spans="1:9" s="303" customFormat="1" ht="15" customHeight="1">
      <c r="A193" s="276" t="s">
        <v>257</v>
      </c>
      <c r="B193" s="276"/>
      <c r="C193" s="302" t="s">
        <v>322</v>
      </c>
      <c r="D193" s="301" t="s">
        <v>54</v>
      </c>
      <c r="E193" s="278">
        <f>(50*0.11*1.1)</f>
        <v>6.0500000000000007</v>
      </c>
      <c r="F193" s="278"/>
      <c r="G193" s="277"/>
      <c r="I193" s="221"/>
    </row>
    <row r="194" spans="1:9" s="87" customFormat="1">
      <c r="A194" s="126"/>
      <c r="B194" s="126"/>
      <c r="C194" s="127"/>
      <c r="D194" s="92"/>
      <c r="E194" s="128"/>
      <c r="F194" s="128"/>
      <c r="G194" s="129"/>
      <c r="I194" s="213"/>
    </row>
    <row r="195" spans="1:9" s="101" customFormat="1">
      <c r="A195" s="222" t="s">
        <v>324</v>
      </c>
      <c r="B195" s="237" t="s">
        <v>111</v>
      </c>
      <c r="C195" s="238" t="s">
        <v>112</v>
      </c>
      <c r="D195" s="239"/>
      <c r="E195" s="240"/>
      <c r="F195" s="241"/>
      <c r="G195" s="242"/>
      <c r="I195" s="208"/>
    </row>
    <row r="196" spans="1:9" s="101" customFormat="1" ht="101.25">
      <c r="A196" s="243"/>
      <c r="B196" s="243"/>
      <c r="C196" s="232" t="s">
        <v>239</v>
      </c>
      <c r="D196" s="146"/>
      <c r="E196" s="241"/>
      <c r="F196" s="146"/>
      <c r="G196" s="244"/>
      <c r="I196" s="208"/>
    </row>
    <row r="197" spans="1:9" s="101" customFormat="1">
      <c r="A197" s="126"/>
      <c r="B197" s="126"/>
      <c r="C197" s="127" t="s">
        <v>35</v>
      </c>
      <c r="D197" s="146"/>
      <c r="E197" s="128"/>
      <c r="F197" s="128"/>
      <c r="G197" s="129"/>
      <c r="I197" s="208"/>
    </row>
    <row r="198" spans="1:9" s="101" customFormat="1">
      <c r="A198" s="126"/>
      <c r="B198" s="126"/>
      <c r="C198" s="127" t="s">
        <v>311</v>
      </c>
      <c r="D198" s="146"/>
      <c r="E198" s="128"/>
      <c r="F198" s="128"/>
      <c r="G198" s="129"/>
      <c r="I198" s="208"/>
    </row>
    <row r="199" spans="1:9" s="303" customFormat="1" ht="15" customHeight="1">
      <c r="A199" s="276" t="s">
        <v>325</v>
      </c>
      <c r="B199" s="276"/>
      <c r="C199" s="302" t="s">
        <v>147</v>
      </c>
      <c r="D199" s="301" t="s">
        <v>54</v>
      </c>
      <c r="E199" s="278">
        <f>(515*1*1)+(226*1*1)+(180*1*0.8)</f>
        <v>885</v>
      </c>
      <c r="F199" s="278"/>
      <c r="G199" s="277"/>
      <c r="I199" s="221"/>
    </row>
    <row r="200" spans="1:9" s="303" customFormat="1" ht="15" customHeight="1">
      <c r="A200" s="276" t="s">
        <v>358</v>
      </c>
      <c r="B200" s="276"/>
      <c r="C200" s="302" t="s">
        <v>113</v>
      </c>
      <c r="D200" s="301" t="s">
        <v>54</v>
      </c>
      <c r="E200" s="278">
        <f>(515*1*1.5)+(226*1*1.5)+(180*0.8*0.5)</f>
        <v>1183.5</v>
      </c>
      <c r="F200" s="278"/>
      <c r="G200" s="277"/>
      <c r="I200" s="221"/>
    </row>
    <row r="201" spans="1:9" s="87" customFormat="1">
      <c r="A201" s="126"/>
      <c r="B201" s="126"/>
      <c r="C201" s="127"/>
      <c r="D201" s="92"/>
      <c r="E201" s="128"/>
      <c r="F201" s="128"/>
      <c r="G201" s="129"/>
      <c r="I201" s="213"/>
    </row>
    <row r="202" spans="1:9" s="101" customFormat="1">
      <c r="A202" s="120" t="s">
        <v>359</v>
      </c>
      <c r="B202" s="45" t="s">
        <v>115</v>
      </c>
      <c r="C202" s="131" t="s">
        <v>5</v>
      </c>
      <c r="D202" s="42"/>
      <c r="E202" s="43"/>
      <c r="F202" s="46"/>
      <c r="G202" s="47"/>
      <c r="I202" s="208"/>
    </row>
    <row r="203" spans="1:9" s="101" customFormat="1">
      <c r="A203" s="139"/>
      <c r="B203" s="45" t="s">
        <v>117</v>
      </c>
      <c r="C203" s="131" t="s">
        <v>116</v>
      </c>
      <c r="D203" s="42"/>
      <c r="E203" s="43"/>
      <c r="F203" s="46"/>
      <c r="G203" s="47"/>
      <c r="I203" s="208"/>
    </row>
    <row r="204" spans="1:9" s="101" customFormat="1" ht="54.95" customHeight="1">
      <c r="A204" s="48"/>
      <c r="B204" s="48"/>
      <c r="C204" s="40" t="s">
        <v>240</v>
      </c>
      <c r="D204" s="44"/>
      <c r="E204" s="46"/>
      <c r="F204" s="44"/>
      <c r="G204" s="102"/>
      <c r="I204" s="208"/>
    </row>
    <row r="205" spans="1:9" s="101" customFormat="1">
      <c r="A205" s="48"/>
      <c r="B205" s="48"/>
      <c r="C205" s="40" t="s">
        <v>35</v>
      </c>
      <c r="D205" s="44"/>
      <c r="E205" s="46"/>
      <c r="F205" s="44"/>
      <c r="G205" s="102"/>
      <c r="I205" s="208"/>
    </row>
    <row r="206" spans="1:9" s="101" customFormat="1" ht="22.5">
      <c r="A206" s="48"/>
      <c r="B206" s="48"/>
      <c r="C206" s="40" t="s">
        <v>312</v>
      </c>
      <c r="D206" s="44"/>
      <c r="E206" s="46"/>
      <c r="F206" s="44"/>
      <c r="G206" s="102"/>
      <c r="I206" s="208"/>
    </row>
    <row r="207" spans="1:9" s="303" customFormat="1" ht="15" customHeight="1">
      <c r="A207" s="279" t="s">
        <v>360</v>
      </c>
      <c r="B207" s="276"/>
      <c r="C207" s="275" t="s">
        <v>243</v>
      </c>
      <c r="D207" s="301" t="s">
        <v>4</v>
      </c>
      <c r="E207" s="278">
        <v>1140</v>
      </c>
      <c r="F207" s="278"/>
      <c r="G207" s="277"/>
      <c r="I207" s="221"/>
    </row>
    <row r="208" spans="1:9" s="303" customFormat="1" ht="15" customHeight="1">
      <c r="A208" s="279" t="s">
        <v>361</v>
      </c>
      <c r="B208" s="276"/>
      <c r="C208" s="275" t="s">
        <v>244</v>
      </c>
      <c r="D208" s="301" t="s">
        <v>4</v>
      </c>
      <c r="E208" s="278">
        <v>56</v>
      </c>
      <c r="F208" s="278"/>
      <c r="G208" s="277"/>
      <c r="I208" s="221"/>
    </row>
    <row r="209" spans="1:11" s="303" customFormat="1" ht="15" customHeight="1">
      <c r="A209" s="279" t="s">
        <v>362</v>
      </c>
      <c r="B209" s="276"/>
      <c r="C209" s="275" t="s">
        <v>245</v>
      </c>
      <c r="D209" s="301" t="s">
        <v>4</v>
      </c>
      <c r="E209" s="278">
        <v>1167</v>
      </c>
      <c r="F209" s="278"/>
      <c r="G209" s="277"/>
      <c r="I209" s="221"/>
    </row>
    <row r="210" spans="1:11" s="87" customFormat="1">
      <c r="A210" s="145"/>
      <c r="B210" s="126"/>
      <c r="C210" s="195"/>
      <c r="D210" s="146"/>
      <c r="E210" s="128"/>
      <c r="F210" s="128"/>
      <c r="G210" s="129"/>
      <c r="I210" s="213"/>
    </row>
    <row r="211" spans="1:11" s="101" customFormat="1">
      <c r="A211" s="120" t="s">
        <v>363</v>
      </c>
      <c r="B211" s="45" t="s">
        <v>259</v>
      </c>
      <c r="C211" s="131" t="s">
        <v>258</v>
      </c>
      <c r="D211" s="42"/>
      <c r="E211" s="43"/>
      <c r="F211" s="46"/>
      <c r="G211" s="47"/>
      <c r="I211" s="208"/>
    </row>
    <row r="212" spans="1:11" s="101" customFormat="1" ht="67.5">
      <c r="A212" s="48"/>
      <c r="B212" s="48"/>
      <c r="C212" s="40" t="s">
        <v>313</v>
      </c>
      <c r="D212" s="136"/>
      <c r="E212" s="46"/>
      <c r="F212" s="136"/>
      <c r="G212" s="102"/>
      <c r="I212" s="208"/>
    </row>
    <row r="213" spans="1:11" s="101" customFormat="1">
      <c r="A213" s="48"/>
      <c r="B213" s="48"/>
      <c r="C213" s="40" t="s">
        <v>35</v>
      </c>
      <c r="D213" s="136"/>
      <c r="E213" s="46"/>
      <c r="F213" s="136"/>
      <c r="G213" s="102"/>
      <c r="I213" s="208"/>
    </row>
    <row r="214" spans="1:11" s="303" customFormat="1">
      <c r="A214" s="279" t="s">
        <v>364</v>
      </c>
      <c r="B214" s="276"/>
      <c r="C214" s="275" t="s">
        <v>260</v>
      </c>
      <c r="D214" s="301" t="s">
        <v>4</v>
      </c>
      <c r="E214" s="278">
        <v>243</v>
      </c>
      <c r="F214" s="278"/>
      <c r="G214" s="277"/>
      <c r="I214" s="221"/>
    </row>
    <row r="215" spans="1:11" s="87" customFormat="1">
      <c r="A215" s="145"/>
      <c r="B215" s="126"/>
      <c r="C215" s="195"/>
      <c r="D215" s="146"/>
      <c r="E215" s="128"/>
      <c r="F215" s="128"/>
      <c r="G215" s="129"/>
      <c r="I215" s="213"/>
    </row>
    <row r="216" spans="1:11" s="79" customFormat="1">
      <c r="A216" s="76"/>
      <c r="B216" s="76"/>
      <c r="C216" s="75" t="s">
        <v>44</v>
      </c>
      <c r="D216" s="77"/>
      <c r="E216" s="78"/>
      <c r="F216" s="78"/>
      <c r="G216" s="65"/>
      <c r="I216" s="211"/>
      <c r="J216" s="64"/>
      <c r="K216" s="64"/>
    </row>
    <row r="217" spans="1:11" s="2" customFormat="1">
      <c r="A217" s="38"/>
      <c r="B217" s="38"/>
      <c r="C217" s="37"/>
      <c r="D217" s="30"/>
      <c r="E217" s="28"/>
      <c r="F217" s="28"/>
      <c r="G217" s="52"/>
      <c r="I217" s="206"/>
      <c r="J217" s="31"/>
      <c r="K217" s="31"/>
    </row>
    <row r="218" spans="1:11" s="73" customFormat="1">
      <c r="A218" s="80" t="s">
        <v>42</v>
      </c>
      <c r="B218" s="80"/>
      <c r="C218" s="81" t="s">
        <v>34</v>
      </c>
      <c r="D218" s="82"/>
      <c r="E218" s="83"/>
      <c r="F218" s="83"/>
      <c r="G218" s="84"/>
      <c r="I218" s="207"/>
      <c r="J218" s="74"/>
      <c r="K218" s="74"/>
    </row>
    <row r="219" spans="1:11" s="2" customFormat="1">
      <c r="A219" s="38"/>
      <c r="B219" s="38"/>
      <c r="C219" s="37"/>
      <c r="D219" s="30"/>
      <c r="E219" s="28"/>
      <c r="F219" s="28"/>
      <c r="G219" s="52"/>
      <c r="I219" s="206"/>
      <c r="J219" s="31"/>
      <c r="K219" s="31"/>
    </row>
    <row r="220" spans="1:11" s="2" customFormat="1">
      <c r="A220" s="120" t="s">
        <v>98</v>
      </c>
      <c r="B220" s="29" t="s">
        <v>49</v>
      </c>
      <c r="C220" s="132" t="s">
        <v>25</v>
      </c>
      <c r="D220" s="22"/>
      <c r="E220" s="19"/>
      <c r="F220" s="19"/>
      <c r="G220" s="23"/>
      <c r="I220" s="206"/>
      <c r="J220" s="31"/>
      <c r="K220" s="31"/>
    </row>
    <row r="221" spans="1:11" s="2" customFormat="1" ht="56.25">
      <c r="A221" s="32"/>
      <c r="B221" s="32"/>
      <c r="C221" s="26" t="s">
        <v>246</v>
      </c>
      <c r="D221" s="22"/>
      <c r="E221" s="19"/>
      <c r="F221" s="19"/>
      <c r="G221" s="23"/>
      <c r="I221" s="206"/>
      <c r="J221" s="31"/>
      <c r="K221" s="31"/>
    </row>
    <row r="222" spans="1:11" s="2" customFormat="1">
      <c r="A222" s="32"/>
      <c r="B222" s="32"/>
      <c r="C222" s="26" t="s">
        <v>35</v>
      </c>
      <c r="D222" s="22"/>
      <c r="E222" s="19"/>
      <c r="F222" s="19"/>
      <c r="G222" s="23"/>
      <c r="I222" s="206"/>
      <c r="J222" s="31"/>
      <c r="K222" s="31"/>
    </row>
    <row r="223" spans="1:11" s="2" customFormat="1" ht="22.5">
      <c r="A223" s="29"/>
      <c r="B223" s="29"/>
      <c r="C223" s="26" t="s">
        <v>247</v>
      </c>
      <c r="D223" s="22"/>
      <c r="E223" s="19"/>
      <c r="F223" s="19"/>
      <c r="G223" s="23"/>
      <c r="I223" s="206"/>
      <c r="J223" s="31"/>
      <c r="K223" s="31"/>
    </row>
    <row r="224" spans="1:11" s="304" customFormat="1" ht="22.5">
      <c r="A224" s="279" t="s">
        <v>64</v>
      </c>
      <c r="B224" s="276"/>
      <c r="C224" s="302" t="s">
        <v>401</v>
      </c>
      <c r="D224" s="301" t="s">
        <v>54</v>
      </c>
      <c r="E224" s="278">
        <f>1622.9*1.1+(820*0.3)</f>
        <v>2031.1900000000003</v>
      </c>
      <c r="F224" s="278"/>
      <c r="G224" s="277"/>
      <c r="I224" s="220"/>
      <c r="J224" s="20"/>
      <c r="K224" s="20"/>
    </row>
    <row r="225" spans="1:13" s="304" customFormat="1" ht="22.5">
      <c r="A225" s="279" t="s">
        <v>139</v>
      </c>
      <c r="B225" s="276"/>
      <c r="C225" s="302" t="s">
        <v>294</v>
      </c>
      <c r="D225" s="301" t="s">
        <v>54</v>
      </c>
      <c r="E225" s="278">
        <f>454*0.35*1.1</f>
        <v>174.79</v>
      </c>
      <c r="F225" s="278"/>
      <c r="G225" s="277"/>
      <c r="I225" s="220"/>
      <c r="J225" s="20"/>
      <c r="K225" s="20"/>
    </row>
    <row r="226" spans="1:13" s="304" customFormat="1" ht="22.5">
      <c r="A226" s="279" t="s">
        <v>140</v>
      </c>
      <c r="B226" s="276"/>
      <c r="C226" s="302" t="s">
        <v>318</v>
      </c>
      <c r="D226" s="301" t="s">
        <v>54</v>
      </c>
      <c r="E226" s="278">
        <f>732.3*1.1</f>
        <v>805.53</v>
      </c>
      <c r="F226" s="278"/>
      <c r="G226" s="277"/>
      <c r="I226" s="220"/>
      <c r="J226" s="20"/>
      <c r="K226" s="20"/>
    </row>
    <row r="227" spans="1:13" s="2" customFormat="1">
      <c r="A227" s="29"/>
      <c r="B227" s="29"/>
      <c r="C227" s="26"/>
      <c r="D227" s="22"/>
      <c r="E227" s="19"/>
      <c r="F227" s="19"/>
      <c r="G227" s="23"/>
      <c r="I227" s="220"/>
      <c r="J227" s="31"/>
      <c r="K227" s="31"/>
      <c r="L227" s="31"/>
      <c r="M227" s="31"/>
    </row>
    <row r="228" spans="1:13" s="2" customFormat="1" ht="22.5">
      <c r="A228" s="120" t="s">
        <v>65</v>
      </c>
      <c r="B228" s="135" t="s">
        <v>144</v>
      </c>
      <c r="C228" s="132" t="s">
        <v>145</v>
      </c>
      <c r="D228" s="22"/>
      <c r="E228" s="19"/>
      <c r="F228" s="19"/>
      <c r="G228" s="23"/>
      <c r="I228" s="220"/>
      <c r="J228" s="31"/>
      <c r="K228" s="31"/>
      <c r="L228" s="31"/>
      <c r="M228" s="31"/>
    </row>
    <row r="229" spans="1:13" s="2" customFormat="1" ht="56.25">
      <c r="A229" s="32"/>
      <c r="B229" s="32"/>
      <c r="C229" s="26" t="s">
        <v>248</v>
      </c>
      <c r="D229" s="22"/>
      <c r="E229" s="19"/>
      <c r="F229" s="19"/>
      <c r="G229" s="23"/>
      <c r="I229" s="220"/>
      <c r="J229" s="31"/>
      <c r="K229" s="31"/>
      <c r="L229" s="31"/>
      <c r="M229" s="31"/>
    </row>
    <row r="230" spans="1:13" s="2" customFormat="1">
      <c r="A230" s="32"/>
      <c r="B230" s="32"/>
      <c r="C230" s="26" t="s">
        <v>35</v>
      </c>
      <c r="D230" s="136"/>
      <c r="E230" s="138"/>
      <c r="F230" s="137"/>
      <c r="G230" s="23"/>
      <c r="I230" s="220"/>
      <c r="J230" s="142"/>
      <c r="K230" s="142"/>
      <c r="L230" s="142"/>
      <c r="M230" s="142"/>
    </row>
    <row r="231" spans="1:13" s="2" customFormat="1">
      <c r="A231" s="32"/>
      <c r="B231" s="32"/>
      <c r="C231" s="26" t="s">
        <v>146</v>
      </c>
      <c r="D231" s="136"/>
      <c r="E231" s="138"/>
      <c r="F231" s="137"/>
      <c r="G231" s="23"/>
      <c r="I231" s="220"/>
      <c r="J231" s="142"/>
      <c r="K231" s="142"/>
      <c r="L231" s="142"/>
      <c r="M231" s="142"/>
    </row>
    <row r="232" spans="1:13" s="304" customFormat="1" ht="22.5">
      <c r="A232" s="279" t="s">
        <v>66</v>
      </c>
      <c r="B232" s="276"/>
      <c r="C232" s="275" t="s">
        <v>366</v>
      </c>
      <c r="D232" s="301" t="s">
        <v>54</v>
      </c>
      <c r="E232" s="278">
        <f>(1520+454)*0.12</f>
        <v>236.88</v>
      </c>
      <c r="F232" s="278"/>
      <c r="G232" s="277"/>
      <c r="I232" s="220"/>
      <c r="J232" s="20"/>
      <c r="K232" s="20"/>
      <c r="L232" s="20"/>
      <c r="M232" s="20"/>
    </row>
    <row r="233" spans="1:13" s="2" customFormat="1">
      <c r="A233" s="139"/>
      <c r="B233" s="139"/>
      <c r="C233" s="26"/>
      <c r="D233" s="140"/>
      <c r="E233" s="143"/>
      <c r="F233" s="143"/>
      <c r="G233" s="23"/>
      <c r="I233" s="206"/>
      <c r="J233" s="31"/>
      <c r="K233" s="31"/>
    </row>
    <row r="234" spans="1:13" s="2" customFormat="1">
      <c r="A234" s="120" t="s">
        <v>67</v>
      </c>
      <c r="B234" s="29" t="s">
        <v>119</v>
      </c>
      <c r="C234" s="132" t="s">
        <v>118</v>
      </c>
      <c r="D234" s="22"/>
      <c r="E234" s="19"/>
      <c r="F234" s="19"/>
      <c r="G234" s="23"/>
      <c r="I234" s="206"/>
      <c r="J234" s="31"/>
      <c r="K234" s="31"/>
    </row>
    <row r="235" spans="1:13" s="67" customFormat="1" ht="123.75">
      <c r="A235" s="32"/>
      <c r="B235" s="32"/>
      <c r="C235" s="26" t="s">
        <v>250</v>
      </c>
      <c r="D235" s="22"/>
      <c r="E235" s="19"/>
      <c r="F235" s="19"/>
      <c r="G235" s="23"/>
      <c r="I235" s="217"/>
      <c r="J235" s="66"/>
      <c r="K235" s="66"/>
    </row>
    <row r="236" spans="1:13" s="67" customFormat="1">
      <c r="A236" s="29"/>
      <c r="B236" s="29"/>
      <c r="C236" s="26" t="s">
        <v>295</v>
      </c>
      <c r="D236" s="22"/>
      <c r="E236" s="19"/>
      <c r="F236" s="19"/>
      <c r="G236" s="23"/>
      <c r="I236" s="217"/>
      <c r="J236" s="66"/>
      <c r="K236" s="66"/>
    </row>
    <row r="237" spans="1:13" s="304" customFormat="1" ht="15" customHeight="1">
      <c r="A237" s="279" t="s">
        <v>68</v>
      </c>
      <c r="B237" s="276"/>
      <c r="C237" s="275" t="s">
        <v>402</v>
      </c>
      <c r="D237" s="301" t="s">
        <v>53</v>
      </c>
      <c r="E237" s="278">
        <f>3378+226+820</f>
        <v>4424</v>
      </c>
      <c r="F237" s="278"/>
      <c r="G237" s="277"/>
      <c r="I237" s="220"/>
      <c r="J237" s="20"/>
      <c r="K237" s="20"/>
    </row>
    <row r="238" spans="1:13" s="2" customFormat="1">
      <c r="A238" s="29"/>
      <c r="B238" s="29"/>
      <c r="C238" s="26"/>
      <c r="D238" s="22"/>
      <c r="E238" s="19"/>
      <c r="F238" s="19"/>
      <c r="G238" s="23"/>
      <c r="I238" s="206"/>
      <c r="J238" s="31"/>
      <c r="K238" s="31"/>
    </row>
    <row r="239" spans="1:13" s="2" customFormat="1">
      <c r="A239" s="120" t="s">
        <v>249</v>
      </c>
      <c r="B239" s="29" t="s">
        <v>119</v>
      </c>
      <c r="C239" s="132" t="s">
        <v>120</v>
      </c>
      <c r="D239" s="22"/>
      <c r="E239" s="19"/>
      <c r="F239" s="19"/>
      <c r="G239" s="23"/>
      <c r="I239" s="219"/>
      <c r="J239" s="31"/>
      <c r="K239" s="31"/>
      <c r="M239" s="31"/>
    </row>
    <row r="240" spans="1:13" s="67" customFormat="1" ht="135.75" customHeight="1">
      <c r="A240" s="32"/>
      <c r="B240" s="32"/>
      <c r="C240" s="40" t="s">
        <v>251</v>
      </c>
      <c r="D240" s="22"/>
      <c r="E240" s="19"/>
      <c r="F240" s="19"/>
      <c r="G240" s="23"/>
      <c r="I240" s="217"/>
      <c r="J240" s="66"/>
      <c r="K240" s="66"/>
      <c r="M240" s="66"/>
    </row>
    <row r="241" spans="1:13" s="2" customFormat="1">
      <c r="A241" s="32"/>
      <c r="B241" s="32"/>
      <c r="C241" s="26" t="s">
        <v>296</v>
      </c>
      <c r="D241" s="22"/>
      <c r="E241" s="19"/>
      <c r="F241" s="19"/>
      <c r="G241" s="23"/>
      <c r="I241" s="219"/>
      <c r="J241" s="31"/>
      <c r="K241" s="31"/>
      <c r="M241" s="31"/>
    </row>
    <row r="242" spans="1:13" s="304" customFormat="1" ht="22.5">
      <c r="A242" s="276" t="s">
        <v>252</v>
      </c>
      <c r="B242" s="276"/>
      <c r="C242" s="302" t="s">
        <v>368</v>
      </c>
      <c r="D242" s="301" t="s">
        <v>53</v>
      </c>
      <c r="E242" s="278">
        <f>3378+226+820</f>
        <v>4424</v>
      </c>
      <c r="F242" s="278"/>
      <c r="G242" s="277"/>
      <c r="I242" s="220"/>
      <c r="J242" s="20"/>
      <c r="K242" s="20"/>
    </row>
    <row r="243" spans="1:13" s="304" customFormat="1" ht="22.5">
      <c r="A243" s="276" t="s">
        <v>367</v>
      </c>
      <c r="B243" s="276"/>
      <c r="C243" s="302" t="s">
        <v>369</v>
      </c>
      <c r="D243" s="301" t="s">
        <v>53</v>
      </c>
      <c r="E243" s="278">
        <f>1520+454</f>
        <v>1974</v>
      </c>
      <c r="F243" s="278"/>
      <c r="G243" s="277"/>
      <c r="I243" s="220"/>
      <c r="J243" s="20"/>
      <c r="K243" s="20"/>
    </row>
    <row r="244" spans="1:13" s="2" customFormat="1">
      <c r="A244" s="126"/>
      <c r="B244" s="126"/>
      <c r="C244" s="127"/>
      <c r="D244" s="146"/>
      <c r="E244" s="128"/>
      <c r="F244" s="128"/>
      <c r="G244" s="129"/>
      <c r="I244" s="206"/>
      <c r="J244" s="142"/>
      <c r="K244" s="142"/>
    </row>
    <row r="245" spans="1:13" s="2" customFormat="1">
      <c r="A245" s="120" t="s">
        <v>141</v>
      </c>
      <c r="B245" s="139"/>
      <c r="C245" s="132" t="s">
        <v>265</v>
      </c>
      <c r="D245" s="140"/>
      <c r="E245" s="141"/>
      <c r="F245" s="143"/>
      <c r="G245" s="23"/>
      <c r="I245" s="219"/>
      <c r="J245" s="142"/>
      <c r="K245" s="142"/>
      <c r="M245" s="142"/>
    </row>
    <row r="246" spans="1:13" s="67" customFormat="1" ht="56.25">
      <c r="A246" s="139"/>
      <c r="B246" s="139"/>
      <c r="C246" s="40" t="s">
        <v>297</v>
      </c>
      <c r="D246" s="140"/>
      <c r="E246" s="141"/>
      <c r="F246" s="143"/>
      <c r="G246" s="23"/>
      <c r="I246" s="217"/>
      <c r="J246" s="66"/>
      <c r="K246" s="66"/>
      <c r="M246" s="66"/>
    </row>
    <row r="247" spans="1:13" s="67" customFormat="1">
      <c r="A247" s="139"/>
      <c r="B247" s="139"/>
      <c r="C247" s="40" t="s">
        <v>35</v>
      </c>
      <c r="D247" s="140"/>
      <c r="E247" s="141"/>
      <c r="F247" s="143"/>
      <c r="G247" s="23"/>
      <c r="I247" s="217"/>
      <c r="J247" s="66"/>
      <c r="K247" s="66"/>
      <c r="M247" s="66"/>
    </row>
    <row r="248" spans="1:13" s="2" customFormat="1">
      <c r="A248" s="139"/>
      <c r="B248" s="139"/>
      <c r="C248" s="40" t="s">
        <v>266</v>
      </c>
      <c r="D248" s="140"/>
      <c r="E248" s="141"/>
      <c r="F248" s="143"/>
      <c r="G248" s="23"/>
      <c r="I248" s="206"/>
      <c r="J248" s="142"/>
      <c r="K248" s="142"/>
    </row>
    <row r="249" spans="1:13" s="304" customFormat="1" ht="15" customHeight="1">
      <c r="A249" s="276" t="s">
        <v>142</v>
      </c>
      <c r="B249" s="276"/>
      <c r="C249" s="302" t="s">
        <v>298</v>
      </c>
      <c r="D249" s="301" t="s">
        <v>53</v>
      </c>
      <c r="E249" s="278">
        <v>3</v>
      </c>
      <c r="F249" s="278"/>
      <c r="G249" s="277"/>
      <c r="I249" s="220"/>
      <c r="J249" s="20"/>
      <c r="K249" s="20"/>
    </row>
    <row r="250" spans="1:13" s="304" customFormat="1" ht="15" customHeight="1">
      <c r="A250" s="276" t="s">
        <v>143</v>
      </c>
      <c r="B250" s="276"/>
      <c r="C250" s="302" t="s">
        <v>299</v>
      </c>
      <c r="D250" s="301" t="s">
        <v>53</v>
      </c>
      <c r="E250" s="278">
        <v>4</v>
      </c>
      <c r="F250" s="278"/>
      <c r="G250" s="277"/>
      <c r="I250" s="220"/>
      <c r="J250" s="20"/>
      <c r="K250" s="20"/>
    </row>
    <row r="251" spans="1:13" s="2" customFormat="1">
      <c r="A251" s="126"/>
      <c r="B251" s="126"/>
      <c r="C251" s="127"/>
      <c r="D251" s="146"/>
      <c r="E251" s="128"/>
      <c r="F251" s="128"/>
      <c r="G251" s="129"/>
      <c r="I251" s="206"/>
      <c r="J251" s="142"/>
      <c r="K251" s="142"/>
    </row>
    <row r="252" spans="1:13" s="2" customFormat="1">
      <c r="A252" s="54"/>
      <c r="B252" s="54"/>
      <c r="C252" s="40"/>
      <c r="D252" s="49"/>
      <c r="E252" s="4"/>
      <c r="F252" s="50"/>
      <c r="G252" s="51"/>
      <c r="I252" s="206"/>
      <c r="J252" s="31"/>
      <c r="K252" s="31"/>
    </row>
    <row r="253" spans="1:13" s="2" customFormat="1">
      <c r="A253" s="76"/>
      <c r="B253" s="76"/>
      <c r="C253" s="75" t="s">
        <v>43</v>
      </c>
      <c r="D253" s="77"/>
      <c r="E253" s="78"/>
      <c r="F253" s="78"/>
      <c r="G253" s="65"/>
      <c r="I253" s="221"/>
      <c r="J253" s="31"/>
      <c r="K253" s="31"/>
    </row>
    <row r="254" spans="1:13" s="2" customFormat="1">
      <c r="A254" s="55"/>
      <c r="B254" s="55"/>
      <c r="C254" s="56"/>
      <c r="D254" s="57"/>
      <c r="E254" s="58"/>
      <c r="F254" s="59"/>
      <c r="G254" s="60"/>
      <c r="I254" s="206"/>
      <c r="J254" s="31"/>
      <c r="K254" s="31"/>
    </row>
    <row r="255" spans="1:13" s="73" customFormat="1">
      <c r="A255" s="80" t="s">
        <v>172</v>
      </c>
      <c r="B255" s="80"/>
      <c r="C255" s="81" t="s">
        <v>174</v>
      </c>
      <c r="D255" s="82"/>
      <c r="E255" s="83"/>
      <c r="F255" s="83"/>
      <c r="G255" s="84"/>
      <c r="I255" s="207"/>
      <c r="J255" s="74"/>
      <c r="K255" s="74"/>
    </row>
    <row r="256" spans="1:13" s="2" customFormat="1">
      <c r="A256" s="38"/>
      <c r="B256" s="38"/>
      <c r="C256" s="37"/>
      <c r="D256" s="30"/>
      <c r="E256" s="28"/>
      <c r="F256" s="28"/>
      <c r="G256" s="52"/>
      <c r="I256" s="206"/>
      <c r="J256" s="142"/>
      <c r="K256" s="142"/>
    </row>
    <row r="257" spans="1:11" s="2" customFormat="1">
      <c r="A257" s="120" t="s">
        <v>177</v>
      </c>
      <c r="B257" s="139" t="s">
        <v>261</v>
      </c>
      <c r="C257" s="132" t="s">
        <v>262</v>
      </c>
      <c r="D257" s="140"/>
      <c r="E257" s="143"/>
      <c r="F257" s="143"/>
      <c r="G257" s="23"/>
      <c r="I257" s="206"/>
      <c r="J257" s="142"/>
      <c r="K257" s="142"/>
    </row>
    <row r="258" spans="1:11" s="2" customFormat="1" ht="178.5" customHeight="1">
      <c r="A258" s="32"/>
      <c r="B258" s="32"/>
      <c r="C258" s="26" t="s">
        <v>263</v>
      </c>
      <c r="D258" s="140"/>
      <c r="E258" s="143"/>
      <c r="F258" s="143"/>
      <c r="G258" s="23"/>
      <c r="I258" s="206"/>
      <c r="J258" s="142"/>
      <c r="K258" s="142"/>
    </row>
    <row r="259" spans="1:11" s="2" customFormat="1">
      <c r="A259" s="32"/>
      <c r="B259" s="32"/>
      <c r="C259" s="26" t="s">
        <v>35</v>
      </c>
      <c r="D259" s="140"/>
      <c r="E259" s="143"/>
      <c r="F259" s="143"/>
      <c r="G259" s="23"/>
      <c r="I259" s="206"/>
      <c r="J259" s="142"/>
      <c r="K259" s="142"/>
    </row>
    <row r="260" spans="1:11" s="2" customFormat="1" ht="15" customHeight="1">
      <c r="A260" s="121" t="s">
        <v>178</v>
      </c>
      <c r="B260" s="121"/>
      <c r="C260" s="122" t="s">
        <v>264</v>
      </c>
      <c r="D260" s="123" t="s">
        <v>53</v>
      </c>
      <c r="E260" s="124">
        <v>50</v>
      </c>
      <c r="F260" s="124"/>
      <c r="G260" s="125"/>
      <c r="I260" s="206"/>
      <c r="J260" s="142"/>
      <c r="K260" s="142"/>
    </row>
    <row r="261" spans="1:11" s="246" customFormat="1" ht="12.75">
      <c r="A261" s="247"/>
      <c r="B261" s="247"/>
      <c r="C261" s="248"/>
      <c r="D261" s="249"/>
      <c r="E261" s="250"/>
      <c r="F261" s="251"/>
      <c r="G261" s="252"/>
    </row>
    <row r="262" spans="1:11" s="2" customFormat="1">
      <c r="A262" s="120" t="s">
        <v>179</v>
      </c>
      <c r="B262" s="139"/>
      <c r="C262" s="132" t="s">
        <v>370</v>
      </c>
      <c r="D262" s="140"/>
      <c r="E262" s="143"/>
      <c r="F262" s="143"/>
      <c r="G262" s="23"/>
      <c r="I262" s="206"/>
      <c r="J262" s="142"/>
      <c r="K262" s="142"/>
    </row>
    <row r="263" spans="1:11" s="2" customFormat="1" ht="22.5">
      <c r="A263" s="32"/>
      <c r="B263" s="32"/>
      <c r="C263" s="26" t="s">
        <v>372</v>
      </c>
      <c r="D263" s="140"/>
      <c r="E263" s="143"/>
      <c r="F263" s="143"/>
      <c r="G263" s="23"/>
      <c r="I263" s="206"/>
      <c r="J263" s="142"/>
      <c r="K263" s="142"/>
    </row>
    <row r="264" spans="1:11" s="2" customFormat="1">
      <c r="A264" s="32"/>
      <c r="B264" s="32"/>
      <c r="C264" s="26" t="s">
        <v>35</v>
      </c>
      <c r="D264" s="140"/>
      <c r="E264" s="143"/>
      <c r="F264" s="143"/>
      <c r="G264" s="23"/>
      <c r="I264" s="206"/>
      <c r="J264" s="142"/>
      <c r="K264" s="142"/>
    </row>
    <row r="265" spans="1:11" s="2" customFormat="1" ht="15" customHeight="1">
      <c r="A265" s="121" t="s">
        <v>183</v>
      </c>
      <c r="B265" s="121"/>
      <c r="C265" s="122" t="s">
        <v>371</v>
      </c>
      <c r="D265" s="123" t="s">
        <v>54</v>
      </c>
      <c r="E265" s="124">
        <v>10</v>
      </c>
      <c r="F265" s="124"/>
      <c r="G265" s="125"/>
      <c r="I265" s="206"/>
      <c r="J265" s="142"/>
      <c r="K265" s="142"/>
    </row>
    <row r="266" spans="1:11" s="246" customFormat="1" ht="12.75">
      <c r="A266" s="247"/>
      <c r="B266" s="247"/>
      <c r="C266" s="248"/>
      <c r="D266" s="249"/>
      <c r="E266" s="250"/>
      <c r="F266" s="251"/>
      <c r="G266" s="252"/>
    </row>
    <row r="267" spans="1:11" s="2" customFormat="1">
      <c r="A267" s="120" t="s">
        <v>184</v>
      </c>
      <c r="B267" s="139"/>
      <c r="C267" s="132" t="s">
        <v>413</v>
      </c>
      <c r="D267" s="140"/>
      <c r="E267" s="143"/>
      <c r="F267" s="143"/>
      <c r="G267" s="23"/>
      <c r="I267" s="206"/>
      <c r="J267" s="142"/>
      <c r="K267" s="142"/>
    </row>
    <row r="268" spans="1:11" s="2" customFormat="1" ht="56.25">
      <c r="A268" s="32"/>
      <c r="B268" s="32"/>
      <c r="C268" s="26" t="s">
        <v>414</v>
      </c>
      <c r="D268" s="140"/>
      <c r="E268" s="143"/>
      <c r="F268" s="143"/>
      <c r="G268" s="23"/>
      <c r="I268" s="206"/>
      <c r="J268" s="142"/>
      <c r="K268" s="142"/>
    </row>
    <row r="269" spans="1:11" s="2" customFormat="1">
      <c r="A269" s="32"/>
      <c r="B269" s="32"/>
      <c r="C269" s="26" t="s">
        <v>35</v>
      </c>
      <c r="D269" s="140"/>
      <c r="E269" s="143"/>
      <c r="F269" s="143"/>
      <c r="G269" s="23"/>
      <c r="I269" s="206"/>
      <c r="J269" s="142"/>
      <c r="K269" s="142"/>
    </row>
    <row r="270" spans="1:11" s="2" customFormat="1" ht="15" customHeight="1">
      <c r="A270" s="121" t="s">
        <v>185</v>
      </c>
      <c r="B270" s="121"/>
      <c r="C270" s="122" t="s">
        <v>415</v>
      </c>
      <c r="D270" s="284" t="s">
        <v>412</v>
      </c>
      <c r="E270" s="124">
        <v>1</v>
      </c>
      <c r="F270" s="124"/>
      <c r="G270" s="125"/>
      <c r="I270" s="206"/>
      <c r="J270" s="142"/>
      <c r="K270" s="142"/>
    </row>
    <row r="271" spans="1:11" s="2" customFormat="1">
      <c r="A271" s="126"/>
      <c r="B271" s="126"/>
      <c r="C271" s="127"/>
      <c r="D271" s="92"/>
      <c r="E271" s="128"/>
      <c r="F271" s="128"/>
      <c r="G271" s="129"/>
      <c r="I271" s="206"/>
      <c r="J271" s="142"/>
      <c r="K271" s="142"/>
    </row>
    <row r="272" spans="1:11" s="2" customFormat="1">
      <c r="A272" s="120" t="s">
        <v>326</v>
      </c>
      <c r="B272" s="139"/>
      <c r="C272" s="132" t="s">
        <v>180</v>
      </c>
      <c r="D272" s="140"/>
      <c r="E272" s="143"/>
      <c r="F272" s="143"/>
      <c r="G272" s="23"/>
      <c r="I272" s="206"/>
      <c r="J272" s="142"/>
      <c r="K272" s="142"/>
    </row>
    <row r="273" spans="1:11" s="2" customFormat="1" ht="56.25">
      <c r="A273" s="32"/>
      <c r="B273" s="32"/>
      <c r="C273" s="26" t="s">
        <v>300</v>
      </c>
      <c r="D273" s="140"/>
      <c r="E273" s="143"/>
      <c r="F273" s="143"/>
      <c r="G273" s="23"/>
      <c r="I273" s="206"/>
      <c r="J273" s="142"/>
      <c r="K273" s="142"/>
    </row>
    <row r="274" spans="1:11" s="2" customFormat="1">
      <c r="A274" s="32"/>
      <c r="B274" s="32"/>
      <c r="C274" s="26" t="s">
        <v>35</v>
      </c>
      <c r="D274" s="140"/>
      <c r="E274" s="143"/>
      <c r="F274" s="143"/>
      <c r="G274" s="23"/>
      <c r="I274" s="206"/>
      <c r="J274" s="142"/>
      <c r="K274" s="142"/>
    </row>
    <row r="275" spans="1:11" s="2" customFormat="1">
      <c r="A275" s="121" t="s">
        <v>407</v>
      </c>
      <c r="B275" s="121"/>
      <c r="C275" s="122" t="s">
        <v>181</v>
      </c>
      <c r="D275" s="123" t="s">
        <v>4</v>
      </c>
      <c r="E275" s="124">
        <v>50</v>
      </c>
      <c r="F275" s="124"/>
      <c r="G275" s="125"/>
      <c r="I275" s="206"/>
      <c r="J275" s="142"/>
      <c r="K275" s="142"/>
    </row>
    <row r="276" spans="1:11" s="2" customFormat="1">
      <c r="A276" s="121" t="s">
        <v>409</v>
      </c>
      <c r="B276" s="121"/>
      <c r="C276" s="122" t="s">
        <v>182</v>
      </c>
      <c r="D276" s="123" t="s">
        <v>4</v>
      </c>
      <c r="E276" s="124">
        <v>50</v>
      </c>
      <c r="F276" s="124"/>
      <c r="G276" s="125"/>
      <c r="I276" s="206"/>
      <c r="J276" s="142"/>
      <c r="K276" s="142"/>
    </row>
    <row r="277" spans="1:11" s="2" customFormat="1">
      <c r="A277" s="126"/>
      <c r="B277" s="126"/>
      <c r="C277" s="127"/>
      <c r="D277" s="146"/>
      <c r="E277" s="128"/>
      <c r="F277" s="128"/>
      <c r="G277" s="129"/>
      <c r="I277" s="206"/>
      <c r="J277" s="142"/>
      <c r="K277" s="142"/>
    </row>
    <row r="278" spans="1:11" s="2" customFormat="1">
      <c r="A278" s="120" t="s">
        <v>410</v>
      </c>
      <c r="B278" s="139"/>
      <c r="C278" s="132" t="s">
        <v>327</v>
      </c>
      <c r="D278" s="140"/>
      <c r="E278" s="143"/>
      <c r="F278" s="143"/>
      <c r="G278" s="23"/>
      <c r="I278" s="206"/>
      <c r="J278" s="142"/>
      <c r="K278" s="142"/>
    </row>
    <row r="279" spans="1:11" s="2" customFormat="1" ht="45">
      <c r="A279" s="32"/>
      <c r="B279" s="32"/>
      <c r="C279" s="26" t="s">
        <v>328</v>
      </c>
      <c r="D279" s="140"/>
      <c r="E279" s="143"/>
      <c r="F279" s="143"/>
      <c r="G279" s="23"/>
      <c r="I279" s="206"/>
      <c r="J279" s="142"/>
      <c r="K279" s="142"/>
    </row>
    <row r="280" spans="1:11" s="270" customFormat="1">
      <c r="A280" s="200"/>
      <c r="B280" s="200"/>
      <c r="C280" s="201" t="s">
        <v>35</v>
      </c>
      <c r="D280" s="198"/>
      <c r="E280" s="130"/>
      <c r="F280" s="130"/>
      <c r="G280" s="199"/>
      <c r="I280" s="271"/>
      <c r="J280" s="272"/>
      <c r="K280" s="272"/>
    </row>
    <row r="281" spans="1:11" s="270" customFormat="1">
      <c r="A281" s="121" t="s">
        <v>411</v>
      </c>
      <c r="B281" s="121"/>
      <c r="C281" s="122" t="s">
        <v>329</v>
      </c>
      <c r="D281" s="284" t="s">
        <v>11</v>
      </c>
      <c r="E281" s="124">
        <v>2</v>
      </c>
      <c r="F281" s="124"/>
      <c r="G281" s="125"/>
      <c r="I281" s="271"/>
      <c r="J281" s="272"/>
      <c r="K281" s="272"/>
    </row>
    <row r="282" spans="1:11" s="2" customFormat="1">
      <c r="A282" s="126"/>
      <c r="B282" s="126"/>
      <c r="C282" s="127"/>
      <c r="D282" s="92"/>
      <c r="E282" s="128"/>
      <c r="F282" s="128"/>
      <c r="G282" s="129"/>
      <c r="I282" s="206"/>
      <c r="J282" s="142"/>
      <c r="K282" s="142"/>
    </row>
    <row r="283" spans="1:11" s="2" customFormat="1">
      <c r="A283" s="76"/>
      <c r="B283" s="76"/>
      <c r="C283" s="75" t="s">
        <v>176</v>
      </c>
      <c r="D283" s="77"/>
      <c r="E283" s="78"/>
      <c r="F283" s="78"/>
      <c r="G283" s="65"/>
      <c r="I283" s="221"/>
      <c r="J283" s="142"/>
      <c r="K283" s="142"/>
    </row>
    <row r="284" spans="1:11" s="2" customFormat="1">
      <c r="A284" s="29"/>
      <c r="B284" s="29"/>
      <c r="D284" s="306"/>
      <c r="E284" s="306"/>
      <c r="F284" s="306"/>
      <c r="G284" s="306"/>
      <c r="I284" s="206"/>
      <c r="J284" s="31"/>
      <c r="K284" s="31"/>
    </row>
    <row r="285" spans="1:11" s="73" customFormat="1">
      <c r="A285" s="80" t="s">
        <v>173</v>
      </c>
      <c r="B285" s="80"/>
      <c r="C285" s="81" t="s">
        <v>187</v>
      </c>
      <c r="D285" s="82"/>
      <c r="E285" s="83"/>
      <c r="F285" s="83"/>
      <c r="G285" s="84"/>
      <c r="I285" s="207"/>
      <c r="J285" s="74"/>
      <c r="K285" s="74"/>
    </row>
    <row r="286" spans="1:11" s="2" customFormat="1">
      <c r="A286" s="38"/>
      <c r="B286" s="38"/>
      <c r="C286" s="37"/>
      <c r="D286" s="30"/>
      <c r="E286" s="28"/>
      <c r="F286" s="28"/>
      <c r="G286" s="52"/>
      <c r="I286" s="206"/>
      <c r="J286" s="142"/>
      <c r="K286" s="142"/>
    </row>
    <row r="287" spans="1:11" s="2" customFormat="1">
      <c r="A287" s="120"/>
      <c r="B287" s="202" t="s">
        <v>188</v>
      </c>
      <c r="C287" s="236" t="s">
        <v>190</v>
      </c>
      <c r="D287" s="198"/>
      <c r="E287" s="130"/>
      <c r="F287" s="130"/>
      <c r="G287" s="199"/>
      <c r="I287" s="206"/>
      <c r="J287" s="142"/>
      <c r="K287" s="142"/>
    </row>
    <row r="288" spans="1:11" s="2" customFormat="1" ht="45">
      <c r="A288" s="139"/>
      <c r="B288" s="202"/>
      <c r="C288" s="201" t="s">
        <v>189</v>
      </c>
      <c r="D288" s="253"/>
      <c r="E288" s="254"/>
      <c r="F288" s="130"/>
      <c r="G288" s="199"/>
      <c r="I288" s="206"/>
      <c r="J288" s="142"/>
      <c r="K288" s="142"/>
    </row>
    <row r="289" spans="1:11" s="2" customFormat="1" ht="56.25">
      <c r="A289" s="29"/>
      <c r="B289" s="202"/>
      <c r="C289" s="201" t="s">
        <v>191</v>
      </c>
      <c r="D289" s="253"/>
      <c r="E289" s="254"/>
      <c r="F289" s="130"/>
      <c r="G289" s="199"/>
      <c r="I289" s="206"/>
      <c r="J289" s="31"/>
      <c r="K289" s="31"/>
    </row>
    <row r="290" spans="1:11" s="2" customFormat="1" ht="180">
      <c r="A290" s="29"/>
      <c r="B290" s="202"/>
      <c r="C290" s="201" t="s">
        <v>314</v>
      </c>
      <c r="D290" s="253"/>
      <c r="E290" s="254"/>
      <c r="F290" s="130"/>
      <c r="G290" s="199"/>
      <c r="I290" s="206"/>
      <c r="J290" s="31"/>
      <c r="K290" s="31"/>
    </row>
    <row r="291" spans="1:11" s="2" customFormat="1" ht="110.25" customHeight="1">
      <c r="A291" s="29"/>
      <c r="B291" s="202"/>
      <c r="C291" s="201" t="s">
        <v>192</v>
      </c>
      <c r="D291" s="253"/>
      <c r="E291" s="254"/>
      <c r="F291" s="130"/>
      <c r="G291" s="199"/>
      <c r="I291" s="206"/>
      <c r="J291" s="31"/>
      <c r="K291" s="31"/>
    </row>
    <row r="292" spans="1:11" s="2" customFormat="1" ht="33.75">
      <c r="A292" s="29"/>
      <c r="B292" s="202"/>
      <c r="C292" s="201" t="s">
        <v>193</v>
      </c>
      <c r="D292" s="253"/>
      <c r="E292" s="254"/>
      <c r="F292" s="130"/>
      <c r="G292" s="199"/>
      <c r="I292" s="206"/>
      <c r="J292" s="31"/>
      <c r="K292" s="31"/>
    </row>
    <row r="293" spans="1:11" s="2" customFormat="1">
      <c r="A293" s="29"/>
      <c r="B293" s="202"/>
      <c r="C293" s="201"/>
      <c r="D293" s="253"/>
      <c r="E293" s="254"/>
      <c r="F293" s="130"/>
      <c r="G293" s="199"/>
      <c r="I293" s="206"/>
      <c r="J293" s="31"/>
      <c r="K293" s="31"/>
    </row>
    <row r="294" spans="1:11" s="2" customFormat="1">
      <c r="A294" s="120" t="s">
        <v>175</v>
      </c>
      <c r="B294" s="202" t="s">
        <v>197</v>
      </c>
      <c r="C294" s="236" t="s">
        <v>194</v>
      </c>
      <c r="D294" s="198"/>
      <c r="E294" s="130"/>
      <c r="F294" s="130"/>
      <c r="G294" s="199"/>
      <c r="I294" s="206"/>
      <c r="J294" s="142"/>
      <c r="K294" s="142"/>
    </row>
    <row r="295" spans="1:11" s="2" customFormat="1" ht="90">
      <c r="A295" s="120"/>
      <c r="B295" s="202"/>
      <c r="C295" s="201" t="s">
        <v>315</v>
      </c>
      <c r="D295" s="198"/>
      <c r="E295" s="130"/>
      <c r="F295" s="130"/>
      <c r="G295" s="199"/>
      <c r="I295" s="206"/>
      <c r="J295" s="142"/>
      <c r="K295" s="142"/>
    </row>
    <row r="296" spans="1:11" s="2" customFormat="1">
      <c r="A296" s="120"/>
      <c r="B296" s="202"/>
      <c r="C296" s="201" t="s">
        <v>35</v>
      </c>
      <c r="D296" s="198"/>
      <c r="E296" s="130"/>
      <c r="F296" s="130"/>
      <c r="G296" s="199"/>
      <c r="I296" s="206"/>
      <c r="J296" s="142"/>
      <c r="K296" s="142"/>
    </row>
    <row r="297" spans="1:11" s="304" customFormat="1">
      <c r="A297" s="276" t="s">
        <v>400</v>
      </c>
      <c r="B297" s="276"/>
      <c r="C297" s="302" t="s">
        <v>195</v>
      </c>
      <c r="D297" s="301" t="s">
        <v>11</v>
      </c>
      <c r="E297" s="278">
        <v>2</v>
      </c>
      <c r="F297" s="278"/>
      <c r="G297" s="277"/>
      <c r="I297" s="220"/>
      <c r="J297" s="20"/>
      <c r="K297" s="20"/>
    </row>
    <row r="298" spans="1:11" s="304" customFormat="1">
      <c r="A298" s="276" t="s">
        <v>386</v>
      </c>
      <c r="B298" s="276"/>
      <c r="C298" s="302" t="s">
        <v>387</v>
      </c>
      <c r="D298" s="301" t="s">
        <v>11</v>
      </c>
      <c r="E298" s="278">
        <v>2</v>
      </c>
      <c r="F298" s="278"/>
      <c r="G298" s="277"/>
      <c r="I298" s="220"/>
      <c r="J298" s="20"/>
      <c r="K298" s="20"/>
    </row>
    <row r="299" spans="1:11" s="2" customFormat="1">
      <c r="A299" s="29"/>
      <c r="B299" s="202"/>
      <c r="C299" s="201"/>
      <c r="D299" s="253"/>
      <c r="E299" s="254"/>
      <c r="F299" s="130"/>
      <c r="G299" s="199"/>
      <c r="I299" s="206"/>
      <c r="J299" s="31"/>
      <c r="K299" s="31"/>
    </row>
    <row r="300" spans="1:11" s="2" customFormat="1">
      <c r="A300" s="120" t="s">
        <v>373</v>
      </c>
      <c r="B300" s="202" t="s">
        <v>198</v>
      </c>
      <c r="C300" s="236" t="s">
        <v>196</v>
      </c>
      <c r="D300" s="198"/>
      <c r="E300" s="130"/>
      <c r="F300" s="130"/>
      <c r="G300" s="199"/>
      <c r="I300" s="206"/>
      <c r="J300" s="142"/>
      <c r="K300" s="142"/>
    </row>
    <row r="301" spans="1:11" s="2" customFormat="1" ht="67.5">
      <c r="A301" s="120"/>
      <c r="B301" s="202"/>
      <c r="C301" s="201" t="s">
        <v>301</v>
      </c>
      <c r="D301" s="198"/>
      <c r="E301" s="130"/>
      <c r="F301" s="130"/>
      <c r="G301" s="199"/>
      <c r="I301" s="206"/>
      <c r="J301" s="142"/>
      <c r="K301" s="142"/>
    </row>
    <row r="302" spans="1:11" s="2" customFormat="1">
      <c r="A302" s="120"/>
      <c r="B302" s="202"/>
      <c r="C302" s="201" t="s">
        <v>35</v>
      </c>
      <c r="D302" s="198"/>
      <c r="E302" s="130"/>
      <c r="F302" s="130"/>
      <c r="G302" s="199"/>
      <c r="I302" s="206"/>
      <c r="J302" s="142"/>
      <c r="K302" s="142"/>
    </row>
    <row r="303" spans="1:11" s="304" customFormat="1">
      <c r="A303" s="276" t="s">
        <v>374</v>
      </c>
      <c r="B303" s="276"/>
      <c r="C303" s="302" t="s">
        <v>213</v>
      </c>
      <c r="D303" s="301" t="s">
        <v>11</v>
      </c>
      <c r="E303" s="278">
        <v>2</v>
      </c>
      <c r="F303" s="278"/>
      <c r="G303" s="277"/>
      <c r="I303" s="220"/>
      <c r="J303" s="20"/>
      <c r="K303" s="20"/>
    </row>
    <row r="304" spans="1:11" s="2" customFormat="1">
      <c r="A304" s="29"/>
      <c r="B304" s="202"/>
      <c r="C304" s="201"/>
      <c r="D304" s="253"/>
      <c r="E304" s="254"/>
      <c r="F304" s="130"/>
      <c r="G304" s="199"/>
      <c r="I304" s="206"/>
      <c r="J304" s="31"/>
      <c r="K304" s="31"/>
    </row>
    <row r="305" spans="1:11" s="2" customFormat="1">
      <c r="A305" s="120" t="s">
        <v>375</v>
      </c>
      <c r="B305" s="202" t="s">
        <v>199</v>
      </c>
      <c r="C305" s="236" t="s">
        <v>200</v>
      </c>
      <c r="D305" s="198"/>
      <c r="E305" s="130"/>
      <c r="F305" s="130"/>
      <c r="G305" s="199"/>
      <c r="I305" s="206"/>
      <c r="J305" s="142"/>
      <c r="K305" s="142"/>
    </row>
    <row r="306" spans="1:11" s="2" customFormat="1" ht="112.5">
      <c r="A306" s="120"/>
      <c r="B306" s="202"/>
      <c r="C306" s="201" t="s">
        <v>316</v>
      </c>
      <c r="D306" s="198"/>
      <c r="E306" s="130"/>
      <c r="F306" s="130"/>
      <c r="G306" s="199"/>
      <c r="I306" s="206"/>
      <c r="J306" s="142"/>
      <c r="K306" s="142"/>
    </row>
    <row r="307" spans="1:11" s="2" customFormat="1" ht="56.25">
      <c r="A307" s="120"/>
      <c r="B307" s="202"/>
      <c r="C307" s="201" t="s">
        <v>317</v>
      </c>
      <c r="D307" s="198"/>
      <c r="E307" s="130"/>
      <c r="F307" s="130"/>
      <c r="G307" s="199"/>
      <c r="I307" s="206"/>
      <c r="J307" s="142"/>
      <c r="K307" s="142"/>
    </row>
    <row r="308" spans="1:11" s="2" customFormat="1">
      <c r="A308" s="120"/>
      <c r="B308" s="202"/>
      <c r="C308" s="201" t="s">
        <v>35</v>
      </c>
      <c r="D308" s="198"/>
      <c r="E308" s="130"/>
      <c r="F308" s="130"/>
      <c r="G308" s="199"/>
      <c r="I308" s="206"/>
      <c r="J308" s="142"/>
      <c r="K308" s="142"/>
    </row>
    <row r="309" spans="1:11" s="304" customFormat="1">
      <c r="A309" s="279" t="s">
        <v>376</v>
      </c>
      <c r="B309" s="276"/>
      <c r="C309" s="302" t="s">
        <v>201</v>
      </c>
      <c r="D309" s="301" t="s">
        <v>11</v>
      </c>
      <c r="E309" s="278">
        <v>1</v>
      </c>
      <c r="F309" s="278"/>
      <c r="G309" s="277"/>
      <c r="I309" s="220"/>
      <c r="J309" s="20"/>
      <c r="K309" s="20"/>
    </row>
    <row r="310" spans="1:11" s="304" customFormat="1" ht="22.5">
      <c r="A310" s="279" t="s">
        <v>377</v>
      </c>
      <c r="B310" s="276"/>
      <c r="C310" s="302" t="s">
        <v>202</v>
      </c>
      <c r="D310" s="301" t="s">
        <v>11</v>
      </c>
      <c r="E310" s="278">
        <v>1</v>
      </c>
      <c r="F310" s="278"/>
      <c r="G310" s="277"/>
      <c r="I310" s="220"/>
      <c r="J310" s="20"/>
      <c r="K310" s="20"/>
    </row>
    <row r="311" spans="1:11" s="2" customFormat="1">
      <c r="A311" s="29"/>
      <c r="B311" s="202"/>
      <c r="C311" s="201"/>
      <c r="D311" s="253"/>
      <c r="E311" s="254"/>
      <c r="F311" s="130"/>
      <c r="G311" s="199"/>
      <c r="I311" s="206"/>
      <c r="J311" s="31"/>
      <c r="K311" s="31"/>
    </row>
    <row r="312" spans="1:11" s="2" customFormat="1">
      <c r="A312" s="120"/>
      <c r="B312" s="202" t="s">
        <v>203</v>
      </c>
      <c r="C312" s="236" t="s">
        <v>204</v>
      </c>
      <c r="D312" s="198"/>
      <c r="E312" s="130"/>
      <c r="F312" s="130"/>
      <c r="G312" s="199"/>
      <c r="I312" s="206"/>
      <c r="J312" s="142"/>
      <c r="K312" s="142"/>
    </row>
    <row r="313" spans="1:11" s="2" customFormat="1" ht="112.5">
      <c r="A313" s="139"/>
      <c r="B313" s="202"/>
      <c r="C313" s="201" t="s">
        <v>302</v>
      </c>
      <c r="D313" s="253"/>
      <c r="E313" s="254"/>
      <c r="F313" s="130"/>
      <c r="G313" s="199"/>
      <c r="I313" s="206"/>
      <c r="J313" s="142"/>
      <c r="K313" s="142"/>
    </row>
    <row r="314" spans="1:11" s="2" customFormat="1">
      <c r="A314" s="139"/>
      <c r="B314" s="202"/>
      <c r="C314" s="201"/>
      <c r="D314" s="253"/>
      <c r="E314" s="254"/>
      <c r="F314" s="130"/>
      <c r="G314" s="199"/>
      <c r="I314" s="206"/>
      <c r="J314" s="142"/>
      <c r="K314" s="142"/>
    </row>
    <row r="315" spans="1:11" s="2" customFormat="1">
      <c r="A315" s="120" t="s">
        <v>378</v>
      </c>
      <c r="B315" s="202" t="s">
        <v>205</v>
      </c>
      <c r="C315" s="236" t="s">
        <v>206</v>
      </c>
      <c r="D315" s="198"/>
      <c r="E315" s="130"/>
      <c r="F315" s="130"/>
      <c r="G315" s="199"/>
      <c r="I315" s="206"/>
      <c r="J315" s="142"/>
      <c r="K315" s="142"/>
    </row>
    <row r="316" spans="1:11" s="2" customFormat="1" ht="22.5">
      <c r="A316" s="120"/>
      <c r="B316" s="202"/>
      <c r="C316" s="201" t="s">
        <v>207</v>
      </c>
      <c r="D316" s="198"/>
      <c r="E316" s="130"/>
      <c r="F316" s="130"/>
      <c r="G316" s="199"/>
      <c r="I316" s="206"/>
      <c r="J316" s="142"/>
      <c r="K316" s="142"/>
    </row>
    <row r="317" spans="1:11" s="2" customFormat="1">
      <c r="A317" s="120"/>
      <c r="B317" s="202"/>
      <c r="C317" s="201" t="s">
        <v>35</v>
      </c>
      <c r="D317" s="198"/>
      <c r="E317" s="130"/>
      <c r="F317" s="130"/>
      <c r="G317" s="199"/>
      <c r="I317" s="206"/>
      <c r="J317" s="142"/>
      <c r="K317" s="142"/>
    </row>
    <row r="318" spans="1:11" s="304" customFormat="1">
      <c r="A318" s="276" t="s">
        <v>379</v>
      </c>
      <c r="B318" s="276"/>
      <c r="C318" s="302" t="s">
        <v>403</v>
      </c>
      <c r="D318" s="301" t="s">
        <v>4</v>
      </c>
      <c r="E318" s="278">
        <v>185</v>
      </c>
      <c r="F318" s="278"/>
      <c r="G318" s="277"/>
      <c r="I318" s="220"/>
      <c r="J318" s="20"/>
      <c r="K318" s="20"/>
    </row>
    <row r="319" spans="1:11" s="304" customFormat="1">
      <c r="A319" s="276" t="s">
        <v>380</v>
      </c>
      <c r="B319" s="276"/>
      <c r="C319" s="302" t="s">
        <v>404</v>
      </c>
      <c r="D319" s="301" t="s">
        <v>4</v>
      </c>
      <c r="E319" s="278">
        <v>23</v>
      </c>
      <c r="F319" s="278"/>
      <c r="G319" s="277"/>
      <c r="I319" s="220"/>
      <c r="J319" s="20"/>
      <c r="K319" s="20"/>
    </row>
    <row r="320" spans="1:11" s="304" customFormat="1">
      <c r="A320" s="276" t="s">
        <v>388</v>
      </c>
      <c r="B320" s="276"/>
      <c r="C320" s="302" t="s">
        <v>405</v>
      </c>
      <c r="D320" s="301" t="s">
        <v>4</v>
      </c>
      <c r="E320" s="278">
        <v>335</v>
      </c>
      <c r="F320" s="278"/>
      <c r="G320" s="277"/>
      <c r="I320" s="220"/>
      <c r="J320" s="20"/>
      <c r="K320" s="20"/>
    </row>
    <row r="321" spans="1:11" s="2" customFormat="1">
      <c r="A321" s="29"/>
      <c r="B321" s="202"/>
      <c r="C321" s="201"/>
      <c r="D321" s="253"/>
      <c r="E321" s="254"/>
      <c r="F321" s="130"/>
      <c r="G321" s="199"/>
      <c r="I321" s="206"/>
      <c r="J321" s="31"/>
      <c r="K321" s="31"/>
    </row>
    <row r="322" spans="1:11" s="2" customFormat="1">
      <c r="A322" s="120" t="s">
        <v>381</v>
      </c>
      <c r="B322" s="202" t="s">
        <v>208</v>
      </c>
      <c r="C322" s="236" t="s">
        <v>209</v>
      </c>
      <c r="D322" s="198"/>
      <c r="E322" s="130"/>
      <c r="F322" s="130"/>
      <c r="G322" s="199"/>
      <c r="I322" s="206"/>
      <c r="J322" s="142"/>
      <c r="K322" s="142"/>
    </row>
    <row r="323" spans="1:11" s="2" customFormat="1">
      <c r="A323" s="120"/>
      <c r="B323" s="202"/>
      <c r="C323" s="201" t="s">
        <v>35</v>
      </c>
      <c r="D323" s="198"/>
      <c r="E323" s="130"/>
      <c r="F323" s="130"/>
      <c r="G323" s="199"/>
      <c r="I323" s="206"/>
      <c r="J323" s="142"/>
      <c r="K323" s="142"/>
    </row>
    <row r="324" spans="1:11" s="304" customFormat="1">
      <c r="A324" s="276" t="s">
        <v>382</v>
      </c>
      <c r="B324" s="276"/>
      <c r="C324" s="302" t="s">
        <v>214</v>
      </c>
      <c r="D324" s="301" t="s">
        <v>4</v>
      </c>
      <c r="E324" s="278">
        <v>6</v>
      </c>
      <c r="F324" s="278"/>
      <c r="G324" s="277"/>
      <c r="I324" s="220"/>
      <c r="J324" s="20"/>
      <c r="K324" s="20"/>
    </row>
    <row r="325" spans="1:11" s="2" customFormat="1">
      <c r="A325" s="29"/>
      <c r="B325" s="202"/>
      <c r="C325" s="201"/>
      <c r="D325" s="253"/>
      <c r="E325" s="254"/>
      <c r="F325" s="130"/>
      <c r="G325" s="199"/>
      <c r="I325" s="206"/>
      <c r="J325" s="31"/>
      <c r="K325" s="31"/>
    </row>
    <row r="326" spans="1:11" s="2" customFormat="1">
      <c r="A326" s="120" t="s">
        <v>383</v>
      </c>
      <c r="B326" s="202" t="s">
        <v>210</v>
      </c>
      <c r="C326" s="236" t="s">
        <v>211</v>
      </c>
      <c r="D326" s="198"/>
      <c r="E326" s="130"/>
      <c r="F326" s="130"/>
      <c r="G326" s="199"/>
      <c r="I326" s="206"/>
      <c r="J326" s="142"/>
      <c r="K326" s="142"/>
    </row>
    <row r="327" spans="1:11" s="2" customFormat="1" ht="45">
      <c r="A327" s="120"/>
      <c r="B327" s="202"/>
      <c r="C327" s="201" t="s">
        <v>212</v>
      </c>
      <c r="D327" s="198"/>
      <c r="E327" s="130"/>
      <c r="F327" s="130"/>
      <c r="G327" s="199"/>
      <c r="I327" s="206"/>
      <c r="J327" s="142"/>
      <c r="K327" s="142"/>
    </row>
    <row r="328" spans="1:11" s="2" customFormat="1">
      <c r="A328" s="120"/>
      <c r="B328" s="202"/>
      <c r="C328" s="201" t="s">
        <v>35</v>
      </c>
      <c r="D328" s="198"/>
      <c r="E328" s="130"/>
      <c r="F328" s="130"/>
      <c r="G328" s="199"/>
      <c r="I328" s="206"/>
      <c r="J328" s="142"/>
      <c r="K328" s="142"/>
    </row>
    <row r="329" spans="1:11" s="304" customFormat="1" ht="15" customHeight="1">
      <c r="A329" s="276" t="s">
        <v>384</v>
      </c>
      <c r="B329" s="276"/>
      <c r="C329" s="302" t="s">
        <v>215</v>
      </c>
      <c r="D329" s="301" t="s">
        <v>53</v>
      </c>
      <c r="E329" s="278">
        <v>18</v>
      </c>
      <c r="F329" s="278"/>
      <c r="G329" s="277"/>
      <c r="I329" s="220"/>
      <c r="J329" s="20"/>
      <c r="K329" s="20"/>
    </row>
    <row r="330" spans="1:11" s="2" customFormat="1">
      <c r="A330" s="29"/>
      <c r="B330" s="29"/>
      <c r="C330" s="26"/>
      <c r="D330" s="17"/>
      <c r="E330" s="18"/>
      <c r="F330" s="19"/>
      <c r="G330" s="23"/>
      <c r="I330" s="206"/>
      <c r="J330" s="31"/>
      <c r="K330" s="31"/>
    </row>
    <row r="331" spans="1:11" s="2" customFormat="1">
      <c r="A331" s="76"/>
      <c r="B331" s="76"/>
      <c r="C331" s="75" t="s">
        <v>385</v>
      </c>
      <c r="D331" s="77"/>
      <c r="E331" s="78"/>
      <c r="F331" s="78"/>
      <c r="G331" s="65"/>
      <c r="I331" s="221"/>
      <c r="J331" s="142"/>
      <c r="K331" s="142"/>
    </row>
    <row r="332" spans="1:11" s="2" customFormat="1">
      <c r="A332" s="29"/>
      <c r="B332" s="29"/>
      <c r="C332" s="26"/>
      <c r="D332" s="17"/>
      <c r="E332" s="18"/>
      <c r="F332" s="19"/>
      <c r="G332" s="23"/>
      <c r="I332" s="206"/>
      <c r="J332" s="31"/>
      <c r="K332" s="31"/>
    </row>
    <row r="333" spans="1:11" s="2" customFormat="1">
      <c r="A333" s="29"/>
      <c r="B333" s="29"/>
      <c r="C333" s="26"/>
      <c r="D333" s="17"/>
      <c r="E333" s="18"/>
      <c r="F333" s="19"/>
      <c r="G333" s="23"/>
      <c r="I333" s="206"/>
      <c r="J333" s="31"/>
      <c r="K333" s="31"/>
    </row>
    <row r="334" spans="1:11" s="2" customFormat="1">
      <c r="A334" s="29"/>
      <c r="B334" s="29"/>
      <c r="C334" s="26"/>
      <c r="D334" s="17"/>
      <c r="E334" s="18"/>
      <c r="F334" s="19"/>
      <c r="G334" s="23"/>
      <c r="I334" s="206"/>
      <c r="J334" s="31"/>
      <c r="K334" s="31"/>
    </row>
    <row r="335" spans="1:11" s="2" customFormat="1">
      <c r="A335" s="29"/>
      <c r="B335" s="29"/>
      <c r="C335" s="26"/>
      <c r="D335" s="17"/>
      <c r="E335" s="18"/>
      <c r="F335" s="19"/>
      <c r="G335" s="23"/>
      <c r="I335" s="206"/>
      <c r="J335" s="31"/>
      <c r="K335" s="31"/>
    </row>
    <row r="336" spans="1:11" s="2" customFormat="1">
      <c r="A336" s="29"/>
      <c r="B336" s="29"/>
      <c r="C336" s="26"/>
      <c r="D336" s="17"/>
      <c r="E336" s="18"/>
      <c r="F336" s="19"/>
      <c r="G336" s="23"/>
      <c r="I336" s="206"/>
      <c r="J336" s="31"/>
      <c r="K336" s="31"/>
    </row>
    <row r="337" spans="1:11" s="2" customFormat="1">
      <c r="A337" s="29"/>
      <c r="B337" s="29"/>
      <c r="C337" s="26"/>
      <c r="D337" s="17"/>
      <c r="E337" s="18"/>
      <c r="F337" s="19"/>
      <c r="G337" s="23"/>
      <c r="I337" s="206"/>
      <c r="J337" s="31"/>
      <c r="K337" s="31"/>
    </row>
    <row r="338" spans="1:11" s="2" customFormat="1">
      <c r="A338" s="29"/>
      <c r="B338" s="29"/>
      <c r="C338" s="26"/>
      <c r="D338" s="17"/>
      <c r="E338" s="18"/>
      <c r="F338" s="19"/>
      <c r="G338" s="23"/>
      <c r="I338" s="206"/>
      <c r="J338" s="31"/>
      <c r="K338" s="31"/>
    </row>
    <row r="339" spans="1:11" s="2" customFormat="1">
      <c r="A339" s="29"/>
      <c r="B339" s="29"/>
      <c r="C339" s="26"/>
      <c r="D339" s="17"/>
      <c r="E339" s="18"/>
      <c r="F339" s="19"/>
      <c r="G339" s="23"/>
      <c r="I339" s="206"/>
      <c r="J339" s="31"/>
      <c r="K339" s="31"/>
    </row>
    <row r="340" spans="1:11" s="2" customFormat="1">
      <c r="A340" s="29"/>
      <c r="B340" s="29"/>
      <c r="C340" s="26"/>
      <c r="D340" s="17"/>
      <c r="E340" s="18"/>
      <c r="F340" s="19"/>
      <c r="G340" s="23"/>
      <c r="I340" s="206"/>
      <c r="J340" s="31"/>
      <c r="K340" s="31"/>
    </row>
    <row r="341" spans="1:11" s="2" customFormat="1">
      <c r="A341" s="29"/>
      <c r="B341" s="29"/>
      <c r="C341" s="26"/>
      <c r="D341" s="17"/>
      <c r="E341" s="18"/>
      <c r="F341" s="19"/>
      <c r="G341" s="23"/>
      <c r="I341" s="206"/>
      <c r="J341" s="31"/>
      <c r="K341" s="31"/>
    </row>
    <row r="342" spans="1:11" s="2" customFormat="1">
      <c r="A342" s="29"/>
      <c r="B342" s="29"/>
      <c r="C342" s="26"/>
      <c r="D342" s="17"/>
      <c r="E342" s="18"/>
      <c r="F342" s="19"/>
      <c r="G342" s="23"/>
      <c r="I342" s="206"/>
      <c r="J342" s="31"/>
      <c r="K342" s="31"/>
    </row>
    <row r="343" spans="1:11" s="2" customFormat="1">
      <c r="A343" s="29"/>
      <c r="B343" s="29"/>
      <c r="C343" s="26"/>
      <c r="D343" s="17"/>
      <c r="E343" s="18"/>
      <c r="F343" s="19"/>
      <c r="G343" s="23"/>
      <c r="I343" s="206"/>
      <c r="J343" s="31"/>
      <c r="K343" s="31"/>
    </row>
    <row r="344" spans="1:11" s="2" customFormat="1">
      <c r="A344" s="29"/>
      <c r="B344" s="29"/>
      <c r="C344" s="26"/>
      <c r="D344" s="17"/>
      <c r="E344" s="18"/>
      <c r="F344" s="19"/>
      <c r="G344" s="23"/>
      <c r="I344" s="206"/>
      <c r="J344" s="31"/>
      <c r="K344" s="31"/>
    </row>
    <row r="345" spans="1:11" s="2" customFormat="1">
      <c r="A345" s="29"/>
      <c r="B345" s="29"/>
      <c r="C345" s="26"/>
      <c r="D345" s="17"/>
      <c r="E345" s="18"/>
      <c r="F345" s="19"/>
      <c r="G345" s="23"/>
      <c r="I345" s="206"/>
      <c r="J345" s="31"/>
      <c r="K345" s="31"/>
    </row>
    <row r="346" spans="1:11" s="2" customFormat="1">
      <c r="A346" s="29"/>
      <c r="B346" s="29"/>
      <c r="C346" s="26"/>
      <c r="D346" s="17"/>
      <c r="E346" s="18"/>
      <c r="F346" s="19"/>
      <c r="G346" s="23"/>
      <c r="I346" s="206"/>
      <c r="J346" s="31"/>
      <c r="K346" s="31"/>
    </row>
    <row r="347" spans="1:11" s="2" customFormat="1">
      <c r="A347" s="29"/>
      <c r="B347" s="29"/>
      <c r="C347" s="26"/>
      <c r="D347" s="17"/>
      <c r="E347" s="18"/>
      <c r="F347" s="19"/>
      <c r="G347" s="23"/>
      <c r="I347" s="206"/>
      <c r="J347" s="31"/>
      <c r="K347" s="31"/>
    </row>
    <row r="348" spans="1:11" s="2" customFormat="1">
      <c r="A348" s="29"/>
      <c r="B348" s="29"/>
      <c r="C348" s="26"/>
      <c r="D348" s="17"/>
      <c r="E348" s="18"/>
      <c r="F348" s="19"/>
      <c r="G348" s="23"/>
      <c r="I348" s="206"/>
      <c r="J348" s="31"/>
      <c r="K348" s="31"/>
    </row>
    <row r="349" spans="1:11" s="2" customFormat="1">
      <c r="A349" s="29"/>
      <c r="B349" s="29"/>
      <c r="C349" s="26"/>
      <c r="D349" s="17"/>
      <c r="E349" s="18"/>
      <c r="F349" s="19"/>
      <c r="G349" s="23"/>
      <c r="I349" s="206"/>
      <c r="J349" s="31"/>
      <c r="K349" s="31"/>
    </row>
    <row r="350" spans="1:11" s="2" customFormat="1">
      <c r="A350" s="29"/>
      <c r="B350" s="29"/>
      <c r="C350" s="26"/>
      <c r="D350" s="17"/>
      <c r="E350" s="18"/>
      <c r="F350" s="19"/>
      <c r="G350" s="23"/>
      <c r="I350" s="206"/>
      <c r="J350" s="31"/>
      <c r="K350" s="31"/>
    </row>
    <row r="351" spans="1:11" s="2" customFormat="1">
      <c r="A351" s="29"/>
      <c r="B351" s="29"/>
      <c r="C351" s="26"/>
      <c r="D351" s="17"/>
      <c r="E351" s="18"/>
      <c r="F351" s="19"/>
      <c r="G351" s="23"/>
      <c r="I351" s="206"/>
      <c r="J351" s="31"/>
      <c r="K351" s="31"/>
    </row>
    <row r="352" spans="1:11" s="2" customFormat="1">
      <c r="A352" s="29"/>
      <c r="B352" s="29"/>
      <c r="C352" s="26"/>
      <c r="D352" s="17"/>
      <c r="E352" s="18"/>
      <c r="F352" s="19"/>
      <c r="G352" s="23"/>
      <c r="I352" s="206"/>
      <c r="J352" s="31"/>
      <c r="K352" s="31"/>
    </row>
    <row r="353" spans="1:11" s="2" customFormat="1">
      <c r="A353" s="29"/>
      <c r="B353" s="29"/>
      <c r="C353" s="26"/>
      <c r="D353" s="17"/>
      <c r="E353" s="18"/>
      <c r="F353" s="19"/>
      <c r="G353" s="23"/>
      <c r="I353" s="206"/>
      <c r="J353" s="31"/>
      <c r="K353" s="31"/>
    </row>
    <row r="354" spans="1:11" s="2" customFormat="1">
      <c r="A354" s="29"/>
      <c r="B354" s="29"/>
      <c r="C354" s="26"/>
      <c r="D354" s="17"/>
      <c r="E354" s="18"/>
      <c r="F354" s="19"/>
      <c r="G354" s="23"/>
      <c r="I354" s="206"/>
      <c r="J354" s="31"/>
      <c r="K354" s="31"/>
    </row>
    <row r="355" spans="1:11" s="2" customFormat="1">
      <c r="A355" s="29"/>
      <c r="B355" s="29"/>
      <c r="C355" s="26"/>
      <c r="D355" s="17"/>
      <c r="E355" s="18"/>
      <c r="F355" s="19"/>
      <c r="G355" s="23"/>
      <c r="I355" s="206"/>
      <c r="J355" s="31"/>
      <c r="K355" s="31"/>
    </row>
    <row r="356" spans="1:11" s="2" customFormat="1">
      <c r="A356" s="29"/>
      <c r="B356" s="29"/>
      <c r="C356" s="26"/>
      <c r="D356" s="17"/>
      <c r="E356" s="18"/>
      <c r="F356" s="19"/>
      <c r="G356" s="23"/>
      <c r="I356" s="206"/>
      <c r="J356" s="31"/>
      <c r="K356" s="31"/>
    </row>
    <row r="357" spans="1:11" s="2" customFormat="1">
      <c r="A357" s="29"/>
      <c r="B357" s="29"/>
      <c r="C357" s="26"/>
      <c r="D357" s="17"/>
      <c r="E357" s="18"/>
      <c r="F357" s="19"/>
      <c r="G357" s="23"/>
      <c r="I357" s="206"/>
      <c r="J357" s="31"/>
      <c r="K357" s="31"/>
    </row>
    <row r="358" spans="1:11" s="2" customFormat="1">
      <c r="A358" s="29"/>
      <c r="B358" s="29"/>
      <c r="C358" s="26"/>
      <c r="D358" s="17"/>
      <c r="E358" s="18"/>
      <c r="F358" s="19"/>
      <c r="G358" s="23"/>
      <c r="I358" s="206"/>
      <c r="J358" s="31"/>
      <c r="K358" s="31"/>
    </row>
    <row r="359" spans="1:11" s="2" customFormat="1">
      <c r="A359" s="29"/>
      <c r="B359" s="29"/>
      <c r="C359" s="26"/>
      <c r="D359" s="17"/>
      <c r="E359" s="18"/>
      <c r="F359" s="19"/>
      <c r="G359" s="23"/>
      <c r="I359" s="206"/>
      <c r="J359" s="31"/>
      <c r="K359" s="31"/>
    </row>
    <row r="360" spans="1:11" s="2" customFormat="1">
      <c r="A360" s="29"/>
      <c r="B360" s="29"/>
      <c r="C360" s="26"/>
      <c r="D360" s="17"/>
      <c r="E360" s="18"/>
      <c r="F360" s="19"/>
      <c r="G360" s="23"/>
      <c r="I360" s="206"/>
      <c r="J360" s="31"/>
      <c r="K360" s="31"/>
    </row>
    <row r="361" spans="1:11" s="2" customFormat="1">
      <c r="A361" s="29"/>
      <c r="B361" s="29"/>
      <c r="C361" s="26"/>
      <c r="D361" s="17"/>
      <c r="E361" s="18"/>
      <c r="F361" s="19"/>
      <c r="G361" s="23"/>
      <c r="I361" s="206"/>
      <c r="J361" s="31"/>
      <c r="K361" s="31"/>
    </row>
    <row r="362" spans="1:11" s="2" customFormat="1">
      <c r="A362" s="29"/>
      <c r="B362" s="29"/>
      <c r="C362" s="26"/>
      <c r="D362" s="17"/>
      <c r="E362" s="18"/>
      <c r="F362" s="19"/>
      <c r="G362" s="23"/>
      <c r="I362" s="206"/>
      <c r="J362" s="31"/>
      <c r="K362" s="31"/>
    </row>
    <row r="363" spans="1:11" s="2" customFormat="1">
      <c r="A363" s="29"/>
      <c r="B363" s="29"/>
      <c r="C363" s="26"/>
      <c r="D363" s="17"/>
      <c r="E363" s="18"/>
      <c r="F363" s="19"/>
      <c r="G363" s="23"/>
      <c r="I363" s="206"/>
      <c r="J363" s="31"/>
      <c r="K363" s="31"/>
    </row>
    <row r="364" spans="1:11" s="2" customFormat="1">
      <c r="A364" s="29"/>
      <c r="B364" s="29"/>
      <c r="C364" s="26"/>
      <c r="D364" s="17"/>
      <c r="E364" s="18"/>
      <c r="F364" s="19"/>
      <c r="G364" s="23"/>
      <c r="I364" s="206"/>
      <c r="J364" s="31"/>
      <c r="K364" s="31"/>
    </row>
    <row r="365" spans="1:11" s="2" customFormat="1">
      <c r="A365" s="29"/>
      <c r="B365" s="29"/>
      <c r="C365" s="26"/>
      <c r="D365" s="17"/>
      <c r="E365" s="18"/>
      <c r="F365" s="19"/>
      <c r="G365" s="23"/>
      <c r="I365" s="206"/>
      <c r="J365" s="31"/>
      <c r="K365" s="31"/>
    </row>
    <row r="366" spans="1:11" s="2" customFormat="1">
      <c r="A366" s="29"/>
      <c r="B366" s="29"/>
      <c r="C366" s="26"/>
      <c r="D366" s="17"/>
      <c r="E366" s="18"/>
      <c r="F366" s="19"/>
      <c r="G366" s="23"/>
      <c r="I366" s="206"/>
      <c r="J366" s="31"/>
      <c r="K366" s="31"/>
    </row>
    <row r="367" spans="1:11" s="2" customFormat="1">
      <c r="A367" s="29"/>
      <c r="B367" s="29"/>
      <c r="C367" s="26"/>
      <c r="D367" s="17"/>
      <c r="E367" s="18"/>
      <c r="F367" s="19"/>
      <c r="G367" s="23"/>
      <c r="I367" s="206"/>
      <c r="J367" s="31"/>
      <c r="K367" s="31"/>
    </row>
    <row r="368" spans="1:11" s="2" customFormat="1">
      <c r="A368" s="29"/>
      <c r="B368" s="29"/>
      <c r="C368" s="26"/>
      <c r="D368" s="17"/>
      <c r="E368" s="18"/>
      <c r="F368" s="19"/>
      <c r="G368" s="23"/>
      <c r="I368" s="206"/>
      <c r="J368" s="31"/>
      <c r="K368" s="31"/>
    </row>
    <row r="369" spans="1:11" s="2" customFormat="1">
      <c r="A369" s="29"/>
      <c r="B369" s="29"/>
      <c r="C369" s="26"/>
      <c r="D369" s="17"/>
      <c r="E369" s="18"/>
      <c r="F369" s="19"/>
      <c r="G369" s="23"/>
      <c r="I369" s="206"/>
      <c r="J369" s="31"/>
      <c r="K369" s="31"/>
    </row>
    <row r="370" spans="1:11" s="2" customFormat="1">
      <c r="A370" s="29"/>
      <c r="B370" s="29"/>
      <c r="C370" s="26"/>
      <c r="D370" s="17"/>
      <c r="E370" s="18"/>
      <c r="F370" s="19"/>
      <c r="G370" s="23"/>
      <c r="I370" s="206"/>
      <c r="J370" s="31"/>
      <c r="K370" s="31"/>
    </row>
    <row r="371" spans="1:11" s="2" customFormat="1">
      <c r="A371" s="29"/>
      <c r="B371" s="29"/>
      <c r="C371" s="26"/>
      <c r="D371" s="17"/>
      <c r="E371" s="18"/>
      <c r="F371" s="19"/>
      <c r="G371" s="23"/>
      <c r="I371" s="206"/>
      <c r="J371" s="31"/>
      <c r="K371" s="31"/>
    </row>
    <row r="372" spans="1:11" s="2" customFormat="1">
      <c r="A372" s="29"/>
      <c r="B372" s="29"/>
      <c r="C372" s="26"/>
      <c r="D372" s="17"/>
      <c r="E372" s="18"/>
      <c r="F372" s="19"/>
      <c r="G372" s="23"/>
      <c r="I372" s="206"/>
      <c r="J372" s="31"/>
      <c r="K372" s="31"/>
    </row>
    <row r="373" spans="1:11" s="2" customFormat="1">
      <c r="A373" s="29"/>
      <c r="B373" s="29"/>
      <c r="C373" s="26"/>
      <c r="D373" s="17"/>
      <c r="E373" s="18"/>
      <c r="F373" s="19"/>
      <c r="G373" s="23"/>
      <c r="I373" s="206"/>
      <c r="J373" s="31"/>
      <c r="K373" s="31"/>
    </row>
    <row r="374" spans="1:11" s="2" customFormat="1">
      <c r="A374" s="29"/>
      <c r="B374" s="29"/>
      <c r="C374" s="26"/>
      <c r="D374" s="17"/>
      <c r="E374" s="18"/>
      <c r="F374" s="19"/>
      <c r="G374" s="23"/>
      <c r="I374" s="206"/>
      <c r="J374" s="31"/>
      <c r="K374" s="31"/>
    </row>
    <row r="375" spans="1:11" s="2" customFormat="1">
      <c r="A375" s="29"/>
      <c r="B375" s="29"/>
      <c r="C375" s="26"/>
      <c r="D375" s="17"/>
      <c r="E375" s="18"/>
      <c r="F375" s="19"/>
      <c r="G375" s="23"/>
      <c r="I375" s="206"/>
      <c r="J375" s="31"/>
      <c r="K375" s="31"/>
    </row>
    <row r="376" spans="1:11" s="2" customFormat="1">
      <c r="A376" s="29"/>
      <c r="B376" s="29"/>
      <c r="C376" s="26"/>
      <c r="D376" s="17"/>
      <c r="E376" s="18"/>
      <c r="F376" s="19"/>
      <c r="G376" s="23"/>
      <c r="I376" s="206"/>
      <c r="J376" s="31"/>
      <c r="K376" s="31"/>
    </row>
    <row r="377" spans="1:11" s="2" customFormat="1">
      <c r="A377" s="29"/>
      <c r="B377" s="29"/>
      <c r="C377" s="26"/>
      <c r="D377" s="17"/>
      <c r="E377" s="18"/>
      <c r="F377" s="19"/>
      <c r="G377" s="23"/>
      <c r="I377" s="206"/>
      <c r="J377" s="31"/>
      <c r="K377" s="31"/>
    </row>
    <row r="378" spans="1:11" s="2" customFormat="1">
      <c r="A378" s="29"/>
      <c r="B378" s="29"/>
      <c r="C378" s="26"/>
      <c r="D378" s="17"/>
      <c r="E378" s="18"/>
      <c r="F378" s="19"/>
      <c r="G378" s="23"/>
      <c r="I378" s="206"/>
      <c r="J378" s="31"/>
      <c r="K378" s="31"/>
    </row>
    <row r="379" spans="1:11" s="2" customFormat="1">
      <c r="A379" s="29"/>
      <c r="B379" s="29"/>
      <c r="C379" s="26"/>
      <c r="D379" s="17"/>
      <c r="E379" s="18"/>
      <c r="F379" s="19"/>
      <c r="G379" s="23"/>
      <c r="I379" s="206"/>
      <c r="J379" s="31"/>
      <c r="K379" s="31"/>
    </row>
    <row r="380" spans="1:11" s="2" customFormat="1">
      <c r="A380" s="29"/>
      <c r="B380" s="29"/>
      <c r="C380" s="26"/>
      <c r="D380" s="17"/>
      <c r="E380" s="18"/>
      <c r="F380" s="19"/>
      <c r="G380" s="23"/>
      <c r="I380" s="206"/>
      <c r="J380" s="31"/>
      <c r="K380" s="31"/>
    </row>
    <row r="381" spans="1:11" s="2" customFormat="1">
      <c r="A381" s="29"/>
      <c r="B381" s="29"/>
      <c r="C381" s="26"/>
      <c r="D381" s="17"/>
      <c r="E381" s="18"/>
      <c r="F381" s="19"/>
      <c r="G381" s="23"/>
      <c r="I381" s="206"/>
      <c r="J381" s="31"/>
      <c r="K381" s="31"/>
    </row>
    <row r="382" spans="1:11" s="2" customFormat="1">
      <c r="A382" s="29"/>
      <c r="B382" s="29"/>
      <c r="C382" s="26"/>
      <c r="D382" s="17"/>
      <c r="E382" s="18"/>
      <c r="F382" s="19"/>
      <c r="G382" s="23"/>
      <c r="I382" s="206"/>
      <c r="J382" s="31"/>
      <c r="K382" s="31"/>
    </row>
    <row r="383" spans="1:11" s="2" customFormat="1">
      <c r="A383" s="29"/>
      <c r="B383" s="29"/>
      <c r="C383" s="3"/>
      <c r="D383" s="17"/>
      <c r="E383" s="18"/>
      <c r="F383" s="19"/>
      <c r="G383" s="23"/>
      <c r="I383" s="206"/>
      <c r="J383" s="31"/>
      <c r="K383" s="31"/>
    </row>
    <row r="384" spans="1:11" s="2" customFormat="1">
      <c r="A384" s="29"/>
      <c r="B384" s="29"/>
      <c r="C384" s="3"/>
      <c r="D384" s="17"/>
      <c r="E384" s="18"/>
      <c r="F384" s="19"/>
      <c r="G384" s="23"/>
      <c r="I384" s="206"/>
      <c r="J384" s="31"/>
      <c r="K384" s="31"/>
    </row>
    <row r="385" spans="1:11" s="2" customFormat="1">
      <c r="A385" s="29"/>
      <c r="B385" s="29"/>
      <c r="C385" s="3"/>
      <c r="D385" s="17"/>
      <c r="E385" s="18"/>
      <c r="F385" s="19"/>
      <c r="G385" s="23"/>
      <c r="I385" s="206"/>
      <c r="J385" s="31"/>
      <c r="K385" s="31"/>
    </row>
    <row r="386" spans="1:11" s="2" customFormat="1">
      <c r="A386" s="29"/>
      <c r="B386" s="29"/>
      <c r="C386" s="3"/>
      <c r="D386" s="17"/>
      <c r="E386" s="18"/>
      <c r="F386" s="19"/>
      <c r="G386" s="23"/>
      <c r="I386" s="206"/>
      <c r="J386" s="31"/>
      <c r="K386" s="31"/>
    </row>
    <row r="387" spans="1:11" s="2" customFormat="1">
      <c r="A387" s="29"/>
      <c r="B387" s="29"/>
      <c r="C387" s="3"/>
      <c r="D387" s="17"/>
      <c r="E387" s="18"/>
      <c r="F387" s="19"/>
      <c r="G387" s="31"/>
      <c r="I387" s="206"/>
      <c r="J387" s="31"/>
      <c r="K387" s="31"/>
    </row>
    <row r="388" spans="1:11" s="2" customFormat="1">
      <c r="A388" s="29"/>
      <c r="B388" s="29"/>
      <c r="C388" s="3"/>
      <c r="D388" s="17"/>
      <c r="E388" s="18"/>
      <c r="F388" s="19"/>
      <c r="G388" s="31"/>
      <c r="I388" s="206"/>
      <c r="J388" s="31"/>
      <c r="K388" s="31"/>
    </row>
    <row r="389" spans="1:11" s="2" customFormat="1">
      <c r="A389" s="29"/>
      <c r="B389" s="29"/>
      <c r="C389" s="3"/>
      <c r="D389" s="17"/>
      <c r="E389" s="18"/>
      <c r="F389" s="19"/>
      <c r="G389" s="31"/>
      <c r="I389" s="206"/>
      <c r="J389" s="31"/>
      <c r="K389" s="31"/>
    </row>
    <row r="390" spans="1:11" s="2" customFormat="1">
      <c r="A390" s="29"/>
      <c r="B390" s="29"/>
      <c r="C390" s="3"/>
      <c r="D390" s="17"/>
      <c r="E390" s="18"/>
      <c r="F390" s="19"/>
      <c r="G390" s="31"/>
      <c r="I390" s="206"/>
      <c r="J390" s="31"/>
      <c r="K390" s="31"/>
    </row>
    <row r="391" spans="1:11" s="2" customFormat="1">
      <c r="A391" s="29"/>
      <c r="B391" s="29"/>
      <c r="C391" s="3"/>
      <c r="D391" s="17"/>
      <c r="E391" s="18"/>
      <c r="F391" s="19"/>
      <c r="G391" s="31"/>
      <c r="I391" s="206"/>
      <c r="J391" s="31"/>
      <c r="K391" s="31"/>
    </row>
    <row r="392" spans="1:11" s="2" customFormat="1">
      <c r="A392" s="29"/>
      <c r="B392" s="29"/>
      <c r="C392" s="3"/>
      <c r="D392" s="17"/>
      <c r="E392" s="18"/>
      <c r="F392" s="19"/>
      <c r="G392" s="31"/>
      <c r="I392" s="206"/>
      <c r="J392" s="31"/>
      <c r="K392" s="31"/>
    </row>
    <row r="393" spans="1:11" s="2" customFormat="1">
      <c r="A393" s="29"/>
      <c r="B393" s="29"/>
      <c r="C393" s="3"/>
      <c r="D393" s="17"/>
      <c r="E393" s="18"/>
      <c r="F393" s="19"/>
      <c r="G393" s="31"/>
      <c r="I393" s="206"/>
      <c r="J393" s="31"/>
      <c r="K393" s="31"/>
    </row>
    <row r="394" spans="1:11" s="2" customFormat="1">
      <c r="A394" s="29"/>
      <c r="B394" s="29"/>
      <c r="C394" s="3"/>
      <c r="D394" s="17"/>
      <c r="E394" s="18"/>
      <c r="F394" s="19"/>
      <c r="G394" s="31"/>
      <c r="I394" s="206"/>
      <c r="J394" s="31"/>
      <c r="K394" s="31"/>
    </row>
    <row r="395" spans="1:11" s="2" customFormat="1">
      <c r="A395" s="29"/>
      <c r="B395" s="29"/>
      <c r="C395" s="3"/>
      <c r="D395" s="17"/>
      <c r="E395" s="18"/>
      <c r="F395" s="19"/>
      <c r="G395" s="31"/>
      <c r="I395" s="206"/>
      <c r="J395" s="31"/>
      <c r="K395" s="31"/>
    </row>
    <row r="396" spans="1:11" s="2" customFormat="1">
      <c r="A396" s="29"/>
      <c r="B396" s="29"/>
      <c r="C396" s="3"/>
      <c r="D396" s="17"/>
      <c r="E396" s="18"/>
      <c r="F396" s="19"/>
      <c r="G396" s="31"/>
      <c r="I396" s="206"/>
      <c r="J396" s="31"/>
      <c r="K396" s="31"/>
    </row>
    <row r="397" spans="1:11" s="2" customFormat="1">
      <c r="A397" s="29"/>
      <c r="B397" s="29"/>
      <c r="C397" s="3"/>
      <c r="D397" s="17"/>
      <c r="E397" s="18"/>
      <c r="F397" s="19"/>
      <c r="G397" s="31"/>
      <c r="I397" s="206"/>
      <c r="J397" s="31"/>
      <c r="K397" s="31"/>
    </row>
    <row r="398" spans="1:11" s="2" customFormat="1">
      <c r="A398" s="29"/>
      <c r="B398" s="29"/>
      <c r="C398" s="3"/>
      <c r="D398" s="17"/>
      <c r="E398" s="18"/>
      <c r="F398" s="19"/>
      <c r="G398" s="31"/>
      <c r="I398" s="206"/>
      <c r="J398" s="31"/>
      <c r="K398" s="31"/>
    </row>
    <row r="399" spans="1:11" s="2" customFormat="1">
      <c r="A399" s="29"/>
      <c r="B399" s="29"/>
      <c r="C399" s="3"/>
      <c r="D399" s="17"/>
      <c r="E399" s="18"/>
      <c r="F399" s="19"/>
      <c r="G399" s="31"/>
      <c r="I399" s="206"/>
      <c r="J399" s="31"/>
      <c r="K399" s="31"/>
    </row>
    <row r="400" spans="1:11" s="2" customFormat="1">
      <c r="A400" s="29"/>
      <c r="B400" s="29"/>
      <c r="C400" s="3"/>
      <c r="D400" s="17"/>
      <c r="E400" s="18"/>
      <c r="F400" s="19"/>
      <c r="G400" s="31"/>
      <c r="I400" s="206"/>
      <c r="J400" s="31"/>
      <c r="K400" s="31"/>
    </row>
    <row r="401" spans="1:11" s="2" customFormat="1">
      <c r="A401" s="29"/>
      <c r="B401" s="29"/>
      <c r="C401" s="3"/>
      <c r="D401" s="17"/>
      <c r="E401" s="18"/>
      <c r="F401" s="19"/>
      <c r="G401" s="31"/>
      <c r="I401" s="206"/>
      <c r="J401" s="31"/>
      <c r="K401" s="31"/>
    </row>
    <row r="402" spans="1:11" s="2" customFormat="1">
      <c r="A402" s="29"/>
      <c r="B402" s="29"/>
      <c r="C402" s="3"/>
      <c r="D402" s="17"/>
      <c r="E402" s="18"/>
      <c r="F402" s="19"/>
      <c r="G402" s="31"/>
      <c r="I402" s="206"/>
      <c r="J402" s="31"/>
      <c r="K402" s="31"/>
    </row>
    <row r="403" spans="1:11" s="2" customFormat="1">
      <c r="A403" s="29"/>
      <c r="B403" s="29"/>
      <c r="C403" s="3"/>
      <c r="D403" s="17"/>
      <c r="E403" s="18"/>
      <c r="F403" s="19"/>
      <c r="G403" s="31"/>
      <c r="I403" s="206"/>
      <c r="J403" s="31"/>
      <c r="K403" s="31"/>
    </row>
    <row r="404" spans="1:11" s="2" customFormat="1">
      <c r="A404" s="29"/>
      <c r="B404" s="29"/>
      <c r="C404" s="3"/>
      <c r="D404" s="17"/>
      <c r="E404" s="18"/>
      <c r="F404" s="19"/>
      <c r="G404" s="31"/>
      <c r="I404" s="206"/>
      <c r="J404" s="31"/>
      <c r="K404" s="31"/>
    </row>
    <row r="405" spans="1:11" s="2" customFormat="1">
      <c r="A405" s="29"/>
      <c r="B405" s="29"/>
      <c r="C405" s="3"/>
      <c r="D405" s="17"/>
      <c r="E405" s="18"/>
      <c r="F405" s="19"/>
      <c r="G405" s="31"/>
      <c r="I405" s="206"/>
      <c r="J405" s="31"/>
      <c r="K405" s="31"/>
    </row>
    <row r="406" spans="1:11" s="2" customFormat="1">
      <c r="A406" s="29"/>
      <c r="B406" s="29"/>
      <c r="C406" s="3"/>
      <c r="D406" s="17"/>
      <c r="E406" s="18"/>
      <c r="F406" s="19"/>
      <c r="G406" s="31"/>
      <c r="I406" s="206"/>
      <c r="J406" s="31"/>
      <c r="K406" s="31"/>
    </row>
    <row r="407" spans="1:11" s="2" customFormat="1">
      <c r="A407" s="29"/>
      <c r="B407" s="29"/>
      <c r="C407" s="3"/>
      <c r="D407" s="17"/>
      <c r="E407" s="18"/>
      <c r="F407" s="19"/>
      <c r="G407" s="31"/>
      <c r="I407" s="206"/>
      <c r="J407" s="31"/>
      <c r="K407" s="31"/>
    </row>
    <row r="408" spans="1:11" s="2" customFormat="1">
      <c r="A408" s="29"/>
      <c r="B408" s="29"/>
      <c r="C408" s="3"/>
      <c r="D408" s="17"/>
      <c r="E408" s="18"/>
      <c r="F408" s="19"/>
      <c r="G408" s="31"/>
      <c r="I408" s="206"/>
      <c r="J408" s="31"/>
      <c r="K408" s="31"/>
    </row>
    <row r="409" spans="1:11" s="2" customFormat="1">
      <c r="A409" s="29"/>
      <c r="B409" s="29"/>
      <c r="C409" s="3"/>
      <c r="D409" s="17"/>
      <c r="E409" s="18"/>
      <c r="F409" s="19"/>
      <c r="G409" s="31"/>
      <c r="I409" s="206"/>
      <c r="J409" s="31"/>
      <c r="K409" s="31"/>
    </row>
    <row r="410" spans="1:11" s="2" customFormat="1">
      <c r="A410" s="29"/>
      <c r="B410" s="29"/>
      <c r="C410" s="3"/>
      <c r="D410" s="17"/>
      <c r="E410" s="18"/>
      <c r="F410" s="19"/>
      <c r="G410" s="31"/>
      <c r="I410" s="206"/>
      <c r="J410" s="31"/>
      <c r="K410" s="31"/>
    </row>
    <row r="411" spans="1:11" s="2" customFormat="1">
      <c r="A411" s="29"/>
      <c r="B411" s="29"/>
      <c r="C411" s="3"/>
      <c r="D411" s="17"/>
      <c r="E411" s="18"/>
      <c r="F411" s="19"/>
      <c r="G411" s="31"/>
      <c r="I411" s="206"/>
      <c r="J411" s="31"/>
      <c r="K411" s="31"/>
    </row>
    <row r="412" spans="1:11" s="2" customFormat="1">
      <c r="A412" s="29"/>
      <c r="B412" s="29"/>
      <c r="C412" s="3"/>
      <c r="D412" s="17"/>
      <c r="E412" s="18"/>
      <c r="F412" s="19"/>
      <c r="G412" s="31"/>
      <c r="I412" s="206"/>
      <c r="J412" s="31"/>
      <c r="K412" s="31"/>
    </row>
    <row r="413" spans="1:11" s="2" customFormat="1">
      <c r="A413" s="29"/>
      <c r="B413" s="29"/>
      <c r="C413" s="3"/>
      <c r="D413" s="17"/>
      <c r="E413" s="18"/>
      <c r="F413" s="19"/>
      <c r="G413" s="31"/>
      <c r="I413" s="206"/>
      <c r="J413" s="31"/>
      <c r="K413" s="31"/>
    </row>
    <row r="414" spans="1:11" s="2" customFormat="1">
      <c r="A414" s="29"/>
      <c r="B414" s="29"/>
      <c r="C414" s="3"/>
      <c r="D414" s="17"/>
      <c r="E414" s="18"/>
      <c r="F414" s="19"/>
      <c r="G414" s="31"/>
      <c r="I414" s="206"/>
      <c r="J414" s="31"/>
      <c r="K414" s="31"/>
    </row>
    <row r="415" spans="1:11" s="2" customFormat="1">
      <c r="A415" s="29"/>
      <c r="B415" s="29"/>
      <c r="C415" s="3"/>
      <c r="D415" s="17"/>
      <c r="E415" s="18"/>
      <c r="F415" s="19"/>
      <c r="G415" s="31"/>
      <c r="I415" s="206"/>
      <c r="J415" s="31"/>
      <c r="K415" s="31"/>
    </row>
    <row r="416" spans="1:11" s="2" customFormat="1">
      <c r="A416" s="29"/>
      <c r="B416" s="29"/>
      <c r="C416" s="3"/>
      <c r="D416" s="17"/>
      <c r="E416" s="18"/>
      <c r="F416" s="19"/>
      <c r="G416" s="31"/>
      <c r="I416" s="206"/>
      <c r="J416" s="31"/>
      <c r="K416" s="31"/>
    </row>
    <row r="417" spans="1:11" s="2" customFormat="1">
      <c r="A417" s="29"/>
      <c r="B417" s="29"/>
      <c r="C417" s="3"/>
      <c r="D417" s="17"/>
      <c r="E417" s="18"/>
      <c r="F417" s="19"/>
      <c r="G417" s="31"/>
      <c r="I417" s="206"/>
      <c r="J417" s="31"/>
      <c r="K417" s="31"/>
    </row>
    <row r="418" spans="1:11" s="2" customFormat="1">
      <c r="A418" s="29"/>
      <c r="B418" s="29"/>
      <c r="C418" s="3"/>
      <c r="D418" s="17"/>
      <c r="E418" s="18"/>
      <c r="F418" s="19"/>
      <c r="G418" s="31"/>
      <c r="I418" s="206"/>
      <c r="J418" s="31"/>
      <c r="K418" s="31"/>
    </row>
    <row r="419" spans="1:11" s="2" customFormat="1">
      <c r="A419" s="29"/>
      <c r="B419" s="29"/>
      <c r="C419" s="3"/>
      <c r="D419" s="17"/>
      <c r="E419" s="18"/>
      <c r="F419" s="19"/>
      <c r="G419" s="31"/>
      <c r="I419" s="206"/>
      <c r="J419" s="31"/>
      <c r="K419" s="31"/>
    </row>
    <row r="420" spans="1:11" s="2" customFormat="1">
      <c r="A420" s="29"/>
      <c r="B420" s="29"/>
      <c r="C420" s="3"/>
      <c r="D420" s="17"/>
      <c r="E420" s="18"/>
      <c r="F420" s="19"/>
      <c r="G420" s="31"/>
      <c r="I420" s="206"/>
      <c r="J420" s="31"/>
      <c r="K420" s="31"/>
    </row>
    <row r="421" spans="1:11" s="2" customFormat="1">
      <c r="A421" s="29"/>
      <c r="B421" s="29"/>
      <c r="C421" s="3"/>
      <c r="D421" s="17"/>
      <c r="E421" s="18"/>
      <c r="F421" s="19"/>
      <c r="G421" s="31"/>
      <c r="I421" s="206"/>
      <c r="J421" s="31"/>
      <c r="K421" s="31"/>
    </row>
    <row r="422" spans="1:11" s="2" customFormat="1">
      <c r="A422" s="29"/>
      <c r="B422" s="29"/>
      <c r="C422" s="3"/>
      <c r="D422" s="17"/>
      <c r="E422" s="18"/>
      <c r="F422" s="19"/>
      <c r="G422" s="31"/>
      <c r="I422" s="206"/>
      <c r="J422" s="31"/>
      <c r="K422" s="31"/>
    </row>
    <row r="423" spans="1:11" s="2" customFormat="1">
      <c r="A423" s="29"/>
      <c r="B423" s="29"/>
      <c r="C423" s="3"/>
      <c r="D423" s="17"/>
      <c r="E423" s="18"/>
      <c r="F423" s="19"/>
      <c r="G423" s="31"/>
      <c r="I423" s="206"/>
      <c r="J423" s="31"/>
      <c r="K423" s="31"/>
    </row>
    <row r="424" spans="1:11" s="2" customFormat="1">
      <c r="A424" s="29"/>
      <c r="B424" s="29"/>
      <c r="C424" s="3"/>
      <c r="D424" s="17"/>
      <c r="E424" s="18"/>
      <c r="F424" s="19"/>
      <c r="G424" s="31"/>
      <c r="I424" s="206"/>
      <c r="J424" s="31"/>
      <c r="K424" s="31"/>
    </row>
    <row r="425" spans="1:11" s="2" customFormat="1">
      <c r="A425" s="29"/>
      <c r="B425" s="29"/>
      <c r="C425" s="3"/>
      <c r="D425" s="17"/>
      <c r="E425" s="18"/>
      <c r="F425" s="19"/>
      <c r="G425" s="31"/>
      <c r="I425" s="206"/>
      <c r="J425" s="31"/>
      <c r="K425" s="31"/>
    </row>
    <row r="426" spans="1:11" s="2" customFormat="1">
      <c r="A426" s="29"/>
      <c r="B426" s="29"/>
      <c r="C426" s="3"/>
      <c r="D426" s="17"/>
      <c r="E426" s="18"/>
      <c r="F426" s="19"/>
      <c r="G426" s="31"/>
      <c r="I426" s="206"/>
      <c r="J426" s="31"/>
      <c r="K426" s="31"/>
    </row>
    <row r="427" spans="1:11" s="2" customFormat="1">
      <c r="A427" s="29"/>
      <c r="B427" s="29"/>
      <c r="C427" s="3"/>
      <c r="D427" s="17"/>
      <c r="E427" s="18"/>
      <c r="F427" s="19"/>
      <c r="G427" s="31"/>
      <c r="I427" s="206"/>
      <c r="J427" s="31"/>
      <c r="K427" s="31"/>
    </row>
    <row r="428" spans="1:11" s="2" customFormat="1">
      <c r="A428" s="29"/>
      <c r="B428" s="29"/>
      <c r="C428" s="3"/>
      <c r="D428" s="17"/>
      <c r="E428" s="18"/>
      <c r="F428" s="19"/>
      <c r="G428" s="31"/>
      <c r="I428" s="206"/>
      <c r="J428" s="31"/>
      <c r="K428" s="31"/>
    </row>
    <row r="429" spans="1:11" s="2" customFormat="1">
      <c r="A429" s="29"/>
      <c r="B429" s="29"/>
      <c r="C429" s="3"/>
      <c r="D429" s="17"/>
      <c r="E429" s="18"/>
      <c r="F429" s="19"/>
      <c r="G429" s="31"/>
      <c r="I429" s="206"/>
      <c r="J429" s="31"/>
      <c r="K429" s="31"/>
    </row>
    <row r="430" spans="1:11" s="2" customFormat="1">
      <c r="A430" s="29"/>
      <c r="B430" s="29"/>
      <c r="C430" s="3"/>
      <c r="D430" s="17"/>
      <c r="E430" s="18"/>
      <c r="F430" s="19"/>
      <c r="G430" s="31"/>
      <c r="I430" s="206"/>
      <c r="J430" s="31"/>
      <c r="K430" s="31"/>
    </row>
    <row r="431" spans="1:11" s="2" customFormat="1">
      <c r="A431" s="29"/>
      <c r="B431" s="29"/>
      <c r="C431" s="3"/>
      <c r="D431" s="17"/>
      <c r="E431" s="18"/>
      <c r="F431" s="19"/>
      <c r="G431" s="31"/>
      <c r="I431" s="206"/>
      <c r="J431" s="31"/>
      <c r="K431" s="31"/>
    </row>
    <row r="432" spans="1:11" s="2" customFormat="1">
      <c r="A432" s="29"/>
      <c r="B432" s="29"/>
      <c r="C432" s="3"/>
      <c r="D432" s="17"/>
      <c r="E432" s="18"/>
      <c r="F432" s="19"/>
      <c r="G432" s="31"/>
      <c r="I432" s="206"/>
      <c r="J432" s="31"/>
      <c r="K432" s="31"/>
    </row>
    <row r="433" spans="1:11" s="2" customFormat="1">
      <c r="A433" s="29"/>
      <c r="B433" s="29"/>
      <c r="C433" s="3"/>
      <c r="D433" s="17"/>
      <c r="E433" s="18"/>
      <c r="F433" s="19"/>
      <c r="G433" s="31"/>
      <c r="I433" s="206"/>
      <c r="J433" s="31"/>
      <c r="K433" s="31"/>
    </row>
    <row r="434" spans="1:11" s="2" customFormat="1">
      <c r="A434" s="29"/>
      <c r="B434" s="29"/>
      <c r="C434" s="3"/>
      <c r="D434" s="17"/>
      <c r="E434" s="18"/>
      <c r="F434" s="19"/>
      <c r="G434" s="31"/>
      <c r="I434" s="206"/>
      <c r="J434" s="31"/>
      <c r="K434" s="31"/>
    </row>
    <row r="435" spans="1:11" s="2" customFormat="1">
      <c r="A435" s="29"/>
      <c r="B435" s="29"/>
      <c r="C435" s="3"/>
      <c r="D435" s="17"/>
      <c r="E435" s="18"/>
      <c r="F435" s="19"/>
      <c r="G435" s="31"/>
      <c r="I435" s="206"/>
      <c r="J435" s="31"/>
      <c r="K435" s="31"/>
    </row>
    <row r="436" spans="1:11" s="2" customFormat="1">
      <c r="A436" s="29"/>
      <c r="B436" s="29"/>
      <c r="C436" s="3"/>
      <c r="D436" s="17"/>
      <c r="E436" s="18"/>
      <c r="F436" s="19"/>
      <c r="G436" s="31"/>
      <c r="I436" s="206"/>
      <c r="J436" s="31"/>
      <c r="K436" s="31"/>
    </row>
    <row r="437" spans="1:11" s="2" customFormat="1">
      <c r="A437" s="29"/>
      <c r="B437" s="29"/>
      <c r="C437" s="3"/>
      <c r="D437" s="17"/>
      <c r="E437" s="18"/>
      <c r="F437" s="19"/>
      <c r="G437" s="31"/>
      <c r="I437" s="206"/>
      <c r="J437" s="31"/>
      <c r="K437" s="31"/>
    </row>
    <row r="438" spans="1:11" s="2" customFormat="1">
      <c r="A438" s="29"/>
      <c r="B438" s="29"/>
      <c r="C438" s="3"/>
      <c r="D438" s="17"/>
      <c r="E438" s="18"/>
      <c r="F438" s="19"/>
      <c r="G438" s="31"/>
      <c r="I438" s="206"/>
      <c r="J438" s="31"/>
      <c r="K438" s="31"/>
    </row>
    <row r="439" spans="1:11" s="2" customFormat="1">
      <c r="A439" s="29"/>
      <c r="B439" s="29"/>
      <c r="C439" s="3"/>
      <c r="D439" s="17"/>
      <c r="E439" s="18"/>
      <c r="F439" s="19"/>
      <c r="G439" s="31"/>
      <c r="I439" s="206"/>
      <c r="J439" s="31"/>
      <c r="K439" s="31"/>
    </row>
    <row r="440" spans="1:11" s="2" customFormat="1">
      <c r="A440" s="29"/>
      <c r="B440" s="29"/>
      <c r="C440" s="3"/>
      <c r="D440" s="17"/>
      <c r="E440" s="18"/>
      <c r="F440" s="19"/>
      <c r="G440" s="31"/>
      <c r="I440" s="206"/>
      <c r="J440" s="31"/>
      <c r="K440" s="31"/>
    </row>
    <row r="441" spans="1:11" s="2" customFormat="1">
      <c r="A441" s="29"/>
      <c r="B441" s="29"/>
      <c r="C441" s="3"/>
      <c r="D441" s="17"/>
      <c r="E441" s="18"/>
      <c r="F441" s="19"/>
      <c r="G441" s="31"/>
      <c r="I441" s="206"/>
      <c r="J441" s="31"/>
      <c r="K441" s="31"/>
    </row>
    <row r="442" spans="1:11" s="2" customFormat="1">
      <c r="A442" s="29"/>
      <c r="B442" s="29"/>
      <c r="C442" s="3"/>
      <c r="D442" s="17"/>
      <c r="E442" s="18"/>
      <c r="F442" s="19"/>
      <c r="G442" s="31"/>
      <c r="I442" s="206"/>
      <c r="J442" s="31"/>
      <c r="K442" s="31"/>
    </row>
    <row r="443" spans="1:11" s="2" customFormat="1">
      <c r="A443" s="29"/>
      <c r="B443" s="29"/>
      <c r="C443" s="3"/>
      <c r="D443" s="17"/>
      <c r="E443" s="18"/>
      <c r="F443" s="19"/>
      <c r="G443" s="31"/>
      <c r="I443" s="206"/>
      <c r="J443" s="31"/>
      <c r="K443" s="31"/>
    </row>
    <row r="444" spans="1:11" s="2" customFormat="1">
      <c r="A444" s="29"/>
      <c r="B444" s="29"/>
      <c r="C444" s="3"/>
      <c r="D444" s="17"/>
      <c r="E444" s="18"/>
      <c r="F444" s="19"/>
      <c r="G444" s="31"/>
      <c r="I444" s="206"/>
      <c r="J444" s="31"/>
      <c r="K444" s="31"/>
    </row>
    <row r="445" spans="1:11" s="2" customFormat="1">
      <c r="A445" s="29"/>
      <c r="B445" s="29"/>
      <c r="C445" s="3"/>
      <c r="D445" s="17"/>
      <c r="E445" s="18"/>
      <c r="F445" s="19"/>
      <c r="G445" s="31"/>
      <c r="I445" s="206"/>
      <c r="J445" s="31"/>
      <c r="K445" s="31"/>
    </row>
    <row r="446" spans="1:11" s="2" customFormat="1">
      <c r="A446" s="29"/>
      <c r="B446" s="29"/>
      <c r="C446" s="3"/>
      <c r="D446" s="17"/>
      <c r="E446" s="18"/>
      <c r="F446" s="19"/>
      <c r="G446" s="31"/>
      <c r="I446" s="206"/>
      <c r="J446" s="31"/>
      <c r="K446" s="31"/>
    </row>
    <row r="447" spans="1:11" s="2" customFormat="1">
      <c r="A447" s="29"/>
      <c r="B447" s="29"/>
      <c r="C447" s="3"/>
      <c r="D447" s="17"/>
      <c r="E447" s="18"/>
      <c r="F447" s="19"/>
      <c r="G447" s="31"/>
      <c r="I447" s="206"/>
      <c r="J447" s="31"/>
      <c r="K447" s="31"/>
    </row>
    <row r="448" spans="1:11" s="2" customFormat="1">
      <c r="A448" s="29"/>
      <c r="B448" s="29"/>
      <c r="C448" s="3"/>
      <c r="D448" s="17"/>
      <c r="E448" s="18"/>
      <c r="F448" s="19"/>
      <c r="G448" s="31"/>
      <c r="I448" s="206"/>
      <c r="J448" s="31"/>
      <c r="K448" s="31"/>
    </row>
    <row r="449" spans="1:11" s="2" customFormat="1">
      <c r="A449" s="29"/>
      <c r="B449" s="29"/>
      <c r="C449" s="3"/>
      <c r="D449" s="17"/>
      <c r="E449" s="18"/>
      <c r="F449" s="19"/>
      <c r="G449" s="31"/>
      <c r="I449" s="206"/>
      <c r="J449" s="31"/>
      <c r="K449" s="31"/>
    </row>
    <row r="450" spans="1:11" s="2" customFormat="1">
      <c r="A450" s="29"/>
      <c r="B450" s="29"/>
      <c r="C450" s="3"/>
      <c r="D450" s="17"/>
      <c r="E450" s="18"/>
      <c r="F450" s="19"/>
      <c r="G450" s="31"/>
      <c r="I450" s="206"/>
      <c r="J450" s="31"/>
      <c r="K450" s="31"/>
    </row>
    <row r="451" spans="1:11" s="2" customFormat="1">
      <c r="A451" s="29"/>
      <c r="B451" s="29"/>
      <c r="C451" s="3"/>
      <c r="D451" s="17"/>
      <c r="E451" s="18"/>
      <c r="F451" s="19"/>
      <c r="G451" s="31"/>
      <c r="I451" s="206"/>
      <c r="J451" s="31"/>
      <c r="K451" s="31"/>
    </row>
    <row r="452" spans="1:11" s="2" customFormat="1">
      <c r="A452" s="29"/>
      <c r="B452" s="29"/>
      <c r="C452" s="3"/>
      <c r="D452" s="17"/>
      <c r="E452" s="18"/>
      <c r="F452" s="19"/>
      <c r="G452" s="31"/>
      <c r="I452" s="206"/>
      <c r="J452" s="31"/>
      <c r="K452" s="31"/>
    </row>
    <row r="453" spans="1:11" s="2" customFormat="1">
      <c r="A453" s="29"/>
      <c r="B453" s="29"/>
      <c r="C453" s="3"/>
      <c r="D453" s="17"/>
      <c r="E453" s="18"/>
      <c r="F453" s="19"/>
      <c r="G453" s="31"/>
      <c r="I453" s="206"/>
      <c r="J453" s="31"/>
      <c r="K453" s="31"/>
    </row>
    <row r="454" spans="1:11" s="2" customFormat="1">
      <c r="A454" s="29"/>
      <c r="B454" s="29"/>
      <c r="C454" s="3"/>
      <c r="D454" s="17"/>
      <c r="E454" s="18"/>
      <c r="F454" s="19"/>
      <c r="G454" s="31"/>
      <c r="I454" s="206"/>
      <c r="J454" s="31"/>
      <c r="K454" s="31"/>
    </row>
    <row r="455" spans="1:11" s="2" customFormat="1">
      <c r="A455" s="29"/>
      <c r="B455" s="29"/>
      <c r="C455" s="3"/>
      <c r="D455" s="17"/>
      <c r="E455" s="18"/>
      <c r="F455" s="19"/>
      <c r="G455" s="31"/>
      <c r="I455" s="206"/>
      <c r="J455" s="31"/>
      <c r="K455" s="31"/>
    </row>
    <row r="456" spans="1:11" s="2" customFormat="1">
      <c r="A456" s="29"/>
      <c r="B456" s="29"/>
      <c r="C456" s="3"/>
      <c r="D456" s="17"/>
      <c r="E456" s="18"/>
      <c r="F456" s="19"/>
      <c r="G456" s="31"/>
      <c r="I456" s="206"/>
      <c r="J456" s="31"/>
      <c r="K456" s="31"/>
    </row>
    <row r="457" spans="1:11" s="2" customFormat="1">
      <c r="A457" s="29"/>
      <c r="B457" s="29"/>
      <c r="C457" s="3"/>
      <c r="D457" s="17"/>
      <c r="E457" s="18"/>
      <c r="F457" s="19"/>
      <c r="G457" s="31"/>
      <c r="I457" s="206"/>
      <c r="J457" s="31"/>
      <c r="K457" s="31"/>
    </row>
    <row r="458" spans="1:11" s="2" customFormat="1">
      <c r="A458" s="29"/>
      <c r="B458" s="29"/>
      <c r="C458" s="3"/>
      <c r="D458" s="17"/>
      <c r="E458" s="18"/>
      <c r="F458" s="19"/>
      <c r="G458" s="31"/>
      <c r="I458" s="206"/>
      <c r="J458" s="31"/>
      <c r="K458" s="31"/>
    </row>
    <row r="459" spans="1:11" s="2" customFormat="1">
      <c r="A459" s="29"/>
      <c r="B459" s="29"/>
      <c r="C459" s="3"/>
      <c r="D459" s="17"/>
      <c r="E459" s="18"/>
      <c r="F459" s="19"/>
      <c r="G459" s="31"/>
      <c r="I459" s="206"/>
      <c r="J459" s="31"/>
      <c r="K459" s="31"/>
    </row>
    <row r="460" spans="1:11" s="2" customFormat="1">
      <c r="A460" s="29"/>
      <c r="B460" s="29"/>
      <c r="C460" s="3"/>
      <c r="D460" s="17"/>
      <c r="E460" s="18"/>
      <c r="F460" s="19"/>
      <c r="G460" s="31"/>
      <c r="I460" s="206"/>
      <c r="J460" s="31"/>
      <c r="K460" s="31"/>
    </row>
    <row r="461" spans="1:11" s="2" customFormat="1">
      <c r="A461" s="29"/>
      <c r="B461" s="29"/>
      <c r="C461" s="3"/>
      <c r="D461" s="17"/>
      <c r="E461" s="18"/>
      <c r="F461" s="19"/>
      <c r="G461" s="31"/>
      <c r="I461" s="206"/>
      <c r="J461" s="31"/>
      <c r="K461" s="31"/>
    </row>
    <row r="462" spans="1:11" s="2" customFormat="1">
      <c r="A462" s="29"/>
      <c r="B462" s="29"/>
      <c r="C462" s="3"/>
      <c r="D462" s="17"/>
      <c r="E462" s="18"/>
      <c r="F462" s="19"/>
      <c r="G462" s="31"/>
      <c r="I462" s="206"/>
      <c r="J462" s="31"/>
      <c r="K462" s="31"/>
    </row>
    <row r="463" spans="1:11" s="2" customFormat="1">
      <c r="A463" s="29"/>
      <c r="B463" s="29"/>
      <c r="C463" s="3"/>
      <c r="D463" s="17"/>
      <c r="E463" s="18"/>
      <c r="F463" s="19"/>
      <c r="G463" s="31"/>
      <c r="I463" s="206"/>
      <c r="J463" s="31"/>
      <c r="K463" s="31"/>
    </row>
    <row r="464" spans="1:11" s="2" customFormat="1">
      <c r="A464" s="29"/>
      <c r="B464" s="29"/>
      <c r="C464" s="3"/>
      <c r="D464" s="17"/>
      <c r="E464" s="18"/>
      <c r="F464" s="19"/>
      <c r="G464" s="31"/>
      <c r="I464" s="206"/>
      <c r="J464" s="31"/>
      <c r="K464" s="31"/>
    </row>
    <row r="465" spans="1:11" s="2" customFormat="1">
      <c r="A465" s="29"/>
      <c r="B465" s="29"/>
      <c r="C465" s="3"/>
      <c r="D465" s="17"/>
      <c r="E465" s="18"/>
      <c r="F465" s="19"/>
      <c r="G465" s="31"/>
      <c r="I465" s="206"/>
      <c r="J465" s="31"/>
      <c r="K465" s="31"/>
    </row>
    <row r="466" spans="1:11" s="2" customFormat="1">
      <c r="A466" s="29"/>
      <c r="B466" s="29"/>
      <c r="C466" s="3"/>
      <c r="D466" s="17"/>
      <c r="E466" s="18"/>
      <c r="F466" s="19"/>
      <c r="G466" s="31"/>
      <c r="I466" s="206"/>
      <c r="J466" s="31"/>
      <c r="K466" s="31"/>
    </row>
    <row r="467" spans="1:11" s="2" customFormat="1">
      <c r="A467" s="29"/>
      <c r="B467" s="29"/>
      <c r="C467" s="3"/>
      <c r="D467" s="17"/>
      <c r="E467" s="18"/>
      <c r="F467" s="19"/>
      <c r="G467" s="31"/>
      <c r="I467" s="206"/>
      <c r="J467" s="31"/>
      <c r="K467" s="31"/>
    </row>
    <row r="468" spans="1:11" s="2" customFormat="1">
      <c r="A468" s="29"/>
      <c r="B468" s="29"/>
      <c r="C468" s="3"/>
      <c r="D468" s="17"/>
      <c r="E468" s="18"/>
      <c r="F468" s="19"/>
      <c r="G468" s="31"/>
      <c r="I468" s="206"/>
      <c r="J468" s="31"/>
      <c r="K468" s="31"/>
    </row>
    <row r="469" spans="1:11" s="2" customFormat="1">
      <c r="A469" s="29"/>
      <c r="B469" s="29"/>
      <c r="C469" s="3"/>
      <c r="D469" s="17"/>
      <c r="E469" s="18"/>
      <c r="F469" s="19"/>
      <c r="G469" s="31"/>
      <c r="I469" s="206"/>
      <c r="J469" s="31"/>
      <c r="K469" s="31"/>
    </row>
    <row r="470" spans="1:11" s="2" customFormat="1">
      <c r="A470" s="29"/>
      <c r="B470" s="29"/>
      <c r="C470" s="3"/>
      <c r="D470" s="17"/>
      <c r="E470" s="18"/>
      <c r="F470" s="19"/>
      <c r="G470" s="31"/>
      <c r="I470" s="206"/>
      <c r="J470" s="31"/>
      <c r="K470" s="31"/>
    </row>
    <row r="471" spans="1:11" s="2" customFormat="1">
      <c r="A471" s="29"/>
      <c r="B471" s="29"/>
      <c r="C471" s="3"/>
      <c r="D471" s="17"/>
      <c r="E471" s="18"/>
      <c r="F471" s="19"/>
      <c r="G471" s="31"/>
      <c r="I471" s="206"/>
      <c r="J471" s="31"/>
      <c r="K471" s="31"/>
    </row>
    <row r="472" spans="1:11" s="2" customFormat="1">
      <c r="A472" s="29"/>
      <c r="B472" s="29"/>
      <c r="C472" s="3"/>
      <c r="D472" s="17"/>
      <c r="E472" s="18"/>
      <c r="F472" s="19"/>
      <c r="G472" s="31"/>
      <c r="I472" s="206"/>
      <c r="J472" s="31"/>
      <c r="K472" s="31"/>
    </row>
    <row r="473" spans="1:11" s="2" customFormat="1">
      <c r="A473" s="29"/>
      <c r="B473" s="29"/>
      <c r="C473" s="3"/>
      <c r="D473" s="17"/>
      <c r="E473" s="18"/>
      <c r="F473" s="19"/>
      <c r="G473" s="31"/>
      <c r="I473" s="206"/>
      <c r="J473" s="31"/>
      <c r="K473" s="31"/>
    </row>
    <row r="474" spans="1:11" s="2" customFormat="1">
      <c r="A474" s="29"/>
      <c r="B474" s="29"/>
      <c r="C474" s="3"/>
      <c r="D474" s="17"/>
      <c r="E474" s="18"/>
      <c r="F474" s="19"/>
      <c r="G474" s="31"/>
      <c r="I474" s="206"/>
      <c r="J474" s="31"/>
      <c r="K474" s="31"/>
    </row>
    <row r="475" spans="1:11" s="2" customFormat="1">
      <c r="A475" s="29"/>
      <c r="B475" s="29"/>
      <c r="C475" s="3"/>
      <c r="D475" s="17"/>
      <c r="E475" s="18"/>
      <c r="F475" s="19"/>
      <c r="G475" s="31"/>
      <c r="I475" s="206"/>
      <c r="J475" s="31"/>
      <c r="K475" s="31"/>
    </row>
    <row r="476" spans="1:11" s="2" customFormat="1">
      <c r="A476" s="29"/>
      <c r="B476" s="29"/>
      <c r="C476" s="3"/>
      <c r="D476" s="17"/>
      <c r="E476" s="18"/>
      <c r="F476" s="19"/>
      <c r="G476" s="31"/>
      <c r="I476" s="206"/>
      <c r="J476" s="31"/>
      <c r="K476" s="31"/>
    </row>
    <row r="477" spans="1:11" s="2" customFormat="1">
      <c r="A477" s="29"/>
      <c r="B477" s="29"/>
      <c r="C477" s="3"/>
      <c r="D477" s="17"/>
      <c r="E477" s="18"/>
      <c r="F477" s="19"/>
      <c r="G477" s="31"/>
      <c r="I477" s="206"/>
      <c r="J477" s="31"/>
      <c r="K477" s="31"/>
    </row>
    <row r="478" spans="1:11" s="2" customFormat="1">
      <c r="A478" s="29"/>
      <c r="B478" s="29"/>
      <c r="C478" s="3"/>
      <c r="D478" s="17"/>
      <c r="E478" s="18"/>
      <c r="F478" s="19"/>
      <c r="G478" s="31"/>
      <c r="I478" s="206"/>
      <c r="J478" s="31"/>
      <c r="K478" s="31"/>
    </row>
    <row r="479" spans="1:11" s="2" customFormat="1">
      <c r="A479" s="29"/>
      <c r="B479" s="29"/>
      <c r="C479" s="3"/>
      <c r="D479" s="17"/>
      <c r="E479" s="18"/>
      <c r="F479" s="19"/>
      <c r="G479" s="31"/>
      <c r="I479" s="206"/>
      <c r="J479" s="31"/>
      <c r="K479" s="31"/>
    </row>
    <row r="480" spans="1:11" s="2" customFormat="1">
      <c r="A480" s="29"/>
      <c r="B480" s="29"/>
      <c r="C480" s="3"/>
      <c r="D480" s="17"/>
      <c r="E480" s="18"/>
      <c r="F480" s="19"/>
      <c r="G480" s="31"/>
      <c r="I480" s="206"/>
      <c r="J480" s="31"/>
      <c r="K480" s="31"/>
    </row>
    <row r="481" spans="1:16" s="2" customFormat="1">
      <c r="A481" s="29"/>
      <c r="B481" s="29"/>
      <c r="C481" s="3"/>
      <c r="D481" s="17"/>
      <c r="E481" s="18"/>
      <c r="F481" s="19"/>
      <c r="G481" s="31"/>
      <c r="I481" s="206"/>
      <c r="J481" s="31"/>
      <c r="K481" s="31"/>
    </row>
    <row r="482" spans="1:16" s="2" customFormat="1">
      <c r="A482" s="29"/>
      <c r="B482" s="29"/>
      <c r="C482" s="3"/>
      <c r="D482" s="17"/>
      <c r="E482" s="18"/>
      <c r="F482" s="19"/>
      <c r="G482" s="31"/>
      <c r="I482" s="206"/>
      <c r="J482" s="31"/>
      <c r="K482" s="31"/>
      <c r="O482" s="1"/>
      <c r="P482" s="1"/>
    </row>
    <row r="483" spans="1:16">
      <c r="A483" s="29"/>
      <c r="B483" s="29"/>
      <c r="C483" s="3"/>
      <c r="D483" s="17"/>
      <c r="E483" s="18"/>
      <c r="F483" s="19"/>
      <c r="G483" s="31"/>
      <c r="H483" s="2"/>
      <c r="I483" s="206"/>
      <c r="J483" s="31"/>
      <c r="K483" s="31"/>
      <c r="L483" s="2"/>
      <c r="M483" s="2"/>
      <c r="N483" s="2"/>
    </row>
    <row r="484" spans="1:16">
      <c r="A484" s="29"/>
      <c r="B484" s="29"/>
      <c r="C484" s="3"/>
      <c r="D484" s="17"/>
      <c r="E484" s="18"/>
      <c r="F484" s="19"/>
      <c r="G484" s="31"/>
      <c r="H484" s="2"/>
      <c r="I484" s="206"/>
      <c r="J484" s="31"/>
      <c r="K484" s="31"/>
      <c r="L484" s="2"/>
      <c r="M484" s="2"/>
      <c r="N484" s="2"/>
    </row>
    <row r="485" spans="1:16">
      <c r="A485" s="29"/>
      <c r="B485" s="29"/>
      <c r="C485" s="3"/>
      <c r="D485" s="17"/>
      <c r="E485" s="18"/>
      <c r="F485" s="19"/>
      <c r="G485" s="31"/>
      <c r="H485" s="2"/>
      <c r="I485" s="206"/>
      <c r="J485" s="31"/>
      <c r="K485" s="31"/>
      <c r="L485" s="2"/>
      <c r="M485" s="2"/>
      <c r="N485" s="2"/>
    </row>
    <row r="486" spans="1:16">
      <c r="A486" s="29"/>
      <c r="B486" s="29"/>
      <c r="C486" s="3"/>
      <c r="D486" s="17"/>
      <c r="E486" s="18"/>
      <c r="F486" s="19"/>
      <c r="G486" s="31"/>
      <c r="H486" s="2"/>
      <c r="I486" s="206"/>
      <c r="J486" s="31"/>
      <c r="K486" s="31"/>
      <c r="L486" s="2"/>
      <c r="M486" s="2"/>
      <c r="N486" s="2"/>
    </row>
    <row r="487" spans="1:16">
      <c r="A487" s="29"/>
      <c r="B487" s="29"/>
      <c r="C487" s="3"/>
      <c r="D487" s="17"/>
      <c r="E487" s="18"/>
      <c r="F487" s="19"/>
      <c r="G487" s="31"/>
      <c r="H487" s="2"/>
      <c r="I487" s="206"/>
      <c r="J487" s="31"/>
      <c r="K487" s="31"/>
      <c r="L487" s="2"/>
      <c r="M487" s="2"/>
      <c r="N487" s="2"/>
    </row>
    <row r="488" spans="1:16">
      <c r="A488" s="29"/>
      <c r="B488" s="29"/>
      <c r="C488" s="3"/>
      <c r="D488" s="17"/>
      <c r="E488" s="18"/>
      <c r="F488" s="19"/>
      <c r="G488" s="31"/>
      <c r="H488" s="2"/>
      <c r="I488" s="206"/>
      <c r="J488" s="31"/>
      <c r="K488" s="31"/>
      <c r="L488" s="2"/>
      <c r="M488" s="2"/>
      <c r="N488" s="2"/>
    </row>
    <row r="489" spans="1:16">
      <c r="A489" s="29"/>
      <c r="B489" s="29"/>
      <c r="C489" s="3"/>
      <c r="D489" s="17"/>
      <c r="E489" s="18"/>
      <c r="F489" s="19"/>
      <c r="G489" s="31"/>
      <c r="H489" s="2"/>
      <c r="I489" s="206"/>
      <c r="J489" s="31"/>
      <c r="K489" s="31"/>
      <c r="L489" s="2"/>
      <c r="M489" s="2"/>
      <c r="N489" s="2"/>
    </row>
    <row r="490" spans="1:16">
      <c r="A490" s="29"/>
      <c r="B490" s="29"/>
      <c r="C490" s="3"/>
      <c r="D490" s="17"/>
      <c r="E490" s="18"/>
      <c r="F490" s="19"/>
      <c r="G490" s="31"/>
      <c r="H490" s="2"/>
      <c r="I490" s="206"/>
      <c r="J490" s="31"/>
      <c r="K490" s="31"/>
      <c r="L490" s="2"/>
      <c r="M490" s="2"/>
      <c r="N490" s="2"/>
    </row>
    <row r="491" spans="1:16">
      <c r="A491" s="29"/>
      <c r="B491" s="29"/>
      <c r="C491" s="3"/>
      <c r="D491" s="17"/>
      <c r="E491" s="18"/>
      <c r="F491" s="19"/>
      <c r="G491" s="31"/>
      <c r="H491" s="2"/>
      <c r="I491" s="206"/>
      <c r="J491" s="31"/>
      <c r="K491" s="31"/>
      <c r="L491" s="2"/>
      <c r="M491" s="2"/>
      <c r="N491" s="2"/>
    </row>
    <row r="492" spans="1:16">
      <c r="A492" s="29"/>
      <c r="B492" s="29"/>
      <c r="C492" s="3"/>
      <c r="D492" s="17"/>
      <c r="E492" s="18"/>
      <c r="F492" s="19"/>
      <c r="G492" s="31"/>
      <c r="H492" s="2"/>
      <c r="I492" s="206"/>
      <c r="J492" s="31"/>
      <c r="K492" s="31"/>
      <c r="L492" s="2"/>
      <c r="M492" s="2"/>
      <c r="N492" s="2"/>
    </row>
    <row r="493" spans="1:16">
      <c r="A493" s="29"/>
      <c r="B493" s="29"/>
      <c r="C493" s="3"/>
      <c r="D493" s="17"/>
      <c r="E493" s="18"/>
      <c r="F493" s="19"/>
      <c r="G493" s="31"/>
      <c r="H493" s="2"/>
      <c r="I493" s="206"/>
      <c r="J493" s="31"/>
      <c r="K493" s="31"/>
      <c r="L493" s="2"/>
      <c r="M493" s="2"/>
      <c r="N493" s="2"/>
    </row>
    <row r="494" spans="1:16">
      <c r="A494" s="29"/>
      <c r="B494" s="29"/>
      <c r="C494" s="3"/>
      <c r="D494" s="17"/>
      <c r="E494" s="18"/>
      <c r="F494" s="19"/>
      <c r="G494" s="31"/>
      <c r="H494" s="2"/>
      <c r="I494" s="206"/>
      <c r="J494" s="31"/>
      <c r="K494" s="31"/>
      <c r="L494" s="2"/>
      <c r="M494" s="2"/>
      <c r="N494" s="2"/>
    </row>
    <row r="495" spans="1:16">
      <c r="A495" s="29"/>
      <c r="B495" s="29"/>
      <c r="C495" s="3"/>
      <c r="D495" s="17"/>
      <c r="E495" s="18"/>
      <c r="F495" s="19"/>
      <c r="G495" s="31"/>
      <c r="H495" s="2"/>
      <c r="I495" s="206"/>
      <c r="J495" s="31"/>
      <c r="K495" s="31"/>
      <c r="L495" s="2"/>
      <c r="M495" s="2"/>
      <c r="N495" s="2"/>
    </row>
    <row r="496" spans="1:16">
      <c r="A496" s="29"/>
      <c r="B496" s="29"/>
      <c r="C496" s="3"/>
      <c r="D496" s="17"/>
      <c r="E496" s="18"/>
      <c r="F496" s="19"/>
      <c r="G496" s="31"/>
      <c r="H496" s="2"/>
      <c r="I496" s="206"/>
      <c r="J496" s="31"/>
      <c r="K496" s="31"/>
      <c r="L496" s="2"/>
      <c r="M496" s="2"/>
      <c r="N496" s="2"/>
    </row>
    <row r="497" spans="1:14">
      <c r="A497" s="29"/>
      <c r="B497" s="29"/>
      <c r="C497" s="3"/>
      <c r="D497" s="17"/>
      <c r="E497" s="18"/>
      <c r="F497" s="19"/>
      <c r="G497" s="31"/>
      <c r="H497" s="2"/>
      <c r="I497" s="206"/>
      <c r="J497" s="31"/>
      <c r="K497" s="31"/>
      <c r="L497" s="2"/>
      <c r="M497" s="2"/>
      <c r="N497" s="2"/>
    </row>
    <row r="498" spans="1:14">
      <c r="A498" s="29"/>
      <c r="B498" s="29"/>
      <c r="C498" s="3"/>
      <c r="D498" s="17"/>
      <c r="E498" s="18"/>
      <c r="F498" s="19"/>
      <c r="G498" s="31"/>
      <c r="H498" s="2"/>
      <c r="I498" s="206"/>
      <c r="J498" s="31"/>
      <c r="K498" s="31"/>
      <c r="L498" s="2"/>
      <c r="M498" s="2"/>
      <c r="N498" s="2"/>
    </row>
    <row r="499" spans="1:14">
      <c r="A499" s="29"/>
      <c r="B499" s="29"/>
      <c r="C499" s="3"/>
      <c r="D499" s="17"/>
      <c r="E499" s="18"/>
      <c r="F499" s="19"/>
      <c r="G499" s="31"/>
      <c r="H499" s="2"/>
      <c r="I499" s="206"/>
      <c r="J499" s="31"/>
      <c r="K499" s="31"/>
      <c r="L499" s="2"/>
      <c r="M499" s="2"/>
      <c r="N499" s="2"/>
    </row>
    <row r="500" spans="1:14">
      <c r="A500" s="29"/>
      <c r="B500" s="29"/>
      <c r="C500" s="3"/>
      <c r="D500" s="17"/>
      <c r="E500" s="18"/>
      <c r="F500" s="19"/>
      <c r="G500" s="31"/>
      <c r="H500" s="2"/>
      <c r="I500" s="206"/>
      <c r="J500" s="31"/>
      <c r="K500" s="31"/>
      <c r="L500" s="2"/>
      <c r="M500" s="2"/>
      <c r="N500" s="2"/>
    </row>
    <row r="501" spans="1:14">
      <c r="A501" s="29"/>
      <c r="B501" s="29"/>
      <c r="C501" s="3"/>
      <c r="D501" s="17"/>
      <c r="E501" s="18"/>
      <c r="F501" s="19"/>
      <c r="G501" s="31"/>
      <c r="H501" s="2"/>
      <c r="I501" s="206"/>
      <c r="J501" s="31"/>
      <c r="K501" s="31"/>
      <c r="L501" s="2"/>
      <c r="M501" s="2"/>
      <c r="N501" s="2"/>
    </row>
    <row r="502" spans="1:14">
      <c r="A502" s="29"/>
      <c r="B502" s="29"/>
      <c r="C502" s="3"/>
      <c r="D502" s="17"/>
      <c r="E502" s="18"/>
      <c r="F502" s="19"/>
      <c r="G502" s="31"/>
      <c r="H502" s="2"/>
      <c r="I502" s="206"/>
      <c r="J502" s="31"/>
      <c r="K502" s="31"/>
      <c r="L502" s="2"/>
      <c r="M502" s="2"/>
      <c r="N502" s="2"/>
    </row>
    <row r="503" spans="1:14">
      <c r="A503" s="29"/>
      <c r="B503" s="29"/>
      <c r="C503" s="3"/>
      <c r="D503" s="17"/>
      <c r="E503" s="18"/>
      <c r="F503" s="19"/>
      <c r="G503" s="31"/>
      <c r="H503" s="2"/>
      <c r="I503" s="206"/>
      <c r="J503" s="31"/>
      <c r="K503" s="31"/>
      <c r="L503" s="2"/>
      <c r="M503" s="2"/>
      <c r="N503" s="2"/>
    </row>
    <row r="504" spans="1:14">
      <c r="A504" s="29"/>
      <c r="B504" s="29"/>
      <c r="C504" s="3"/>
      <c r="D504" s="17"/>
      <c r="E504" s="18"/>
      <c r="F504" s="19"/>
      <c r="G504" s="31"/>
      <c r="H504" s="2"/>
      <c r="I504" s="206"/>
      <c r="J504" s="31"/>
      <c r="K504" s="31"/>
      <c r="L504" s="2"/>
      <c r="M504" s="2"/>
      <c r="N504" s="2"/>
    </row>
    <row r="505" spans="1:14">
      <c r="A505" s="29"/>
      <c r="B505" s="29"/>
      <c r="C505" s="3"/>
      <c r="D505" s="17"/>
      <c r="E505" s="18"/>
      <c r="F505" s="19"/>
      <c r="G505" s="31"/>
      <c r="H505" s="2"/>
      <c r="I505" s="206"/>
      <c r="J505" s="31"/>
      <c r="K505" s="31"/>
      <c r="L505" s="2"/>
      <c r="M505" s="2"/>
      <c r="N505" s="2"/>
    </row>
    <row r="506" spans="1:14">
      <c r="A506" s="29"/>
      <c r="B506" s="29"/>
      <c r="C506" s="3"/>
      <c r="D506" s="17"/>
      <c r="E506" s="18"/>
      <c r="F506" s="19"/>
      <c r="G506" s="31"/>
      <c r="H506" s="2"/>
      <c r="I506" s="206"/>
      <c r="J506" s="31"/>
      <c r="K506" s="31"/>
      <c r="L506" s="2"/>
      <c r="M506" s="2"/>
      <c r="N506" s="2"/>
    </row>
    <row r="507" spans="1:14">
      <c r="A507" s="29"/>
      <c r="B507" s="29"/>
      <c r="C507" s="3"/>
      <c r="D507" s="17"/>
      <c r="E507" s="18"/>
      <c r="F507" s="19"/>
      <c r="G507" s="31"/>
      <c r="H507" s="2"/>
      <c r="I507" s="206"/>
      <c r="J507" s="31"/>
      <c r="K507" s="31"/>
      <c r="L507" s="2"/>
      <c r="M507" s="2"/>
      <c r="N507" s="2"/>
    </row>
    <row r="508" spans="1:14">
      <c r="A508" s="29"/>
      <c r="B508" s="29"/>
      <c r="C508" s="3"/>
      <c r="D508" s="17"/>
      <c r="E508" s="18"/>
      <c r="F508" s="19"/>
      <c r="G508" s="31"/>
      <c r="H508" s="2"/>
      <c r="I508" s="206"/>
      <c r="J508" s="31"/>
      <c r="K508" s="31"/>
      <c r="L508" s="2"/>
      <c r="M508" s="2"/>
      <c r="N508" s="2"/>
    </row>
    <row r="509" spans="1:14">
      <c r="A509" s="29"/>
      <c r="B509" s="29"/>
      <c r="C509" s="3"/>
      <c r="D509" s="17"/>
      <c r="E509" s="18"/>
      <c r="F509" s="19"/>
      <c r="G509" s="31"/>
      <c r="H509" s="2"/>
      <c r="I509" s="206"/>
      <c r="J509" s="31"/>
      <c r="K509" s="31"/>
      <c r="L509" s="2"/>
      <c r="M509" s="2"/>
      <c r="N509" s="2"/>
    </row>
    <row r="510" spans="1:14">
      <c r="A510" s="29"/>
      <c r="B510" s="29"/>
      <c r="C510" s="3"/>
      <c r="D510" s="17"/>
      <c r="E510" s="18"/>
      <c r="F510" s="19"/>
      <c r="G510" s="31"/>
      <c r="H510" s="2"/>
      <c r="I510" s="206"/>
      <c r="J510" s="31"/>
      <c r="K510" s="31"/>
      <c r="L510" s="2"/>
      <c r="M510" s="2"/>
      <c r="N510" s="2"/>
    </row>
    <row r="511" spans="1:14">
      <c r="A511" s="29"/>
      <c r="B511" s="29"/>
      <c r="C511" s="3"/>
      <c r="D511" s="17"/>
      <c r="E511" s="18"/>
      <c r="F511" s="19"/>
      <c r="G511" s="31"/>
      <c r="H511" s="2"/>
      <c r="I511" s="206"/>
      <c r="J511" s="31"/>
      <c r="K511" s="31"/>
      <c r="L511" s="2"/>
      <c r="M511" s="2"/>
      <c r="N511" s="2"/>
    </row>
    <row r="512" spans="1:14">
      <c r="A512" s="29"/>
      <c r="B512" s="29"/>
      <c r="C512" s="3"/>
      <c r="D512" s="17"/>
      <c r="E512" s="18"/>
      <c r="F512" s="19"/>
      <c r="G512" s="31"/>
      <c r="H512" s="2"/>
      <c r="I512" s="206"/>
      <c r="J512" s="31"/>
      <c r="K512" s="31"/>
      <c r="L512" s="2"/>
      <c r="M512" s="2"/>
      <c r="N512" s="2"/>
    </row>
    <row r="513" spans="1:14">
      <c r="A513" s="29"/>
      <c r="B513" s="29"/>
      <c r="C513" s="3"/>
      <c r="D513" s="17"/>
      <c r="E513" s="18"/>
      <c r="F513" s="19"/>
      <c r="G513" s="31"/>
      <c r="H513" s="2"/>
      <c r="I513" s="206"/>
      <c r="J513" s="31"/>
      <c r="K513" s="31"/>
      <c r="L513" s="2"/>
      <c r="M513" s="2"/>
      <c r="N513" s="2"/>
    </row>
    <row r="514" spans="1:14">
      <c r="A514" s="29"/>
      <c r="B514" s="29"/>
      <c r="C514" s="3"/>
      <c r="D514" s="17"/>
      <c r="E514" s="18"/>
      <c r="F514" s="19"/>
      <c r="G514" s="31"/>
      <c r="H514" s="2"/>
      <c r="I514" s="206"/>
      <c r="J514" s="31"/>
      <c r="K514" s="31"/>
      <c r="L514" s="2"/>
      <c r="M514" s="2"/>
      <c r="N514" s="2"/>
    </row>
    <row r="515" spans="1:14">
      <c r="A515" s="29"/>
      <c r="B515" s="29"/>
      <c r="C515" s="3"/>
      <c r="D515" s="17"/>
      <c r="E515" s="18"/>
      <c r="F515" s="19"/>
      <c r="G515" s="31"/>
    </row>
    <row r="516" spans="1:14">
      <c r="A516" s="29"/>
      <c r="B516" s="29"/>
      <c r="C516" s="3"/>
      <c r="D516" s="17"/>
      <c r="E516" s="18"/>
      <c r="F516" s="19"/>
      <c r="G516" s="31"/>
    </row>
    <row r="517" spans="1:14">
      <c r="A517" s="29"/>
      <c r="B517" s="29"/>
      <c r="C517" s="3"/>
      <c r="D517" s="17"/>
      <c r="E517" s="18"/>
      <c r="F517" s="19"/>
      <c r="G517" s="31"/>
    </row>
    <row r="518" spans="1:14">
      <c r="A518" s="29"/>
      <c r="B518" s="29"/>
      <c r="C518" s="3"/>
      <c r="D518" s="17"/>
      <c r="E518" s="18"/>
      <c r="F518" s="19"/>
      <c r="G518" s="31"/>
    </row>
    <row r="519" spans="1:14">
      <c r="A519" s="29"/>
      <c r="B519" s="29"/>
      <c r="C519" s="3"/>
      <c r="D519" s="17"/>
      <c r="E519" s="18"/>
      <c r="F519" s="19"/>
      <c r="G519" s="31"/>
    </row>
    <row r="520" spans="1:14">
      <c r="A520" s="29"/>
      <c r="B520" s="29"/>
      <c r="C520" s="3"/>
      <c r="D520" s="17"/>
      <c r="E520" s="18"/>
      <c r="F520" s="19"/>
      <c r="G520" s="31"/>
    </row>
    <row r="521" spans="1:14">
      <c r="A521" s="29"/>
      <c r="B521" s="29"/>
      <c r="C521" s="3"/>
      <c r="D521" s="17"/>
      <c r="E521" s="18"/>
      <c r="F521" s="19"/>
      <c r="G521" s="31"/>
    </row>
    <row r="522" spans="1:14">
      <c r="A522" s="29"/>
      <c r="B522" s="29"/>
      <c r="C522" s="3"/>
      <c r="D522" s="17"/>
      <c r="E522" s="18"/>
      <c r="F522" s="19"/>
      <c r="G522" s="31"/>
    </row>
    <row r="523" spans="1:14">
      <c r="A523" s="29"/>
      <c r="B523" s="29"/>
      <c r="C523" s="3"/>
      <c r="D523" s="17"/>
      <c r="E523" s="18"/>
      <c r="F523" s="19"/>
      <c r="G523" s="31"/>
    </row>
    <row r="524" spans="1:14">
      <c r="A524" s="29"/>
      <c r="B524" s="29"/>
      <c r="C524" s="3"/>
      <c r="D524" s="17"/>
      <c r="E524" s="18"/>
      <c r="F524" s="19"/>
      <c r="G524" s="31"/>
    </row>
    <row r="525" spans="1:14">
      <c r="A525" s="29"/>
      <c r="B525" s="29"/>
      <c r="C525" s="3"/>
      <c r="D525" s="17"/>
      <c r="E525" s="18"/>
      <c r="F525" s="19"/>
      <c r="G525" s="31"/>
    </row>
    <row r="526" spans="1:14">
      <c r="A526" s="29"/>
      <c r="B526" s="29"/>
      <c r="C526" s="3"/>
      <c r="D526" s="17"/>
      <c r="E526" s="18"/>
      <c r="F526" s="19"/>
      <c r="G526" s="31"/>
    </row>
    <row r="527" spans="1:14">
      <c r="A527" s="29"/>
      <c r="B527" s="29"/>
      <c r="C527" s="3"/>
      <c r="D527" s="17"/>
      <c r="E527" s="18"/>
      <c r="F527" s="19"/>
      <c r="G527" s="31"/>
    </row>
    <row r="528" spans="1:14">
      <c r="A528" s="29"/>
      <c r="B528" s="29"/>
      <c r="C528" s="3"/>
      <c r="D528" s="17"/>
      <c r="E528" s="18"/>
      <c r="F528" s="19"/>
      <c r="G528" s="31"/>
    </row>
    <row r="529" spans="1:7">
      <c r="A529" s="29"/>
      <c r="B529" s="29"/>
      <c r="C529" s="3"/>
      <c r="D529" s="17"/>
      <c r="E529" s="18"/>
      <c r="F529" s="19"/>
      <c r="G529" s="31"/>
    </row>
    <row r="530" spans="1:7">
      <c r="A530" s="29"/>
      <c r="B530" s="29"/>
      <c r="C530" s="3"/>
      <c r="D530" s="17"/>
      <c r="E530" s="18"/>
      <c r="F530" s="19"/>
      <c r="G530" s="31"/>
    </row>
    <row r="531" spans="1:7">
      <c r="A531" s="29"/>
      <c r="B531" s="29"/>
      <c r="C531" s="3"/>
      <c r="D531" s="17"/>
      <c r="E531" s="18"/>
      <c r="F531" s="19"/>
      <c r="G531" s="31"/>
    </row>
    <row r="532" spans="1:7">
      <c r="A532" s="29"/>
      <c r="B532" s="29"/>
      <c r="C532" s="3"/>
      <c r="D532" s="17"/>
      <c r="E532" s="18"/>
      <c r="F532" s="19"/>
      <c r="G532" s="31"/>
    </row>
    <row r="533" spans="1:7">
      <c r="A533" s="29"/>
      <c r="B533" s="29"/>
      <c r="C533" s="3"/>
      <c r="D533" s="17"/>
      <c r="E533" s="18"/>
      <c r="F533" s="19"/>
      <c r="G533" s="31"/>
    </row>
    <row r="534" spans="1:7">
      <c r="A534" s="29"/>
      <c r="B534" s="29"/>
      <c r="C534" s="3"/>
      <c r="D534" s="17"/>
      <c r="E534" s="18"/>
      <c r="F534" s="19"/>
      <c r="G534" s="31"/>
    </row>
    <row r="535" spans="1:7">
      <c r="A535" s="29"/>
      <c r="B535" s="29"/>
      <c r="C535" s="3"/>
      <c r="D535" s="17"/>
      <c r="E535" s="18"/>
      <c r="F535" s="19"/>
      <c r="G535" s="31"/>
    </row>
    <row r="536" spans="1:7">
      <c r="A536" s="29"/>
      <c r="B536" s="29"/>
      <c r="C536" s="3"/>
      <c r="D536" s="17"/>
      <c r="E536" s="18"/>
      <c r="F536" s="19"/>
      <c r="G536" s="31"/>
    </row>
    <row r="537" spans="1:7">
      <c r="A537" s="29"/>
      <c r="B537" s="29"/>
      <c r="C537" s="3"/>
      <c r="D537" s="17"/>
      <c r="E537" s="18"/>
      <c r="F537" s="19"/>
      <c r="G537" s="31"/>
    </row>
    <row r="538" spans="1:7">
      <c r="A538" s="29"/>
      <c r="B538" s="29"/>
      <c r="C538" s="3"/>
      <c r="D538" s="17"/>
      <c r="E538" s="18"/>
      <c r="F538" s="19"/>
      <c r="G538" s="31"/>
    </row>
    <row r="539" spans="1:7">
      <c r="A539" s="29"/>
      <c r="B539" s="29"/>
      <c r="C539" s="3"/>
      <c r="D539" s="17"/>
      <c r="E539" s="18"/>
      <c r="F539" s="19"/>
      <c r="G539" s="31"/>
    </row>
    <row r="540" spans="1:7">
      <c r="A540" s="29"/>
      <c r="B540" s="29"/>
      <c r="C540" s="3"/>
      <c r="D540" s="17"/>
      <c r="E540" s="18"/>
      <c r="F540" s="19"/>
      <c r="G540" s="31"/>
    </row>
    <row r="541" spans="1:7">
      <c r="A541" s="29"/>
      <c r="B541" s="29"/>
      <c r="C541" s="3"/>
      <c r="D541" s="17"/>
      <c r="E541" s="18"/>
      <c r="F541" s="19"/>
      <c r="G541" s="31"/>
    </row>
    <row r="542" spans="1:7">
      <c r="A542" s="29"/>
      <c r="B542" s="29"/>
      <c r="C542" s="3"/>
      <c r="D542" s="17"/>
      <c r="E542" s="18"/>
      <c r="F542" s="19"/>
      <c r="G542" s="31"/>
    </row>
    <row r="543" spans="1:7">
      <c r="A543" s="29"/>
      <c r="B543" s="29"/>
      <c r="C543" s="3"/>
      <c r="D543" s="17"/>
      <c r="E543" s="18"/>
      <c r="F543" s="19"/>
      <c r="G543" s="31"/>
    </row>
    <row r="544" spans="1:7">
      <c r="A544" s="29"/>
      <c r="B544" s="29"/>
      <c r="C544" s="3"/>
      <c r="D544" s="17"/>
      <c r="E544" s="18"/>
      <c r="F544" s="19"/>
      <c r="G544" s="31"/>
    </row>
    <row r="545" spans="1:7">
      <c r="A545" s="29"/>
      <c r="B545" s="29"/>
      <c r="C545" s="3"/>
      <c r="D545" s="17"/>
      <c r="E545" s="18"/>
      <c r="F545" s="19"/>
      <c r="G545" s="31"/>
    </row>
    <row r="546" spans="1:7">
      <c r="A546" s="29"/>
      <c r="B546" s="29"/>
      <c r="C546" s="3"/>
      <c r="D546" s="17"/>
      <c r="E546" s="18"/>
      <c r="F546" s="19"/>
      <c r="G546" s="31"/>
    </row>
    <row r="547" spans="1:7">
      <c r="A547" s="29"/>
      <c r="B547" s="29"/>
      <c r="C547" s="3"/>
      <c r="D547" s="17"/>
      <c r="E547" s="18"/>
      <c r="F547" s="19"/>
      <c r="G547" s="31"/>
    </row>
    <row r="548" spans="1:7">
      <c r="A548" s="29"/>
      <c r="B548" s="29"/>
      <c r="C548" s="3"/>
      <c r="D548" s="17"/>
      <c r="E548" s="18"/>
      <c r="F548" s="19"/>
      <c r="G548" s="31"/>
    </row>
    <row r="549" spans="1:7">
      <c r="A549" s="29"/>
      <c r="B549" s="29"/>
      <c r="C549" s="3"/>
      <c r="D549" s="17"/>
      <c r="E549" s="18"/>
      <c r="F549" s="19"/>
      <c r="G549" s="31"/>
    </row>
    <row r="550" spans="1:7">
      <c r="A550" s="29"/>
      <c r="B550" s="29"/>
      <c r="C550" s="3"/>
      <c r="D550" s="17"/>
      <c r="E550" s="18"/>
      <c r="F550" s="19"/>
      <c r="G550" s="31"/>
    </row>
    <row r="551" spans="1:7">
      <c r="A551" s="29"/>
      <c r="B551" s="29"/>
      <c r="C551" s="3"/>
      <c r="D551" s="17"/>
      <c r="E551" s="18"/>
      <c r="F551" s="19"/>
      <c r="G551" s="31"/>
    </row>
    <row r="552" spans="1:7">
      <c r="A552" s="29"/>
      <c r="B552" s="29"/>
      <c r="C552" s="3"/>
      <c r="D552" s="17"/>
      <c r="E552" s="18"/>
      <c r="F552" s="19"/>
      <c r="G552" s="31"/>
    </row>
    <row r="553" spans="1:7">
      <c r="A553" s="29"/>
      <c r="B553" s="29"/>
      <c r="C553" s="3"/>
      <c r="D553" s="17"/>
      <c r="E553" s="18"/>
      <c r="F553" s="19"/>
      <c r="G553" s="31"/>
    </row>
    <row r="554" spans="1:7">
      <c r="A554" s="29"/>
      <c r="B554" s="29"/>
      <c r="C554" s="3"/>
      <c r="D554" s="17"/>
      <c r="E554" s="18"/>
      <c r="F554" s="19"/>
      <c r="G554" s="31"/>
    </row>
    <row r="555" spans="1:7">
      <c r="A555" s="29"/>
      <c r="B555" s="29"/>
      <c r="C555" s="3"/>
      <c r="D555" s="17"/>
      <c r="E555" s="18"/>
      <c r="F555" s="19"/>
      <c r="G555" s="31"/>
    </row>
    <row r="556" spans="1:7">
      <c r="A556" s="29"/>
      <c r="B556" s="29"/>
      <c r="C556" s="3"/>
      <c r="D556" s="17"/>
      <c r="E556" s="18"/>
      <c r="F556" s="19"/>
      <c r="G556" s="31"/>
    </row>
    <row r="557" spans="1:7">
      <c r="A557" s="29"/>
      <c r="B557" s="29"/>
      <c r="C557" s="3"/>
      <c r="D557" s="17"/>
      <c r="E557" s="18"/>
      <c r="F557" s="19"/>
      <c r="G557" s="31"/>
    </row>
    <row r="558" spans="1:7">
      <c r="A558" s="29"/>
      <c r="B558" s="29"/>
      <c r="C558" s="3"/>
      <c r="D558" s="17"/>
      <c r="E558" s="18"/>
      <c r="F558" s="19"/>
      <c r="G558" s="31"/>
    </row>
    <row r="559" spans="1:7">
      <c r="A559" s="29"/>
      <c r="B559" s="29"/>
      <c r="C559" s="3"/>
      <c r="D559" s="17"/>
      <c r="E559" s="18"/>
      <c r="F559" s="19"/>
      <c r="G559" s="31"/>
    </row>
    <row r="560" spans="1:7">
      <c r="A560" s="29"/>
      <c r="B560" s="29"/>
      <c r="C560" s="3"/>
      <c r="D560" s="17"/>
      <c r="E560" s="18"/>
      <c r="F560" s="19"/>
      <c r="G560" s="31"/>
    </row>
    <row r="561" spans="1:7">
      <c r="A561" s="29"/>
      <c r="B561" s="29"/>
      <c r="C561" s="3"/>
      <c r="D561" s="17"/>
      <c r="E561" s="18"/>
      <c r="F561" s="19"/>
      <c r="G561" s="31"/>
    </row>
    <row r="562" spans="1:7">
      <c r="A562" s="29"/>
      <c r="B562" s="29"/>
      <c r="C562" s="3"/>
      <c r="D562" s="17"/>
      <c r="E562" s="18"/>
      <c r="F562" s="19"/>
      <c r="G562" s="31"/>
    </row>
    <row r="563" spans="1:7">
      <c r="A563" s="29"/>
      <c r="B563" s="29"/>
      <c r="C563" s="3"/>
      <c r="D563" s="17"/>
      <c r="E563" s="18"/>
      <c r="F563" s="19"/>
      <c r="G563" s="31"/>
    </row>
    <row r="564" spans="1:7">
      <c r="A564" s="29"/>
      <c r="B564" s="29"/>
      <c r="C564" s="3"/>
      <c r="D564" s="17"/>
      <c r="E564" s="18"/>
      <c r="F564" s="19"/>
      <c r="G564" s="31"/>
    </row>
    <row r="565" spans="1:7">
      <c r="A565" s="29"/>
      <c r="B565" s="29"/>
      <c r="C565" s="3"/>
      <c r="D565" s="17"/>
      <c r="E565" s="18"/>
      <c r="F565" s="19"/>
      <c r="G565" s="31"/>
    </row>
    <row r="566" spans="1:7">
      <c r="A566" s="29"/>
      <c r="B566" s="29"/>
      <c r="C566" s="3"/>
      <c r="D566" s="17"/>
      <c r="E566" s="18"/>
      <c r="F566" s="19"/>
      <c r="G566" s="31"/>
    </row>
    <row r="567" spans="1:7">
      <c r="A567" s="29"/>
      <c r="B567" s="29"/>
      <c r="C567" s="3"/>
      <c r="D567" s="17"/>
      <c r="E567" s="18"/>
      <c r="F567" s="19"/>
      <c r="G567" s="31"/>
    </row>
    <row r="568" spans="1:7">
      <c r="A568" s="29"/>
      <c r="B568" s="29"/>
      <c r="C568" s="3"/>
      <c r="D568" s="17"/>
      <c r="E568" s="18"/>
      <c r="F568" s="19"/>
      <c r="G568" s="31"/>
    </row>
    <row r="569" spans="1:7">
      <c r="A569" s="29"/>
      <c r="B569" s="29"/>
      <c r="C569" s="3"/>
      <c r="D569" s="17"/>
      <c r="E569" s="18"/>
      <c r="F569" s="19"/>
      <c r="G569" s="31"/>
    </row>
    <row r="570" spans="1:7">
      <c r="A570" s="29"/>
      <c r="B570" s="29"/>
      <c r="C570" s="3"/>
      <c r="D570" s="17"/>
      <c r="E570" s="18"/>
      <c r="F570" s="19"/>
      <c r="G570" s="31"/>
    </row>
    <row r="571" spans="1:7">
      <c r="A571" s="29"/>
      <c r="B571" s="29"/>
      <c r="C571" s="3"/>
      <c r="D571" s="17"/>
      <c r="E571" s="18"/>
      <c r="F571" s="19"/>
      <c r="G571" s="31"/>
    </row>
    <row r="572" spans="1:7">
      <c r="A572" s="29"/>
      <c r="B572" s="29"/>
      <c r="C572" s="3"/>
      <c r="D572" s="17"/>
      <c r="E572" s="18"/>
      <c r="F572" s="19"/>
      <c r="G572" s="31"/>
    </row>
    <row r="573" spans="1:7">
      <c r="A573" s="29"/>
      <c r="B573" s="29"/>
      <c r="C573" s="3"/>
      <c r="D573" s="17"/>
      <c r="E573" s="18"/>
      <c r="F573" s="19"/>
      <c r="G573" s="31"/>
    </row>
    <row r="574" spans="1:7">
      <c r="A574" s="29"/>
      <c r="B574" s="29"/>
      <c r="C574" s="3"/>
      <c r="D574" s="17"/>
      <c r="E574" s="18"/>
      <c r="F574" s="19"/>
      <c r="G574" s="31"/>
    </row>
    <row r="575" spans="1:7">
      <c r="A575" s="29"/>
      <c r="B575" s="29"/>
      <c r="C575" s="3"/>
      <c r="D575" s="17"/>
      <c r="E575" s="18"/>
      <c r="F575" s="19"/>
      <c r="G575" s="31"/>
    </row>
    <row r="576" spans="1:7">
      <c r="A576" s="29"/>
      <c r="B576" s="29"/>
      <c r="C576" s="3"/>
      <c r="D576" s="17"/>
      <c r="E576" s="18"/>
      <c r="F576" s="19"/>
      <c r="G576" s="31"/>
    </row>
  </sheetData>
  <mergeCells count="2">
    <mergeCell ref="C1:G4"/>
    <mergeCell ref="D284:G284"/>
  </mergeCells>
  <phoneticPr fontId="8" type="noConversion"/>
  <printOptions horizontalCentered="1"/>
  <pageMargins left="0.78740157480314965" right="0.19685039370078741" top="0.74803149606299213" bottom="0.74803149606299213" header="0.31496062992125984" footer="0.31496062992125984"/>
  <pageSetup paperSize="9" scale="82" firstPageNumber="94" orientation="portrait" useFirstPageNumber="1" horizontalDpi="300" verticalDpi="300" r:id="rId1"/>
  <headerFooter alignWithMargins="0">
    <oddHeader>&amp;L&amp;"Arial,Bold"0801 TROŠKOVNIK - &amp;"Arial,Italic"PROMETNE POVRŠINE I OBORINSKA ODVODNJA</oddHeader>
    <oddFooter>&amp;CGLAVNI PROJEKT&amp;R&amp;9&amp;P</oddFooter>
  </headerFooter>
  <rowBreaks count="10" manualBreakCount="10">
    <brk id="34" max="6" man="1"/>
    <brk id="58" max="6" man="1"/>
    <brk id="86" max="6" man="1"/>
    <brk id="120" max="6" man="1"/>
    <brk id="152" max="6" man="1"/>
    <brk id="179" max="6" man="1"/>
    <brk id="209" max="6" man="1"/>
    <brk id="237" max="6" man="1"/>
    <brk id="270" max="6" man="1"/>
    <brk id="298" max="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G34"/>
  <sheetViews>
    <sheetView view="pageBreakPreview" topLeftCell="A19" zoomScaleNormal="100" zoomScaleSheetLayoutView="100" workbookViewId="0">
      <selection activeCell="F8" sqref="F8"/>
    </sheetView>
  </sheetViews>
  <sheetFormatPr defaultRowHeight="15"/>
  <cols>
    <col min="1" max="1" width="8.77734375" style="147" customWidth="1"/>
    <col min="2" max="2" width="20.77734375" style="147" customWidth="1"/>
    <col min="3" max="3" width="15.77734375" style="147" customWidth="1"/>
    <col min="4" max="4" width="40.77734375" style="147" customWidth="1"/>
    <col min="5" max="6" width="8.88671875" style="147"/>
    <col min="7" max="7" width="45.6640625" style="147" customWidth="1"/>
    <col min="8" max="16384" width="8.88671875" style="147"/>
  </cols>
  <sheetData>
    <row r="2" spans="1:7" ht="15.75" thickBot="1"/>
    <row r="3" spans="1:7" s="150" customFormat="1" ht="60" customHeight="1" thickBot="1">
      <c r="A3" s="148" t="s">
        <v>13</v>
      </c>
      <c r="B3" s="307" t="s">
        <v>396</v>
      </c>
      <c r="C3" s="307"/>
      <c r="D3" s="308"/>
      <c r="E3" s="149"/>
      <c r="F3" s="149"/>
      <c r="G3" s="149"/>
    </row>
    <row r="4" spans="1:7" s="150" customFormat="1" ht="69.95" customHeight="1" thickBot="1">
      <c r="A4" s="151" t="s">
        <v>69</v>
      </c>
      <c r="B4" s="309" t="s">
        <v>397</v>
      </c>
      <c r="C4" s="309"/>
      <c r="D4" s="308"/>
      <c r="G4" s="144"/>
    </row>
    <row r="5" spans="1:7" s="150" customFormat="1" ht="19.5" customHeight="1">
      <c r="A5" s="152"/>
      <c r="B5" s="153" t="s">
        <v>267</v>
      </c>
      <c r="C5" s="154"/>
      <c r="D5" s="155"/>
    </row>
    <row r="6" spans="1:7" s="150" customFormat="1" ht="20.100000000000001" customHeight="1">
      <c r="A6" s="152"/>
      <c r="B6" s="153" t="s">
        <v>70</v>
      </c>
      <c r="C6" s="154" t="s">
        <v>398</v>
      </c>
      <c r="D6" s="155"/>
    </row>
    <row r="7" spans="1:7" s="150" customFormat="1" ht="20.100000000000001" customHeight="1">
      <c r="A7" s="156"/>
      <c r="B7" s="157" t="s">
        <v>71</v>
      </c>
      <c r="C7" s="158" t="s">
        <v>408</v>
      </c>
      <c r="D7" s="155"/>
    </row>
    <row r="8" spans="1:7" s="150" customFormat="1" ht="20.100000000000001" customHeight="1" thickBot="1">
      <c r="A8" s="159"/>
      <c r="B8" s="160" t="s">
        <v>268</v>
      </c>
      <c r="C8" s="161" t="s">
        <v>56</v>
      </c>
      <c r="D8" s="162"/>
    </row>
    <row r="9" spans="1:7" ht="16.5" thickTop="1" thickBot="1">
      <c r="A9" s="163"/>
      <c r="B9" s="164"/>
      <c r="C9" s="165"/>
    </row>
    <row r="10" spans="1:7" s="166" customFormat="1" ht="20.100000000000001" customHeight="1" thickBot="1">
      <c r="A10" s="310" t="s">
        <v>72</v>
      </c>
      <c r="B10" s="311"/>
      <c r="C10" s="311"/>
      <c r="D10" s="312"/>
    </row>
    <row r="11" spans="1:7">
      <c r="A11" s="167"/>
      <c r="B11" s="168"/>
      <c r="C11" s="169"/>
    </row>
    <row r="12" spans="1:7" s="150" customFormat="1">
      <c r="A12" s="170" t="s">
        <v>23</v>
      </c>
      <c r="B12" s="171" t="s">
        <v>1</v>
      </c>
      <c r="C12" s="172"/>
      <c r="D12" s="173"/>
    </row>
    <row r="13" spans="1:7">
      <c r="A13" s="174"/>
      <c r="B13" s="175"/>
      <c r="C13" s="169"/>
    </row>
    <row r="14" spans="1:7" s="150" customFormat="1">
      <c r="A14" s="170" t="s">
        <v>73</v>
      </c>
      <c r="B14" s="171" t="s">
        <v>0</v>
      </c>
      <c r="C14" s="172"/>
      <c r="D14" s="173"/>
    </row>
    <row r="15" spans="1:7">
      <c r="A15" s="174"/>
      <c r="B15" s="175"/>
      <c r="C15" s="169"/>
    </row>
    <row r="16" spans="1:7" s="150" customFormat="1">
      <c r="A16" s="170" t="s">
        <v>74</v>
      </c>
      <c r="B16" s="171" t="s">
        <v>30</v>
      </c>
      <c r="C16" s="172"/>
      <c r="D16" s="173"/>
    </row>
    <row r="17" spans="1:4">
      <c r="A17" s="176"/>
      <c r="B17" s="177"/>
      <c r="C17" s="178"/>
    </row>
    <row r="18" spans="1:4" s="150" customFormat="1">
      <c r="A18" s="170" t="s">
        <v>75</v>
      </c>
      <c r="B18" s="171" t="s">
        <v>34</v>
      </c>
      <c r="C18" s="172"/>
      <c r="D18" s="173"/>
    </row>
    <row r="19" spans="1:4">
      <c r="A19" s="176"/>
      <c r="B19" s="177"/>
      <c r="C19" s="178"/>
    </row>
    <row r="20" spans="1:4" s="150" customFormat="1">
      <c r="A20" s="170" t="s">
        <v>216</v>
      </c>
      <c r="B20" s="171" t="s">
        <v>174</v>
      </c>
      <c r="C20" s="172"/>
      <c r="D20" s="173"/>
    </row>
    <row r="21" spans="1:4">
      <c r="A21" s="176"/>
      <c r="B21" s="177"/>
      <c r="C21" s="178"/>
    </row>
    <row r="22" spans="1:4" s="150" customFormat="1">
      <c r="A22" s="170" t="s">
        <v>217</v>
      </c>
      <c r="B22" s="171" t="s">
        <v>187</v>
      </c>
      <c r="C22" s="172"/>
      <c r="D22" s="173"/>
    </row>
    <row r="23" spans="1:4" ht="15.75" thickBot="1">
      <c r="A23" s="176"/>
      <c r="B23" s="177"/>
      <c r="C23" s="178"/>
    </row>
    <row r="24" spans="1:4" s="166" customFormat="1" ht="15.75" thickBot="1">
      <c r="A24" s="179"/>
      <c r="B24" s="180" t="s">
        <v>32</v>
      </c>
      <c r="C24" s="181"/>
      <c r="D24" s="182"/>
    </row>
    <row r="25" spans="1:4" ht="15.75" thickBot="1">
      <c r="A25" s="183"/>
      <c r="B25" s="175"/>
      <c r="C25" s="183"/>
    </row>
    <row r="26" spans="1:4" s="150" customFormat="1" ht="15.75" thickBot="1">
      <c r="A26" s="184"/>
      <c r="B26" s="185" t="s">
        <v>121</v>
      </c>
      <c r="C26" s="186"/>
      <c r="D26" s="187"/>
    </row>
    <row r="27" spans="1:4" ht="15.75" thickBot="1"/>
    <row r="28" spans="1:4" s="192" customFormat="1" ht="15.75" thickBot="1">
      <c r="A28" s="188"/>
      <c r="B28" s="189" t="s">
        <v>76</v>
      </c>
      <c r="C28" s="190"/>
      <c r="D28" s="191"/>
    </row>
    <row r="29" spans="1:4">
      <c r="A29" s="183"/>
      <c r="B29" s="175"/>
      <c r="C29" s="183"/>
    </row>
    <row r="30" spans="1:4">
      <c r="A30" s="183"/>
      <c r="B30" s="175"/>
      <c r="C30" s="183"/>
    </row>
    <row r="31" spans="1:4">
      <c r="A31" s="183"/>
      <c r="B31" s="175"/>
      <c r="C31" s="183"/>
    </row>
    <row r="32" spans="1:4">
      <c r="A32" s="183"/>
      <c r="B32" s="175"/>
      <c r="C32" s="183"/>
    </row>
    <row r="33" spans="1:4">
      <c r="A33" s="193"/>
      <c r="B33" s="193"/>
      <c r="C33" s="193"/>
      <c r="D33" s="193"/>
    </row>
    <row r="34" spans="1:4">
      <c r="C34" s="194"/>
      <c r="D34" s="194"/>
    </row>
  </sheetData>
  <mergeCells count="3">
    <mergeCell ref="B3:D3"/>
    <mergeCell ref="B4:D4"/>
    <mergeCell ref="A10:D10"/>
  </mergeCells>
  <printOptions horizontalCentered="1"/>
  <pageMargins left="0.74803149606299213" right="0.39370078740157483" top="1.1811023622047245" bottom="0.74803149606299213" header="0.31496062992125984" footer="0.31496062992125984"/>
  <pageSetup paperSize="9" scale="85" firstPageNumber="105" orientation="portrait" useFirstPageNumber="1" r:id="rId1"/>
  <headerFooter>
    <oddHeader>&amp;C&amp;G</oddHeader>
    <oddFooter>&amp;R&amp;9&amp;P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TROŠKOVNIK</vt:lpstr>
      <vt:lpstr>REKAPITULACIJA</vt:lpstr>
      <vt:lpstr>TROŠKOVNIK!Ispis_naslova</vt:lpstr>
      <vt:lpstr>REKAPITULACIJA!Podrucje_ispisa</vt:lpstr>
      <vt:lpstr>TROŠKOVNIK!Podrucje_ispisa</vt:lpstr>
    </vt:vector>
  </TitlesOfParts>
  <Manager>mr.sc. Josip Bošnjak, dipl.ing.građ.</Manager>
  <Company>Rencon d.o.o.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Rehabilitation of the national roads project 2006</dc:title>
  <dc:subject>D2; Našice-Bizovac</dc:subject>
  <dc:creator>Denis Šimenić, dipl.ing.građ.</dc:creator>
  <cp:lastModifiedBy>Čila Todorović</cp:lastModifiedBy>
  <cp:lastPrinted>2017-02-15T19:34:31Z</cp:lastPrinted>
  <dcterms:created xsi:type="dcterms:W3CDTF">1997-05-14T10:58:24Z</dcterms:created>
  <dcterms:modified xsi:type="dcterms:W3CDTF">2017-02-20T11:24:07Z</dcterms:modified>
</cp:coreProperties>
</file>