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6\I.IZMJENA\"/>
    </mc:Choice>
  </mc:AlternateContent>
  <bookViews>
    <workbookView xWindow="0" yWindow="0" windowWidth="22665" windowHeight="91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H9" i="1"/>
  <c r="H25" i="1"/>
  <c r="H10" i="1"/>
  <c r="H26" i="1"/>
  <c r="H27" i="1"/>
  <c r="H30" i="1"/>
  <c r="H46" i="1"/>
  <c r="H47" i="1"/>
  <c r="H48" i="1"/>
  <c r="K9" i="1" l="1"/>
  <c r="J9" i="1"/>
  <c r="K10" i="1"/>
  <c r="J10" i="1"/>
  <c r="K11" i="1"/>
  <c r="J11" i="1"/>
  <c r="K12" i="1"/>
  <c r="J12" i="1"/>
  <c r="K13" i="1"/>
  <c r="J13" i="1"/>
  <c r="K22" i="1"/>
  <c r="J22" i="1"/>
  <c r="K25" i="1"/>
  <c r="J25" i="1"/>
  <c r="K26" i="1"/>
  <c r="J26" i="1"/>
  <c r="K46" i="1"/>
  <c r="J46" i="1"/>
  <c r="K47" i="1"/>
  <c r="J47" i="1"/>
  <c r="K41" i="1"/>
  <c r="J41" i="1"/>
</calcChain>
</file>

<file path=xl/sharedStrings.xml><?xml version="1.0" encoding="utf-8"?>
<sst xmlns="http://schemas.openxmlformats.org/spreadsheetml/2006/main" count="114" uniqueCount="90">
  <si>
    <t>OPĆINA KNEŽEVI VINOGRADI</t>
  </si>
  <si>
    <t>PLAN RAZVOJNIH PROGRAMA</t>
  </si>
  <si>
    <t>INVESTICIJA / KAPITALNA POMOĆ /KAPITALNA DONACIJA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</si>
  <si>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</si>
  <si>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</si>
  <si>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</si>
  <si>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</si>
  <si>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</si>
  <si>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</si>
  <si>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</si>
  <si>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Kapitalni projekt</t>
  </si>
  <si>
    <t>K100001 POSLOVNO-PODUZETNIČKA I REKREATIVNA ZONA KNEŽEVI VINOGRADI</t>
  </si>
  <si>
    <t>Javna rasvjeta</t>
  </si>
  <si>
    <t>Ceste</t>
  </si>
  <si>
    <t>K100002 UREĐENJE KANALSKE MREŽE</t>
  </si>
  <si>
    <t>Subvencije kreditnim i ostalim financijskim institucijama u javnom sektoru</t>
  </si>
  <si>
    <t>K100006 STVARANJE UVJETA ZA RAZVOJ GOSPODARSTVA VAN PODRUČJA PPZ</t>
  </si>
  <si>
    <t>sufinanciranje izgradnje buster stanice i magistralnog vodovoda</t>
  </si>
  <si>
    <t>trafo stanica</t>
  </si>
  <si>
    <t>G03 ODRŽAVANJE KOMUNALNE INFRASTRUKTURE</t>
  </si>
  <si>
    <t>1000 ODRŽAVANJE KOMUNALNE INFRASTRUKTURE</t>
  </si>
  <si>
    <t>K100001 SANACIJA SEOSKIH DEPONIJA - PROJEKT S FONDOM ZAŠTITE OKOLIŠA</t>
  </si>
  <si>
    <t>Ostale intelektualne usluge</t>
  </si>
  <si>
    <t>G04 IZGRADNJA KOMUNALNE INFRASTRUKTURE</t>
  </si>
  <si>
    <t>1000 GRADNJA OBJEKATA I UREĐAJA KOMUNALNE INFRASTRUKTURE</t>
  </si>
  <si>
    <t>K100001 IZGRADNJA NERAZVRSTANIH CESTA</t>
  </si>
  <si>
    <t>K100009 IZGRADNJA PJEŠAČKE STAZE DO KAMENCA</t>
  </si>
  <si>
    <t>Ostali slični prometni objekti</t>
  </si>
  <si>
    <t>K100010 IZGRADNJA CESTE OD BAČVE DO SRC</t>
  </si>
  <si>
    <t>Geodetsko-katastarske usluge</t>
  </si>
  <si>
    <t>K100011 IZGRADNJA NOGOSTUPA U KARANCU</t>
  </si>
  <si>
    <t>K100014 REKONSTRUKCIJA I MODERNIZACIJA ŽUP.CESTE UL.Š.PETEFIJA KN.VINOGRADI</t>
  </si>
  <si>
    <t>Kapitalne pomoći županijskim proračunima</t>
  </si>
  <si>
    <t>Tekući projekt</t>
  </si>
  <si>
    <t>T100002 UREĐENJE CENTRA KNEŽEVIH VINOGRADA</t>
  </si>
  <si>
    <t>T100012 MODERNIZACIJA JAVNE RASVJETE</t>
  </si>
  <si>
    <t>Energetski i komunikacijski vodovi</t>
  </si>
  <si>
    <t>projektna dokumentacija za Karanac, Zmajevac</t>
  </si>
  <si>
    <t>G05 USLUGE UNAPRJEĐENJA STANOVANJA I ZAJEDNICE</t>
  </si>
  <si>
    <t>1000 TEKUĆE I KAPITALNO ODRŽAVANJE OBJEKATA I OPREME</t>
  </si>
  <si>
    <t>Aktivnost</t>
  </si>
  <si>
    <t>A100004 ULAGANJE U SRC BAZENI</t>
  </si>
  <si>
    <t>Rekonstrukcija bazenske školjke</t>
  </si>
  <si>
    <t>Sportske dvorane i rekreacijski objekti</t>
  </si>
  <si>
    <t>CILJ</t>
  </si>
  <si>
    <t>MJERA</t>
  </si>
  <si>
    <t>POKAZATELJ REZULTATA</t>
  </si>
  <si>
    <t>BROJ KONTA</t>
  </si>
  <si>
    <t>izrađen projekt sanacije</t>
  </si>
  <si>
    <t>izgrađena rasvjeta u Posl.zoni - broj stubova  i cesta u km</t>
  </si>
  <si>
    <t>uređena kanalska mreža u m</t>
  </si>
  <si>
    <t>dovedena voda do izdvojenog građ.područja i izgrađena trafo stanica</t>
  </si>
  <si>
    <t xml:space="preserve">izgrađene cesta u km </t>
  </si>
  <si>
    <t>izrađena staza u m</t>
  </si>
  <si>
    <t>izgrađena cesta u m</t>
  </si>
  <si>
    <t>izgrađen nogostup u m</t>
  </si>
  <si>
    <t>rekonstruirana i modrnizirana cesta u m</t>
  </si>
  <si>
    <t>Otkup zemljišta i uređenje</t>
  </si>
  <si>
    <t>uređen centar Kn.Vinogradima u m2</t>
  </si>
  <si>
    <t>modernizirana javna rasvjeta  u br.stubova</t>
  </si>
  <si>
    <t>rekonstruirana i modrnizirana školjka bazena u m2</t>
  </si>
  <si>
    <t>5.3. UNAPRJEĐENJE KOMUNALNE I PROMETNE INFRASTRUKTURE</t>
  </si>
  <si>
    <t>1.2. UČINKOVITO GOSPODARENJE INFRASTRUKTURNIM RESURSIMA</t>
  </si>
  <si>
    <t>1.2.1. Proširenje i održavanje poslovnih zona</t>
  </si>
  <si>
    <t>PRIORETETI</t>
  </si>
  <si>
    <t>3. KONKURENTNA POLJOPRIVREDNA PROIZVODNJA</t>
  </si>
  <si>
    <t>3.1. RAZVOJ POLJOPRIVREDNE INFRASTRUKTURE</t>
  </si>
  <si>
    <t>3.1.1. Proširenje i održavanje sustava odvodnje  i navodnjavanja</t>
  </si>
  <si>
    <t>4. OČUVANJE OKOLIŠA</t>
  </si>
  <si>
    <t>4.2. ZAŠTITA PRIRODE I OČUVANJE OKOLIŠA</t>
  </si>
  <si>
    <t>4.2.2. Unaprjeđenje sustava održivog gospodarenja otpadom</t>
  </si>
  <si>
    <t>5. VISOKA KVALITET ŽIVLJENJA U RURALNOJ SREDINI</t>
  </si>
  <si>
    <t>5.3.3. Izgradnja, obnova  i održavanje javne rasvjete</t>
  </si>
  <si>
    <t>5.3.4. Obnova i uređenje trgova, parkova i ostalih javnih prostora</t>
  </si>
  <si>
    <t>5.3.6. Izgradnja i održavanje lokalnih nerazvrstanih cesta</t>
  </si>
  <si>
    <t xml:space="preserve">1.1. STVARANJE POTICAJNOG OKRUŽENJA ZA RAZVOJ PODUZETNIŠTVA </t>
  </si>
  <si>
    <t>1.1.1. Poslovna podrška strateškim projektima</t>
  </si>
  <si>
    <t>5.4. UNAPRJEĐENJE DRUŠTVENE IFNRASTRUKTURE</t>
  </si>
  <si>
    <t>5.4.4. Izgradnja obnova i održavanje sportske infrastrukture</t>
  </si>
  <si>
    <t>1. KONKURENTNO GOSPODARSTVO</t>
  </si>
  <si>
    <t>PREDSJEDNIK</t>
  </si>
  <si>
    <t>OPĆINSKOG VIJEĆA</t>
  </si>
  <si>
    <t xml:space="preserve">Franja Bukta </t>
  </si>
  <si>
    <t>Izmjena +/-</t>
  </si>
  <si>
    <t>Novi Plan za 2016. po I.izmj</t>
  </si>
  <si>
    <t>KLASA: 400-06/16-01/1</t>
  </si>
  <si>
    <t>Kn.Vinogradi,</t>
  </si>
  <si>
    <t>OPĆINE KNEŽEVI VINOGRADI 2016-2018. -I.IZMJENA</t>
  </si>
  <si>
    <t>URBROJ: 2100/06-01-01/01-16-06</t>
  </si>
  <si>
    <t>31.03.2016.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</si>
</sst>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0" borderId="5" xfId="0" applyFont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5" fillId="4" borderId="5" xfId="0" quotePrefix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5" xfId="0" quotePrefix="1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4" fontId="5" fillId="0" borderId="5" xfId="0" applyNumberFormat="1" applyFont="1" applyBorder="1" applyAlignment="1">
      <alignment wrapText="1"/>
    </xf>
    <xf numFmtId="0" fontId="5" fillId="3" borderId="5" xfId="0" applyFont="1" applyFill="1" applyBorder="1" applyAlignment="1">
      <alignment wrapText="1"/>
    </xf>
    <xf numFmtId="4" fontId="5" fillId="3" borderId="5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4" fontId="5" fillId="2" borderId="5" xfId="0" applyNumberFormat="1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0" fillId="0" borderId="0" xfId="0" applyFont="1"/>
    <xf numFmtId="0" fontId="5" fillId="3" borderId="6" xfId="0" applyFont="1" applyFill="1" applyBorder="1" applyAlignment="1">
      <alignment wrapText="1"/>
    </xf>
    <xf numFmtId="0" fontId="5" fillId="3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0" fontId="5" fillId="3" borderId="7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wrapText="1"/>
    </xf>
    <xf numFmtId="4" fontId="5" fillId="3" borderId="9" xfId="0" applyNumberFormat="1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5" fillId="5" borderId="5" xfId="0" applyFont="1" applyFill="1" applyBorder="1" applyAlignment="1">
      <alignment horizontal="left" wrapText="1"/>
    </xf>
    <xf numFmtId="4" fontId="5" fillId="5" borderId="5" xfId="0" applyNumberFormat="1" applyFont="1" applyFill="1" applyBorder="1" applyAlignment="1">
      <alignment wrapText="1"/>
    </xf>
    <xf numFmtId="0" fontId="5" fillId="5" borderId="1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5" fillId="3" borderId="0" xfId="0" applyFont="1" applyFill="1" applyAlignment="1">
      <alignment horizontal="center" vertical="center" textRotation="90" wrapText="1" readingOrder="1"/>
    </xf>
    <xf numFmtId="0" fontId="5" fillId="2" borderId="4" xfId="0" applyFont="1" applyFill="1" applyBorder="1" applyAlignment="1">
      <alignment horizontal="center" vertical="center" textRotation="90" wrapText="1" readingOrder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 readingOrder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A40" workbookViewId="0">
      <selection activeCell="D64" sqref="D64"/>
    </sheetView>
  </sheetViews>
  <sheetFormatPr defaultRowHeight="15" x14ac:dyDescent="0.25"/>
  <cols>
    <col min="1" max="1" width="14" style="42" customWidth="1"/>
    <col min="2" max="2" width="21.7109375" style="42" customWidth="1"/>
    <col min="3" max="3" width="13" style="1" customWidth="1"/>
    <col min="4" max="4" width="6.7109375" customWidth="1"/>
    <col min="5" max="5" width="14.7109375" customWidth="1"/>
    <col min="6" max="6" width="42" customWidth="1"/>
    <col min="7" max="11" width="13.7109375" customWidth="1"/>
    <col min="12" max="12" width="23" customWidth="1"/>
  </cols>
  <sheetData>
    <row r="1" spans="1:12" s="1" customFormat="1" x14ac:dyDescent="0.25">
      <c r="A1" s="58" t="s">
        <v>0</v>
      </c>
      <c r="B1" s="42"/>
    </row>
    <row r="2" spans="1:12" x14ac:dyDescent="0.25">
      <c r="A2" s="58"/>
    </row>
    <row r="3" spans="1:12" s="2" customFormat="1" ht="21" x14ac:dyDescent="0.35">
      <c r="A3" s="60" t="s">
        <v>1</v>
      </c>
      <c r="B3" s="43"/>
    </row>
    <row r="4" spans="1:12" s="3" customFormat="1" ht="18.75" x14ac:dyDescent="0.3">
      <c r="A4" s="61" t="s">
        <v>87</v>
      </c>
      <c r="B4" s="44"/>
    </row>
    <row r="6" spans="1:12" x14ac:dyDescent="0.25">
      <c r="D6" s="6"/>
      <c r="E6" s="6"/>
      <c r="F6" s="6"/>
      <c r="G6" s="6"/>
      <c r="H6" s="6"/>
      <c r="I6" s="6"/>
      <c r="J6" s="6"/>
      <c r="K6" s="6"/>
    </row>
    <row r="7" spans="1:12" s="7" customFormat="1" ht="25.5" x14ac:dyDescent="0.2">
      <c r="A7" s="45" t="s">
        <v>44</v>
      </c>
      <c r="B7" s="45" t="s">
        <v>64</v>
      </c>
      <c r="C7" s="11" t="s">
        <v>45</v>
      </c>
      <c r="D7" s="11" t="s">
        <v>47</v>
      </c>
      <c r="E7" s="11"/>
      <c r="F7" s="11" t="s">
        <v>2</v>
      </c>
      <c r="G7" s="45">
        <v>2016</v>
      </c>
      <c r="H7" s="45" t="s">
        <v>83</v>
      </c>
      <c r="I7" s="45" t="s">
        <v>84</v>
      </c>
      <c r="J7" s="45">
        <v>2017</v>
      </c>
      <c r="K7" s="45">
        <v>2018</v>
      </c>
      <c r="L7" s="45" t="s">
        <v>46</v>
      </c>
    </row>
    <row r="8" spans="1:12" s="4" customFormat="1" ht="12.75" x14ac:dyDescent="0.2">
      <c r="A8" s="46">
        <v>1</v>
      </c>
      <c r="B8" s="46">
        <v>2</v>
      </c>
      <c r="C8" s="13">
        <v>3</v>
      </c>
      <c r="D8" s="12">
        <v>4</v>
      </c>
      <c r="E8" s="13"/>
      <c r="F8" s="14">
        <v>5</v>
      </c>
      <c r="G8" s="12">
        <v>6</v>
      </c>
      <c r="H8" s="12"/>
      <c r="I8" s="12"/>
      <c r="J8" s="12">
        <v>7</v>
      </c>
      <c r="K8" s="12">
        <v>8</v>
      </c>
      <c r="L8" s="13">
        <v>9</v>
      </c>
    </row>
    <row r="9" spans="1:12" s="7" customFormat="1" ht="12.75" x14ac:dyDescent="0.2">
      <c r="A9" s="47"/>
      <c r="B9" s="48"/>
      <c r="C9" s="31"/>
      <c r="D9" s="32"/>
      <c r="E9" s="21"/>
      <c r="F9" s="21" t="s">
        <v>3</v>
      </c>
      <c r="G9" s="33">
        <v>10290000</v>
      </c>
      <c r="H9" s="33">
        <f>H10</f>
        <v>179000</v>
      </c>
      <c r="I9" s="33">
        <f>G9+H9</f>
        <v>10469000</v>
      </c>
      <c r="J9" s="33">
        <f>J10</f>
        <v>6500000</v>
      </c>
      <c r="K9" s="33">
        <f>K10</f>
        <v>6300000</v>
      </c>
      <c r="L9" s="21"/>
    </row>
    <row r="10" spans="1:12" s="7" customFormat="1" ht="12.75" x14ac:dyDescent="0.2">
      <c r="A10" s="49"/>
      <c r="B10" s="50"/>
      <c r="C10" s="34"/>
      <c r="D10" s="32"/>
      <c r="E10" s="21" t="s">
        <v>4</v>
      </c>
      <c r="F10" s="21" t="s">
        <v>5</v>
      </c>
      <c r="G10" s="33">
        <v>10290000</v>
      </c>
      <c r="H10" s="33">
        <f>H11+H21+H25+H46</f>
        <v>179000</v>
      </c>
      <c r="I10" s="33">
        <f t="shared" ref="I10:I51" si="0">G10+H10</f>
        <v>10469000</v>
      </c>
      <c r="J10" s="33">
        <f>J11+J21+J25+J46</f>
        <v>6500000</v>
      </c>
      <c r="K10" s="33">
        <f>K11+K21+K25+K46</f>
        <v>6300000</v>
      </c>
      <c r="L10" s="21"/>
    </row>
    <row r="11" spans="1:12" s="7" customFormat="1" ht="12.75" x14ac:dyDescent="0.2">
      <c r="A11" s="51"/>
      <c r="B11" s="51"/>
      <c r="C11" s="9"/>
      <c r="D11" s="28"/>
      <c r="E11" s="29" t="s">
        <v>6</v>
      </c>
      <c r="F11" s="29" t="s">
        <v>7</v>
      </c>
      <c r="G11" s="30">
        <v>1200000</v>
      </c>
      <c r="H11" s="30"/>
      <c r="I11" s="30">
        <f t="shared" si="0"/>
        <v>1200000</v>
      </c>
      <c r="J11" s="30">
        <f>J12</f>
        <v>3100000</v>
      </c>
      <c r="K11" s="30">
        <f>K12</f>
        <v>2850000</v>
      </c>
      <c r="L11" s="29"/>
    </row>
    <row r="12" spans="1:12" s="7" customFormat="1" ht="12.75" x14ac:dyDescent="0.2">
      <c r="A12" s="52"/>
      <c r="B12" s="53"/>
      <c r="C12" s="27"/>
      <c r="D12" s="25"/>
      <c r="E12" s="19" t="s">
        <v>8</v>
      </c>
      <c r="F12" s="19" t="s">
        <v>9</v>
      </c>
      <c r="G12" s="20">
        <v>1200000</v>
      </c>
      <c r="H12" s="20"/>
      <c r="I12" s="20">
        <f t="shared" si="0"/>
        <v>1200000</v>
      </c>
      <c r="J12" s="20">
        <f>J13+J16+J18</f>
        <v>3100000</v>
      </c>
      <c r="K12" s="20">
        <f>K13+K16+K18</f>
        <v>2850000</v>
      </c>
      <c r="L12" s="19"/>
    </row>
    <row r="13" spans="1:12" s="7" customFormat="1" ht="38.25" x14ac:dyDescent="0.2">
      <c r="A13" s="62" t="s">
        <v>79</v>
      </c>
      <c r="B13" s="62" t="s">
        <v>62</v>
      </c>
      <c r="C13" s="63" t="s">
        <v>63</v>
      </c>
      <c r="D13" s="15"/>
      <c r="E13" s="10" t="s">
        <v>10</v>
      </c>
      <c r="F13" s="10" t="s">
        <v>11</v>
      </c>
      <c r="G13" s="16">
        <v>1000000</v>
      </c>
      <c r="H13" s="16"/>
      <c r="I13" s="16">
        <f t="shared" si="0"/>
        <v>1000000</v>
      </c>
      <c r="J13" s="16">
        <f>J14+J15</f>
        <v>3000000</v>
      </c>
      <c r="K13" s="16">
        <f>K14+K15</f>
        <v>2750000</v>
      </c>
      <c r="L13" s="10" t="s">
        <v>49</v>
      </c>
    </row>
    <row r="14" spans="1:12" s="39" customFormat="1" ht="11.25" x14ac:dyDescent="0.2">
      <c r="A14" s="62"/>
      <c r="B14" s="62"/>
      <c r="C14" s="63"/>
      <c r="D14" s="36">
        <v>421</v>
      </c>
      <c r="E14" s="37"/>
      <c r="F14" s="37" t="s">
        <v>12</v>
      </c>
      <c r="G14" s="38">
        <v>500000</v>
      </c>
      <c r="H14" s="38"/>
      <c r="I14" s="38">
        <f t="shared" si="0"/>
        <v>500000</v>
      </c>
      <c r="J14" s="38">
        <v>500000</v>
      </c>
      <c r="K14" s="38">
        <v>750000</v>
      </c>
      <c r="L14" s="37"/>
    </row>
    <row r="15" spans="1:12" s="39" customFormat="1" ht="11.25" x14ac:dyDescent="0.2">
      <c r="A15" s="62"/>
      <c r="B15" s="62"/>
      <c r="C15" s="63"/>
      <c r="D15" s="36">
        <v>421</v>
      </c>
      <c r="E15" s="37"/>
      <c r="F15" s="37" t="s">
        <v>13</v>
      </c>
      <c r="G15" s="38">
        <v>500000</v>
      </c>
      <c r="H15" s="38"/>
      <c r="I15" s="38">
        <f t="shared" si="0"/>
        <v>500000</v>
      </c>
      <c r="J15" s="38">
        <v>2500000</v>
      </c>
      <c r="K15" s="38">
        <v>2000000</v>
      </c>
      <c r="L15" s="37"/>
    </row>
    <row r="16" spans="1:12" s="7" customFormat="1" ht="25.5" x14ac:dyDescent="0.2">
      <c r="A16" s="62" t="s">
        <v>65</v>
      </c>
      <c r="B16" s="62" t="s">
        <v>66</v>
      </c>
      <c r="C16" s="63" t="s">
        <v>67</v>
      </c>
      <c r="D16" s="15"/>
      <c r="E16" s="10" t="s">
        <v>10</v>
      </c>
      <c r="F16" s="10" t="s">
        <v>14</v>
      </c>
      <c r="G16" s="16">
        <v>50000</v>
      </c>
      <c r="H16" s="16"/>
      <c r="I16" s="16">
        <f t="shared" si="0"/>
        <v>50000</v>
      </c>
      <c r="J16" s="16">
        <v>100000</v>
      </c>
      <c r="K16" s="16">
        <v>100000</v>
      </c>
      <c r="L16" s="10" t="s">
        <v>50</v>
      </c>
    </row>
    <row r="17" spans="1:12" s="39" customFormat="1" ht="48" customHeight="1" x14ac:dyDescent="0.2">
      <c r="A17" s="62"/>
      <c r="B17" s="62"/>
      <c r="C17" s="63"/>
      <c r="D17" s="36">
        <v>351</v>
      </c>
      <c r="E17" s="37"/>
      <c r="F17" s="37" t="s">
        <v>15</v>
      </c>
      <c r="G17" s="38">
        <v>50000</v>
      </c>
      <c r="H17" s="38"/>
      <c r="I17" s="38">
        <f t="shared" si="0"/>
        <v>50000</v>
      </c>
      <c r="J17" s="38">
        <v>0</v>
      </c>
      <c r="K17" s="38">
        <v>0</v>
      </c>
      <c r="L17" s="37"/>
    </row>
    <row r="18" spans="1:12" s="7" customFormat="1" ht="38.25" customHeight="1" x14ac:dyDescent="0.2">
      <c r="A18" s="62" t="s">
        <v>79</v>
      </c>
      <c r="B18" s="62" t="s">
        <v>75</v>
      </c>
      <c r="C18" s="63" t="s">
        <v>76</v>
      </c>
      <c r="D18" s="15"/>
      <c r="E18" s="10" t="s">
        <v>10</v>
      </c>
      <c r="F18" s="10" t="s">
        <v>16</v>
      </c>
      <c r="G18" s="16">
        <v>150000</v>
      </c>
      <c r="H18" s="16"/>
      <c r="I18" s="16">
        <f t="shared" si="0"/>
        <v>150000</v>
      </c>
      <c r="J18" s="16">
        <v>0</v>
      </c>
      <c r="K18" s="16">
        <v>0</v>
      </c>
      <c r="L18" s="10" t="s">
        <v>51</v>
      </c>
    </row>
    <row r="19" spans="1:12" s="39" customFormat="1" ht="22.5" x14ac:dyDescent="0.2">
      <c r="A19" s="62"/>
      <c r="B19" s="62"/>
      <c r="C19" s="63"/>
      <c r="D19" s="36">
        <v>386</v>
      </c>
      <c r="E19" s="37"/>
      <c r="F19" s="37" t="s">
        <v>17</v>
      </c>
      <c r="G19" s="38">
        <v>100000</v>
      </c>
      <c r="H19" s="38"/>
      <c r="I19" s="38">
        <f t="shared" si="0"/>
        <v>100000</v>
      </c>
      <c r="J19" s="38">
        <v>0</v>
      </c>
      <c r="K19" s="38">
        <v>0</v>
      </c>
      <c r="L19" s="37"/>
    </row>
    <row r="20" spans="1:12" s="39" customFormat="1" ht="12.75" customHeight="1" x14ac:dyDescent="0.2">
      <c r="A20" s="62"/>
      <c r="B20" s="62"/>
      <c r="C20" s="63"/>
      <c r="D20" s="36">
        <v>421</v>
      </c>
      <c r="E20" s="37"/>
      <c r="F20" s="37" t="s">
        <v>18</v>
      </c>
      <c r="G20" s="38">
        <v>50000</v>
      </c>
      <c r="H20" s="38"/>
      <c r="I20" s="38">
        <f t="shared" si="0"/>
        <v>50000</v>
      </c>
      <c r="J20" s="38">
        <v>0</v>
      </c>
      <c r="K20" s="38">
        <v>0</v>
      </c>
      <c r="L20" s="37"/>
    </row>
    <row r="21" spans="1:12" s="7" customFormat="1" ht="12.75" x14ac:dyDescent="0.2">
      <c r="A21" s="40"/>
      <c r="B21" s="40"/>
      <c r="C21" s="9"/>
      <c r="D21" s="26"/>
      <c r="E21" s="17" t="s">
        <v>6</v>
      </c>
      <c r="F21" s="17" t="s">
        <v>19</v>
      </c>
      <c r="G21" s="18">
        <v>500000</v>
      </c>
      <c r="H21" s="18"/>
      <c r="I21" s="18">
        <f t="shared" si="0"/>
        <v>500000</v>
      </c>
      <c r="J21" s="18">
        <v>0</v>
      </c>
      <c r="K21" s="18">
        <v>0</v>
      </c>
      <c r="L21" s="17"/>
    </row>
    <row r="22" spans="1:12" s="7" customFormat="1" ht="12.75" x14ac:dyDescent="0.2">
      <c r="A22" s="54"/>
      <c r="B22" s="41"/>
      <c r="C22" s="27"/>
      <c r="D22" s="25"/>
      <c r="E22" s="19" t="s">
        <v>8</v>
      </c>
      <c r="F22" s="19" t="s">
        <v>20</v>
      </c>
      <c r="G22" s="20">
        <v>500000</v>
      </c>
      <c r="H22" s="20"/>
      <c r="I22" s="20">
        <f t="shared" si="0"/>
        <v>500000</v>
      </c>
      <c r="J22" s="20">
        <f>J23</f>
        <v>0</v>
      </c>
      <c r="K22" s="20">
        <f>K23</f>
        <v>0</v>
      </c>
      <c r="L22" s="19"/>
    </row>
    <row r="23" spans="1:12" s="7" customFormat="1" ht="25.5" x14ac:dyDescent="0.2">
      <c r="A23" s="64" t="s">
        <v>68</v>
      </c>
      <c r="B23" s="64" t="s">
        <v>69</v>
      </c>
      <c r="C23" s="63" t="s">
        <v>70</v>
      </c>
      <c r="D23" s="15"/>
      <c r="E23" s="10" t="s">
        <v>10</v>
      </c>
      <c r="F23" s="10" t="s">
        <v>21</v>
      </c>
      <c r="G23" s="16">
        <v>500000</v>
      </c>
      <c r="H23" s="16"/>
      <c r="I23" s="16">
        <f t="shared" si="0"/>
        <v>500000</v>
      </c>
      <c r="J23" s="16">
        <v>0</v>
      </c>
      <c r="K23" s="16">
        <v>0</v>
      </c>
      <c r="L23" s="10" t="s">
        <v>48</v>
      </c>
    </row>
    <row r="24" spans="1:12" s="39" customFormat="1" ht="59.25" customHeight="1" x14ac:dyDescent="0.2">
      <c r="A24" s="64"/>
      <c r="B24" s="64"/>
      <c r="C24" s="63"/>
      <c r="D24" s="36">
        <v>323</v>
      </c>
      <c r="E24" s="37"/>
      <c r="F24" s="37" t="s">
        <v>22</v>
      </c>
      <c r="G24" s="38">
        <v>500000</v>
      </c>
      <c r="H24" s="38"/>
      <c r="I24" s="38">
        <f t="shared" si="0"/>
        <v>500000</v>
      </c>
      <c r="J24" s="38">
        <v>0</v>
      </c>
      <c r="K24" s="38">
        <v>0</v>
      </c>
      <c r="L24" s="37"/>
    </row>
    <row r="25" spans="1:12" s="7" customFormat="1" ht="12.75" x14ac:dyDescent="0.2">
      <c r="A25" s="40"/>
      <c r="B25" s="40"/>
      <c r="C25" s="9"/>
      <c r="D25" s="26"/>
      <c r="E25" s="17" t="s">
        <v>6</v>
      </c>
      <c r="F25" s="17" t="s">
        <v>23</v>
      </c>
      <c r="G25" s="18">
        <v>6540000</v>
      </c>
      <c r="H25" s="18">
        <f>H26</f>
        <v>54000</v>
      </c>
      <c r="I25" s="18">
        <f t="shared" si="0"/>
        <v>6594000</v>
      </c>
      <c r="J25" s="18">
        <f>J26</f>
        <v>2400000</v>
      </c>
      <c r="K25" s="18">
        <f>K26</f>
        <v>2450000</v>
      </c>
      <c r="L25" s="17"/>
    </row>
    <row r="26" spans="1:12" s="7" customFormat="1" ht="25.5" x14ac:dyDescent="0.2">
      <c r="A26" s="54"/>
      <c r="B26" s="41"/>
      <c r="C26" s="27"/>
      <c r="D26" s="25"/>
      <c r="E26" s="19" t="s">
        <v>8</v>
      </c>
      <c r="F26" s="19" t="s">
        <v>24</v>
      </c>
      <c r="G26" s="20">
        <v>6540000</v>
      </c>
      <c r="H26" s="20">
        <f>H30</f>
        <v>54000</v>
      </c>
      <c r="I26" s="20">
        <f t="shared" si="0"/>
        <v>6594000</v>
      </c>
      <c r="J26" s="20">
        <f>J27+J41+J43</f>
        <v>2400000</v>
      </c>
      <c r="K26" s="20">
        <f>K27+K30+K34+K36+K39+K41+K43</f>
        <v>2450000</v>
      </c>
      <c r="L26" s="19"/>
    </row>
    <row r="27" spans="1:12" s="7" customFormat="1" ht="12.75" customHeight="1" x14ac:dyDescent="0.2">
      <c r="A27" s="62" t="s">
        <v>71</v>
      </c>
      <c r="B27" s="65" t="s">
        <v>61</v>
      </c>
      <c r="C27" s="62" t="s">
        <v>74</v>
      </c>
      <c r="D27" s="15"/>
      <c r="E27" s="10" t="s">
        <v>10</v>
      </c>
      <c r="F27" s="10" t="s">
        <v>25</v>
      </c>
      <c r="G27" s="16">
        <v>500000</v>
      </c>
      <c r="H27" s="16">
        <f>SUM(H28:H29)</f>
        <v>25000</v>
      </c>
      <c r="I27" s="16">
        <f t="shared" si="0"/>
        <v>525000</v>
      </c>
      <c r="J27" s="16">
        <v>700000</v>
      </c>
      <c r="K27" s="16">
        <v>700000</v>
      </c>
      <c r="L27" s="10" t="s">
        <v>52</v>
      </c>
    </row>
    <row r="28" spans="1:12" s="39" customFormat="1" ht="12.75" customHeight="1" x14ac:dyDescent="0.2">
      <c r="A28" s="62"/>
      <c r="B28" s="65"/>
      <c r="C28" s="62"/>
      <c r="D28" s="36">
        <v>421</v>
      </c>
      <c r="E28" s="37"/>
      <c r="F28" s="37" t="s">
        <v>13</v>
      </c>
      <c r="G28" s="38">
        <v>400000</v>
      </c>
      <c r="H28" s="38"/>
      <c r="I28" s="38">
        <f t="shared" si="0"/>
        <v>400000</v>
      </c>
      <c r="J28" s="38">
        <v>0</v>
      </c>
      <c r="K28" s="38">
        <v>0</v>
      </c>
      <c r="L28" s="37"/>
    </row>
    <row r="29" spans="1:12" s="39" customFormat="1" ht="12.75" customHeight="1" x14ac:dyDescent="0.2">
      <c r="A29" s="62"/>
      <c r="B29" s="65"/>
      <c r="C29" s="62"/>
      <c r="D29" s="36">
        <v>323</v>
      </c>
      <c r="E29" s="37"/>
      <c r="F29" s="37" t="s">
        <v>22</v>
      </c>
      <c r="G29" s="38">
        <v>100000</v>
      </c>
      <c r="H29" s="38">
        <v>25000</v>
      </c>
      <c r="I29" s="38">
        <f t="shared" si="0"/>
        <v>125000</v>
      </c>
      <c r="J29" s="38">
        <v>0</v>
      </c>
      <c r="K29" s="38">
        <v>0</v>
      </c>
      <c r="L29" s="37"/>
    </row>
    <row r="30" spans="1:12" s="7" customFormat="1" ht="12.75" customHeight="1" x14ac:dyDescent="0.2">
      <c r="A30" s="62"/>
      <c r="B30" s="65"/>
      <c r="C30" s="62"/>
      <c r="D30" s="15"/>
      <c r="E30" s="10" t="s">
        <v>10</v>
      </c>
      <c r="F30" s="10" t="s">
        <v>28</v>
      </c>
      <c r="G30" s="16">
        <v>2270000</v>
      </c>
      <c r="H30" s="16">
        <f>SUM(H31:H33)</f>
        <v>54000</v>
      </c>
      <c r="I30" s="16">
        <f t="shared" si="0"/>
        <v>2324000</v>
      </c>
      <c r="J30" s="16">
        <v>0</v>
      </c>
      <c r="K30" s="16">
        <v>0</v>
      </c>
      <c r="L30" s="10" t="s">
        <v>54</v>
      </c>
    </row>
    <row r="31" spans="1:12" s="39" customFormat="1" ht="12.75" customHeight="1" x14ac:dyDescent="0.2">
      <c r="A31" s="62"/>
      <c r="B31" s="65"/>
      <c r="C31" s="62"/>
      <c r="D31" s="36">
        <v>323</v>
      </c>
      <c r="E31" s="37"/>
      <c r="F31" s="37" t="s">
        <v>29</v>
      </c>
      <c r="G31" s="38">
        <v>10000</v>
      </c>
      <c r="H31" s="38"/>
      <c r="I31" s="38">
        <f t="shared" si="0"/>
        <v>10000</v>
      </c>
      <c r="J31" s="38">
        <v>0</v>
      </c>
      <c r="K31" s="38">
        <v>0</v>
      </c>
      <c r="L31" s="37"/>
    </row>
    <row r="32" spans="1:12" s="39" customFormat="1" ht="12.75" customHeight="1" x14ac:dyDescent="0.2">
      <c r="A32" s="62"/>
      <c r="B32" s="65"/>
      <c r="C32" s="62"/>
      <c r="D32" s="36">
        <v>421</v>
      </c>
      <c r="E32" s="37"/>
      <c r="F32" s="37" t="s">
        <v>13</v>
      </c>
      <c r="G32" s="38">
        <v>2200000</v>
      </c>
      <c r="H32" s="38"/>
      <c r="I32" s="38">
        <f t="shared" si="0"/>
        <v>2200000</v>
      </c>
      <c r="J32" s="38">
        <v>0</v>
      </c>
      <c r="K32" s="38">
        <v>0</v>
      </c>
      <c r="L32" s="37"/>
    </row>
    <row r="33" spans="1:12" s="39" customFormat="1" ht="12.75" customHeight="1" x14ac:dyDescent="0.2">
      <c r="A33" s="62"/>
      <c r="B33" s="65"/>
      <c r="C33" s="62"/>
      <c r="D33" s="36">
        <v>323</v>
      </c>
      <c r="E33" s="37"/>
      <c r="F33" s="37" t="s">
        <v>22</v>
      </c>
      <c r="G33" s="38">
        <v>60000</v>
      </c>
      <c r="H33" s="38">
        <v>54000</v>
      </c>
      <c r="I33" s="38">
        <f t="shared" si="0"/>
        <v>114000</v>
      </c>
      <c r="J33" s="38">
        <v>0</v>
      </c>
      <c r="K33" s="38">
        <v>0</v>
      </c>
      <c r="L33" s="37"/>
    </row>
    <row r="34" spans="1:12" s="5" customFormat="1" ht="25.5" customHeight="1" x14ac:dyDescent="0.2">
      <c r="A34" s="62"/>
      <c r="B34" s="65"/>
      <c r="C34" s="62"/>
      <c r="D34" s="15"/>
      <c r="E34" s="10" t="s">
        <v>10</v>
      </c>
      <c r="F34" s="10" t="s">
        <v>31</v>
      </c>
      <c r="G34" s="16">
        <v>750000</v>
      </c>
      <c r="H34" s="16"/>
      <c r="I34" s="16">
        <f t="shared" si="0"/>
        <v>750000</v>
      </c>
      <c r="J34" s="16">
        <v>0</v>
      </c>
      <c r="K34" s="16">
        <v>0</v>
      </c>
      <c r="L34" s="10" t="s">
        <v>56</v>
      </c>
    </row>
    <row r="35" spans="1:12" s="39" customFormat="1" ht="12.75" customHeight="1" x14ac:dyDescent="0.2">
      <c r="A35" s="62"/>
      <c r="B35" s="65"/>
      <c r="C35" s="62"/>
      <c r="D35" s="36">
        <v>363</v>
      </c>
      <c r="E35" s="37"/>
      <c r="F35" s="37" t="s">
        <v>32</v>
      </c>
      <c r="G35" s="38">
        <v>750000</v>
      </c>
      <c r="H35" s="38"/>
      <c r="I35" s="38">
        <f t="shared" si="0"/>
        <v>750000</v>
      </c>
      <c r="J35" s="38">
        <v>0</v>
      </c>
      <c r="K35" s="38">
        <v>0</v>
      </c>
      <c r="L35" s="37"/>
    </row>
    <row r="36" spans="1:12" s="5" customFormat="1" ht="12.75" x14ac:dyDescent="0.2">
      <c r="A36" s="62"/>
      <c r="B36" s="65"/>
      <c r="C36" s="62" t="s">
        <v>73</v>
      </c>
      <c r="D36" s="15"/>
      <c r="E36" s="10" t="s">
        <v>10</v>
      </c>
      <c r="F36" s="10" t="s">
        <v>30</v>
      </c>
      <c r="G36" s="16">
        <v>620000</v>
      </c>
      <c r="H36" s="16"/>
      <c r="I36" s="16">
        <f t="shared" si="0"/>
        <v>620000</v>
      </c>
      <c r="J36" s="16">
        <v>0</v>
      </c>
      <c r="K36" s="16">
        <v>0</v>
      </c>
      <c r="L36" s="10" t="s">
        <v>55</v>
      </c>
    </row>
    <row r="37" spans="1:12" s="39" customFormat="1" ht="11.25" x14ac:dyDescent="0.2">
      <c r="A37" s="62"/>
      <c r="B37" s="65"/>
      <c r="C37" s="62"/>
      <c r="D37" s="36">
        <v>421</v>
      </c>
      <c r="E37" s="37"/>
      <c r="F37" s="37" t="s">
        <v>27</v>
      </c>
      <c r="G37" s="38">
        <v>600000</v>
      </c>
      <c r="H37" s="38"/>
      <c r="I37" s="38">
        <f t="shared" si="0"/>
        <v>600000</v>
      </c>
      <c r="J37" s="38">
        <v>0</v>
      </c>
      <c r="K37" s="38">
        <v>0</v>
      </c>
      <c r="L37" s="37"/>
    </row>
    <row r="38" spans="1:12" s="39" customFormat="1" ht="11.25" x14ac:dyDescent="0.2">
      <c r="A38" s="62"/>
      <c r="B38" s="65"/>
      <c r="C38" s="62"/>
      <c r="D38" s="36">
        <v>323</v>
      </c>
      <c r="E38" s="37"/>
      <c r="F38" s="37" t="s">
        <v>22</v>
      </c>
      <c r="G38" s="38">
        <v>20000</v>
      </c>
      <c r="H38" s="38"/>
      <c r="I38" s="38">
        <f t="shared" si="0"/>
        <v>20000</v>
      </c>
      <c r="J38" s="38">
        <v>0</v>
      </c>
      <c r="K38" s="38">
        <v>0</v>
      </c>
      <c r="L38" s="37"/>
    </row>
    <row r="39" spans="1:12" s="7" customFormat="1" ht="25.5" x14ac:dyDescent="0.2">
      <c r="A39" s="62"/>
      <c r="B39" s="65"/>
      <c r="C39" s="62"/>
      <c r="D39" s="15"/>
      <c r="E39" s="10" t="s">
        <v>10</v>
      </c>
      <c r="F39" s="10" t="s">
        <v>26</v>
      </c>
      <c r="G39" s="16">
        <v>600000</v>
      </c>
      <c r="H39" s="16"/>
      <c r="I39" s="16">
        <f t="shared" si="0"/>
        <v>600000</v>
      </c>
      <c r="J39" s="16">
        <v>0</v>
      </c>
      <c r="K39" s="16">
        <v>0</v>
      </c>
      <c r="L39" s="10" t="s">
        <v>53</v>
      </c>
    </row>
    <row r="40" spans="1:12" s="35" customFormat="1" ht="11.25" x14ac:dyDescent="0.2">
      <c r="A40" s="62"/>
      <c r="B40" s="65"/>
      <c r="C40" s="62"/>
      <c r="D40" s="36">
        <v>421</v>
      </c>
      <c r="E40" s="37"/>
      <c r="F40" s="37" t="s">
        <v>27</v>
      </c>
      <c r="G40" s="38">
        <v>600000</v>
      </c>
      <c r="H40" s="38"/>
      <c r="I40" s="38">
        <f t="shared" si="0"/>
        <v>600000</v>
      </c>
      <c r="J40" s="38">
        <v>0</v>
      </c>
      <c r="K40" s="38">
        <v>0</v>
      </c>
      <c r="L40" s="37"/>
    </row>
    <row r="41" spans="1:12" s="7" customFormat="1" ht="25.5" x14ac:dyDescent="0.2">
      <c r="A41" s="62"/>
      <c r="B41" s="65"/>
      <c r="C41" s="62"/>
      <c r="D41" s="15"/>
      <c r="E41" s="10" t="s">
        <v>33</v>
      </c>
      <c r="F41" s="10" t="s">
        <v>34</v>
      </c>
      <c r="G41" s="16">
        <v>100000</v>
      </c>
      <c r="H41" s="16"/>
      <c r="I41" s="16">
        <f t="shared" si="0"/>
        <v>100000</v>
      </c>
      <c r="J41" s="16">
        <f>SUM(J42)</f>
        <v>200000</v>
      </c>
      <c r="K41" s="16">
        <f>SUM(K42)</f>
        <v>250000</v>
      </c>
      <c r="L41" s="10" t="s">
        <v>58</v>
      </c>
    </row>
    <row r="42" spans="1:12" s="39" customFormat="1" ht="11.25" x14ac:dyDescent="0.2">
      <c r="A42" s="62"/>
      <c r="B42" s="65"/>
      <c r="C42" s="62"/>
      <c r="D42" s="36">
        <v>411</v>
      </c>
      <c r="E42" s="37"/>
      <c r="F42" s="37" t="s">
        <v>57</v>
      </c>
      <c r="G42" s="38">
        <v>100000</v>
      </c>
      <c r="H42" s="38"/>
      <c r="I42" s="38">
        <f t="shared" si="0"/>
        <v>100000</v>
      </c>
      <c r="J42" s="38">
        <v>200000</v>
      </c>
      <c r="K42" s="38">
        <v>250000</v>
      </c>
      <c r="L42" s="37"/>
    </row>
    <row r="43" spans="1:12" s="7" customFormat="1" ht="25.5" x14ac:dyDescent="0.2">
      <c r="A43" s="62"/>
      <c r="B43" s="65"/>
      <c r="C43" s="62" t="s">
        <v>72</v>
      </c>
      <c r="D43" s="15"/>
      <c r="E43" s="10" t="s">
        <v>33</v>
      </c>
      <c r="F43" s="10" t="s">
        <v>35</v>
      </c>
      <c r="G43" s="16">
        <v>1700000</v>
      </c>
      <c r="H43" s="16"/>
      <c r="I43" s="16">
        <f t="shared" si="0"/>
        <v>1700000</v>
      </c>
      <c r="J43" s="16">
        <v>1500000</v>
      </c>
      <c r="K43" s="16">
        <v>1500000</v>
      </c>
      <c r="L43" s="10" t="s">
        <v>59</v>
      </c>
    </row>
    <row r="44" spans="1:12" s="39" customFormat="1" ht="11.25" x14ac:dyDescent="0.2">
      <c r="A44" s="62"/>
      <c r="B44" s="65"/>
      <c r="C44" s="62"/>
      <c r="D44" s="36">
        <v>421</v>
      </c>
      <c r="E44" s="37"/>
      <c r="F44" s="37" t="s">
        <v>36</v>
      </c>
      <c r="G44" s="38">
        <v>1500000</v>
      </c>
      <c r="H44" s="38"/>
      <c r="I44" s="38">
        <f t="shared" si="0"/>
        <v>1500000</v>
      </c>
      <c r="J44" s="38">
        <v>0</v>
      </c>
      <c r="K44" s="38">
        <v>0</v>
      </c>
      <c r="L44" s="37"/>
    </row>
    <row r="45" spans="1:12" s="39" customFormat="1" ht="11.25" x14ac:dyDescent="0.2">
      <c r="A45" s="62"/>
      <c r="B45" s="65"/>
      <c r="C45" s="62"/>
      <c r="D45" s="36">
        <v>323</v>
      </c>
      <c r="E45" s="37"/>
      <c r="F45" s="37" t="s">
        <v>37</v>
      </c>
      <c r="G45" s="38">
        <v>200000</v>
      </c>
      <c r="H45" s="38"/>
      <c r="I45" s="38">
        <f t="shared" si="0"/>
        <v>200000</v>
      </c>
      <c r="J45" s="38">
        <v>0</v>
      </c>
      <c r="K45" s="38">
        <v>0</v>
      </c>
      <c r="L45" s="37"/>
    </row>
    <row r="46" spans="1:12" s="7" customFormat="1" ht="30.75" customHeight="1" x14ac:dyDescent="0.2">
      <c r="A46" s="55"/>
      <c r="B46" s="56"/>
      <c r="C46" s="23"/>
      <c r="D46" s="24"/>
      <c r="E46" s="17" t="s">
        <v>6</v>
      </c>
      <c r="F46" s="17" t="s">
        <v>38</v>
      </c>
      <c r="G46" s="18">
        <v>2050000</v>
      </c>
      <c r="H46" s="18">
        <f>H47</f>
        <v>125000</v>
      </c>
      <c r="I46" s="18">
        <f t="shared" si="0"/>
        <v>2175000</v>
      </c>
      <c r="J46" s="18">
        <f>J47</f>
        <v>1000000</v>
      </c>
      <c r="K46" s="18">
        <f>K47</f>
        <v>1000000</v>
      </c>
      <c r="L46" s="17"/>
    </row>
    <row r="47" spans="1:12" s="7" customFormat="1" ht="25.5" x14ac:dyDescent="0.2">
      <c r="A47" s="57"/>
      <c r="B47" s="57"/>
      <c r="C47" s="8"/>
      <c r="D47" s="25"/>
      <c r="E47" s="19" t="s">
        <v>8</v>
      </c>
      <c r="F47" s="19" t="s">
        <v>39</v>
      </c>
      <c r="G47" s="20">
        <v>2050000</v>
      </c>
      <c r="H47" s="20">
        <f>H48</f>
        <v>125000</v>
      </c>
      <c r="I47" s="20">
        <f t="shared" si="0"/>
        <v>2175000</v>
      </c>
      <c r="J47" s="20">
        <f>J48</f>
        <v>1000000</v>
      </c>
      <c r="K47" s="20">
        <f>K48</f>
        <v>1000000</v>
      </c>
      <c r="L47" s="19"/>
    </row>
    <row r="48" spans="1:12" s="7" customFormat="1" ht="38.25" x14ac:dyDescent="0.2">
      <c r="A48" s="62" t="s">
        <v>71</v>
      </c>
      <c r="B48" s="62" t="s">
        <v>77</v>
      </c>
      <c r="C48" s="62" t="s">
        <v>78</v>
      </c>
      <c r="D48" s="15"/>
      <c r="E48" s="10" t="s">
        <v>40</v>
      </c>
      <c r="F48" s="10" t="s">
        <v>41</v>
      </c>
      <c r="G48" s="16">
        <v>2050000</v>
      </c>
      <c r="H48" s="16">
        <f>SUM(H49:H51)</f>
        <v>125000</v>
      </c>
      <c r="I48" s="16">
        <f t="shared" si="0"/>
        <v>2175000</v>
      </c>
      <c r="J48" s="16">
        <v>1000000</v>
      </c>
      <c r="K48" s="16">
        <v>1000000</v>
      </c>
      <c r="L48" s="10" t="s">
        <v>60</v>
      </c>
    </row>
    <row r="49" spans="1:12" s="39" customFormat="1" ht="11.25" x14ac:dyDescent="0.2">
      <c r="A49" s="62"/>
      <c r="B49" s="62"/>
      <c r="C49" s="62"/>
      <c r="D49" s="36">
        <v>421</v>
      </c>
      <c r="E49" s="37"/>
      <c r="F49" s="37" t="s">
        <v>42</v>
      </c>
      <c r="G49" s="38">
        <v>1700000</v>
      </c>
      <c r="H49" s="38"/>
      <c r="I49" s="38">
        <f t="shared" si="0"/>
        <v>1700000</v>
      </c>
      <c r="J49" s="38">
        <v>0</v>
      </c>
      <c r="K49" s="38">
        <v>0</v>
      </c>
      <c r="L49" s="37"/>
    </row>
    <row r="50" spans="1:12" s="39" customFormat="1" ht="11.25" x14ac:dyDescent="0.2">
      <c r="A50" s="62"/>
      <c r="B50" s="62"/>
      <c r="C50" s="62"/>
      <c r="D50" s="36">
        <v>323</v>
      </c>
      <c r="E50" s="37"/>
      <c r="F50" s="37" t="s">
        <v>22</v>
      </c>
      <c r="G50" s="38">
        <v>50000</v>
      </c>
      <c r="H50" s="38">
        <v>125000</v>
      </c>
      <c r="I50" s="38">
        <f t="shared" si="0"/>
        <v>175000</v>
      </c>
      <c r="J50" s="38">
        <v>0</v>
      </c>
      <c r="K50" s="38">
        <v>0</v>
      </c>
      <c r="L50" s="37"/>
    </row>
    <row r="51" spans="1:12" s="39" customFormat="1" ht="30.75" customHeight="1" x14ac:dyDescent="0.2">
      <c r="A51" s="62"/>
      <c r="B51" s="62"/>
      <c r="C51" s="62"/>
      <c r="D51" s="36">
        <v>421</v>
      </c>
      <c r="E51" s="37"/>
      <c r="F51" s="37" t="s">
        <v>43</v>
      </c>
      <c r="G51" s="38">
        <v>300000</v>
      </c>
      <c r="H51" s="38"/>
      <c r="I51" s="38">
        <f t="shared" si="0"/>
        <v>300000</v>
      </c>
      <c r="J51" s="38">
        <v>0</v>
      </c>
      <c r="K51" s="38">
        <v>0</v>
      </c>
      <c r="L51" s="37"/>
    </row>
    <row r="54" spans="1:12" s="22" customFormat="1" x14ac:dyDescent="0.25">
      <c r="A54" s="59" t="s">
        <v>85</v>
      </c>
      <c r="B54" s="59"/>
    </row>
    <row r="55" spans="1:12" s="22" customFormat="1" x14ac:dyDescent="0.25">
      <c r="A55" s="59" t="s">
        <v>88</v>
      </c>
      <c r="B55" s="59"/>
    </row>
    <row r="56" spans="1:12" s="22" customFormat="1" x14ac:dyDescent="0.25">
      <c r="A56" s="59" t="s">
        <v>86</v>
      </c>
      <c r="B56" s="59" t="s">
        <v>89</v>
      </c>
    </row>
    <row r="57" spans="1:12" x14ac:dyDescent="0.25">
      <c r="K57" t="s">
        <v>80</v>
      </c>
    </row>
    <row r="58" spans="1:12" x14ac:dyDescent="0.25">
      <c r="K58" t="s">
        <v>81</v>
      </c>
    </row>
    <row r="59" spans="1:12" x14ac:dyDescent="0.25">
      <c r="K59" t="s">
        <v>82</v>
      </c>
    </row>
  </sheetData>
  <mergeCells count="20">
    <mergeCell ref="B23:B24"/>
    <mergeCell ref="A27:A45"/>
    <mergeCell ref="B27:B45"/>
    <mergeCell ref="A48:A51"/>
    <mergeCell ref="C48:C51"/>
    <mergeCell ref="B48:B51"/>
    <mergeCell ref="C27:C35"/>
    <mergeCell ref="C36:C42"/>
    <mergeCell ref="C43:C45"/>
    <mergeCell ref="C23:C24"/>
    <mergeCell ref="A23:A24"/>
    <mergeCell ref="A13:A15"/>
    <mergeCell ref="B13:B15"/>
    <mergeCell ref="C13:C15"/>
    <mergeCell ref="A18:A20"/>
    <mergeCell ref="A16:A17"/>
    <mergeCell ref="B16:B17"/>
    <mergeCell ref="C16:C17"/>
    <mergeCell ref="B18:B20"/>
    <mergeCell ref="C18:C20"/>
  </mergeCells>
  <pageMargins left="0.23622047244094491" right="0.23622047244094491" top="0.3937007874015748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2016-04-04T10:10:57Z</cp:lastPrinted>
  <dcterms:created xsi:type="dcterms:W3CDTF">2015-12-09T10:08:38Z</dcterms:created>
  <dcterms:modified xsi:type="dcterms:W3CDTF">2016-04-04T10:10:59Z</dcterms:modified>
</cp:coreProperties>
</file>