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3\OSTVARENJE\s 31.12.2013\"/>
    </mc:Choice>
  </mc:AlternateContent>
  <bookViews>
    <workbookView xWindow="0" yWindow="0" windowWidth="10155" windowHeight="6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2" i="1" l="1"/>
  <c r="F541" i="1"/>
  <c r="E541" i="1"/>
  <c r="F535" i="1"/>
  <c r="E535" i="1"/>
  <c r="F534" i="1"/>
  <c r="E534" i="1"/>
  <c r="F468" i="1"/>
  <c r="E468" i="1"/>
  <c r="F467" i="1"/>
  <c r="E467" i="1"/>
  <c r="F455" i="1"/>
  <c r="F454" i="1"/>
  <c r="F429" i="1"/>
  <c r="E429" i="1"/>
  <c r="F428" i="1"/>
  <c r="E428" i="1"/>
  <c r="F386" i="1"/>
  <c r="F385" i="1"/>
  <c r="F383" i="1"/>
  <c r="E383" i="1"/>
  <c r="F282" i="1"/>
  <c r="F281" i="1"/>
  <c r="F271" i="1"/>
  <c r="E271" i="1"/>
  <c r="F270" i="1"/>
  <c r="E270" i="1"/>
  <c r="F226" i="1"/>
  <c r="F224" i="1"/>
  <c r="F216" i="1"/>
  <c r="F213" i="1"/>
  <c r="E213" i="1"/>
  <c r="F193" i="1"/>
  <c r="E193" i="1"/>
  <c r="F192" i="1"/>
  <c r="E192" i="1"/>
  <c r="F187" i="1"/>
  <c r="E187" i="1"/>
  <c r="E186" i="1"/>
  <c r="E185" i="1"/>
  <c r="E178" i="1"/>
  <c r="E173" i="1"/>
  <c r="E172" i="1"/>
  <c r="F170" i="1"/>
  <c r="F163" i="1"/>
  <c r="E163" i="1"/>
  <c r="E156" i="1"/>
  <c r="E152" i="1"/>
  <c r="F147" i="1"/>
  <c r="E147" i="1"/>
  <c r="E144" i="1"/>
  <c r="F140" i="1"/>
  <c r="E140" i="1"/>
  <c r="F139" i="1"/>
  <c r="E139" i="1"/>
  <c r="F130" i="1"/>
  <c r="F121" i="1"/>
  <c r="E121" i="1"/>
  <c r="F120" i="1"/>
  <c r="E120" i="1"/>
  <c r="F119" i="1"/>
  <c r="E119" i="1"/>
  <c r="E111" i="1"/>
  <c r="E26" i="1"/>
  <c r="E174" i="1" l="1"/>
</calcChain>
</file>

<file path=xl/sharedStrings.xml><?xml version="1.0" encoding="utf-8"?>
<sst xmlns="http://schemas.openxmlformats.org/spreadsheetml/2006/main" count="890" uniqueCount="705">
  <si>
    <t>OPĆINA KNEŽEVI VINOGRADI</t>
  </si>
  <si>
    <t>OIB: 35938293122</t>
  </si>
  <si>
    <t>OPĆI DIO</t>
  </si>
  <si>
    <t>PLANIRANO</t>
  </si>
  <si>
    <t>OSTVARENO</t>
  </si>
  <si>
    <t>INDEX</t>
  </si>
  <si>
    <t>A. RAČUN PRIHODA I RASHODA</t>
  </si>
  <si>
    <t xml:space="preserve">    Prihodi poslovanja</t>
  </si>
  <si>
    <t xml:space="preserve">    Prihodi od prodaje nefinancijske imovine</t>
  </si>
  <si>
    <t xml:space="preserve">    Rashodi poslovanja</t>
  </si>
  <si>
    <t xml:space="preserve">    Rashodi za nabavu nefinancijske imovine</t>
  </si>
  <si>
    <t xml:space="preserve">    RAZLIKA - MANJAK</t>
  </si>
  <si>
    <t>B. RAČUN ZADUŽIVANJA/FINANCIRANJA</t>
  </si>
  <si>
    <t xml:space="preserve">    Primici od financijske imovine i zaduživanja</t>
  </si>
  <si>
    <t xml:space="preserve">    Izdaci za financijsku imovinu i otplate zajmova</t>
  </si>
  <si>
    <t xml:space="preserve">    NETO ZADUŽIVANJE/FINANCIRANJE</t>
  </si>
  <si>
    <t>C. RASPOLOŽIVA SREDSTVA IZ PRETHODNIH GODINA (VIŠAK PRIHODA I REZERVIRANJA)</t>
  </si>
  <si>
    <t xml:space="preserve">    Vlastiti izvori</t>
  </si>
  <si>
    <t xml:space="preserve">    VIŠAK/MANJAK + NETO ZADUŽIVANJA/FINANCIRANJA + RASPOLOŽIVA</t>
  </si>
  <si>
    <t xml:space="preserve">    SREDSTVA IZ PRETHODNIH GODINA</t>
  </si>
  <si>
    <t>BROJ</t>
  </si>
  <si>
    <t>KONTA</t>
  </si>
  <si>
    <t>VRSTA PRIHODA / RASHODA</t>
  </si>
  <si>
    <t>Prihodi poslovanja</t>
  </si>
  <si>
    <t>Prihodi od poreza</t>
  </si>
  <si>
    <t>Porez i prirez na dohodak</t>
  </si>
  <si>
    <t>Porezi na imovinu</t>
  </si>
  <si>
    <t>Porezi na robu i usluge</t>
  </si>
  <si>
    <t>Pomoći iz inozemstva (darovnice) i od subjekata unutar općeg proračuna</t>
  </si>
  <si>
    <t>Pomoći od međunarodnih organizacija te institucija i tijela EU</t>
  </si>
  <si>
    <t>Pomoći iz proračuna</t>
  </si>
  <si>
    <t>Pomoći od ostalih subjekata unutar općeg proračuna</t>
  </si>
  <si>
    <t>Prihodi od imovine</t>
  </si>
  <si>
    <t>Prihodi od financijske imovine</t>
  </si>
  <si>
    <t>Prihodi od nefinancijske imovine</t>
  </si>
  <si>
    <t>Prihodi od upravnih i administrativnih pristojbi, pristojbi po posebnim propisima i naknada</t>
  </si>
  <si>
    <t>Upravne i administrativne pristojbe</t>
  </si>
  <si>
    <t>Prihodi po posebnim propisima</t>
  </si>
  <si>
    <t>Komunalni doprinosi i naknade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</si>
  <si>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</si>
  <si>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</si>
  <si>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</si>
  <si>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</si>
  <si>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</si>
  <si>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</si>
  <si>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</si>
  <si>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</si>
  <si>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</si>
  <si>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</si>
  <si>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</si>
  <si>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</si>
  <si>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</si>
  <si>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</si>
  <si>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</si>
  <si>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</si>
  <si>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</si>
  <si>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</si>
  <si>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</si>
  <si>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Subvencije</t>
  </si>
  <si>
    <t>Subvencije trgovačkim društvima u javnom sektoru</t>
  </si>
  <si>
    <t>Subvencije trgovačkim društvima, poljoprivrednicima i obrtnicima izvan javnog sektora</t>
  </si>
  <si>
    <t>Pomoći dane u inozemstvo i unutar opće države</t>
  </si>
  <si>
    <t>Pomoći unutar općeg proračuna</t>
  </si>
  <si>
    <t>Naknade građanima i kućanstvima na temelju osiguranja i druge naknade</t>
  </si>
  <si>
    <t>Ostale naknade građanima i kućanstvima iz proračuna</t>
  </si>
  <si>
    <t>Ostali rashodi</t>
  </si>
  <si>
    <t>Tekuće donacije</t>
  </si>
  <si>
    <t>Kapitalne donacije</t>
  </si>
  <si>
    <t>Izvanredni rashodi</t>
  </si>
  <si>
    <t>Kapitalne pomoći</t>
  </si>
  <si>
    <t>Raspored rashoda i prijelazni računi</t>
  </si>
  <si>
    <t>Prijelazni račun</t>
  </si>
  <si>
    <t>Rashodi za nabavu nefinancijske imovine</t>
  </si>
  <si>
    <t>Rashodi za nabavu neproizvedene dugotrajne imovine</t>
  </si>
  <si>
    <t>Materijalna imovina - prirodna bogatstva</t>
  </si>
  <si>
    <t>Rashodi za nabavu proizvedene dugotrajne imovine</t>
  </si>
  <si>
    <t>Građevinski objekti</t>
  </si>
  <si>
    <t>Postrojenja i oprema</t>
  </si>
  <si>
    <t>Prijevozna sredstva</t>
  </si>
  <si>
    <t>Knjige, umjetnička djela i ostalae izložbene vrijednosti</t>
  </si>
  <si>
    <t>Nematerijalna proizvedena imovina</t>
  </si>
  <si>
    <t>Primici od financijske imovine i zaduživanja</t>
  </si>
  <si>
    <t>Primljene otplate (povrati) glavnice danih zajmova</t>
  </si>
  <si>
    <t>Primici (povrati) glavnice zajmova kreditnim i ostalim financijskim institucijama izvan javnog sekto</t>
  </si>
  <si>
    <t>Izdaci za financijsku imovinu i otplate zajmova</t>
  </si>
  <si>
    <t>Izdaci za otplatu glavnice primljenih kredita i zajmova</t>
  </si>
  <si>
    <t>Otplata glavnice primljenih zajmova od trgovačkih društava i obrtnika izvan javnog sektora</t>
  </si>
  <si>
    <t>C. RASPOLOŽIVA SREDSTAVA IZ PRETHODNIH GODINA (VIŠAK PRIHODA I REZERVIRANJA)</t>
  </si>
  <si>
    <t>Vlastiti izvori</t>
  </si>
  <si>
    <t>Rezultat poslovanja</t>
  </si>
  <si>
    <t>Višak/manjak prihoda</t>
  </si>
  <si>
    <t>IZVJEŠTAJ O IZVRŠENJU PRORAČUNA  1.01.2013 - 31.12.2013</t>
  </si>
  <si>
    <t>POZICIJA</t>
  </si>
  <si>
    <t>VRSTA RASHODA / IZDATAKA</t>
  </si>
  <si>
    <t>INDEKS</t>
  </si>
  <si>
    <t>UKUPNO RASHODI / IZDACI</t>
  </si>
  <si>
    <t>RAZDJEL  001   OPĆINA KNEŽEVI VINOGRADI</t>
  </si>
  <si>
    <t>GLAVA  01   OPĆINSKO VIJEĆE</t>
  </si>
  <si>
    <t>Program 1000 REDOVNO FUNKCIONIRANJE OPĆINSKIH TIJELA</t>
  </si>
  <si>
    <t>Aktivnost A100001 RAD OPĆINSKOG VIJEĆA</t>
  </si>
  <si>
    <t>R001</t>
  </si>
  <si>
    <t>Naknade članovima predstavničkih i izvršnih tijela i upravni v</t>
  </si>
  <si>
    <t>Naknade članovima povjerenstava</t>
  </si>
  <si>
    <t>R003</t>
  </si>
  <si>
    <t>Reprezentacija</t>
  </si>
  <si>
    <t>Aktivnost A100002 FINANCIRANJE POLITIČKIH STRANAKA</t>
  </si>
  <si>
    <t>R004</t>
  </si>
  <si>
    <t>Tekuće donacije udrugama i političkim strankama</t>
  </si>
  <si>
    <t>GLAVA  02   OPĆINSKI NAČELNIK I ZAMJENIK</t>
  </si>
  <si>
    <t>Aktivnost A100003 RAD OPĆINSKOG NAČELNIKA I ZAMJENIKA</t>
  </si>
  <si>
    <t>R005</t>
  </si>
  <si>
    <t>Plaće za zaposlene</t>
  </si>
  <si>
    <t>R007</t>
  </si>
  <si>
    <t>Ostali nenavedeni rashodi za zaposlene</t>
  </si>
  <si>
    <t>R008</t>
  </si>
  <si>
    <t>Doprinosi za obvezno zdravstveno osiguranje</t>
  </si>
  <si>
    <t>R009</t>
  </si>
  <si>
    <t>Ostali doprinosi (zapošljavanje)</t>
  </si>
  <si>
    <t>R010</t>
  </si>
  <si>
    <t>Dnevnice za službeni put u zemlji</t>
  </si>
  <si>
    <t>R011</t>
  </si>
  <si>
    <t>Naknade za prijevoz na službenom putu u zemlji</t>
  </si>
  <si>
    <t>R012</t>
  </si>
  <si>
    <t>Naknada za korištenje privatnog automobila u službene svrhe</t>
  </si>
  <si>
    <t>R353</t>
  </si>
  <si>
    <t>Naknade članovima predstavničkih i izvršnih tijela i upravnih vijeća</t>
  </si>
  <si>
    <t>R014</t>
  </si>
  <si>
    <t>R015</t>
  </si>
  <si>
    <t>Reprezentacija - proslava značajnih datuma</t>
  </si>
  <si>
    <t>R016</t>
  </si>
  <si>
    <t>Rashodi protokola (vijenci, cvijeće, svijeće i slično)</t>
  </si>
  <si>
    <t>R017</t>
  </si>
  <si>
    <t>Ostali nespomenuti financijski rashodi - rezerva proračuna</t>
  </si>
  <si>
    <t>Aktivnost A100021 PROVEDBA PRIJEVREMENIH IZBORA</t>
  </si>
  <si>
    <t>R340</t>
  </si>
  <si>
    <t>Ostale usluge promidžbe i informiranja</t>
  </si>
  <si>
    <t>R341</t>
  </si>
  <si>
    <t>Grafičke i tiskarske usluge, usluge kopiranja i uvezivanja i slično</t>
  </si>
  <si>
    <t>R342</t>
  </si>
  <si>
    <t>R343</t>
  </si>
  <si>
    <t>GLAVA  03   MJESNI ODBORI</t>
  </si>
  <si>
    <t>Aktivnost A100004 RAD MJESNOG ODBORA KNEŽEVI VINOGRADI</t>
  </si>
  <si>
    <t>R018</t>
  </si>
  <si>
    <t>R282</t>
  </si>
  <si>
    <t>Ostale tekuće donacije</t>
  </si>
  <si>
    <t>Aktivnost A100005 RAD MJESNOG ODBORA KARANAC</t>
  </si>
  <si>
    <t>R019</t>
  </si>
  <si>
    <t>Aktivnost A100006 RAD MJESNOG ODBORA ZMAJEVAC</t>
  </si>
  <si>
    <t>R020</t>
  </si>
  <si>
    <t>Aktivnost A100007 RAD MJESNOG ODBORA SUZA</t>
  </si>
  <si>
    <t>R021</t>
  </si>
  <si>
    <t>Aktivnost A100008 RAD MJESNOG ODBORA KOTLINA</t>
  </si>
  <si>
    <t>R022</t>
  </si>
  <si>
    <t>Tekuće donacije udrugama</t>
  </si>
  <si>
    <t>Aktivnost A100009 RAD MJESNOG ODBORA KAMENAC</t>
  </si>
  <si>
    <t>R023</t>
  </si>
  <si>
    <t>Ostali materijal za potrebe redovnog poslovanja</t>
  </si>
  <si>
    <t>Aktivnost A100010 RAD MJESNOG ODBORA MIRKOVAC</t>
  </si>
  <si>
    <t>R024</t>
  </si>
  <si>
    <t>Aktivnost A100011 ZAJEDNIČKI TROŠKOVI MJESNOG ODBORA</t>
  </si>
  <si>
    <t>R025</t>
  </si>
  <si>
    <t>Električna energija</t>
  </si>
  <si>
    <t>R026</t>
  </si>
  <si>
    <t>Plin</t>
  </si>
  <si>
    <t>R027</t>
  </si>
  <si>
    <t>Motorni benzin i dizel gorivo</t>
  </si>
  <si>
    <t>R028</t>
  </si>
  <si>
    <t>Usluge telefona, telefaksa</t>
  </si>
  <si>
    <t>R029</t>
  </si>
  <si>
    <t>Opskrba vodom</t>
  </si>
  <si>
    <t>R030</t>
  </si>
  <si>
    <t>Dimnjačarske i ekološke usluge</t>
  </si>
  <si>
    <t>R031</t>
  </si>
  <si>
    <t>Zakupnine i najamnine za opremu</t>
  </si>
  <si>
    <t>GLAVA  04   VIJEĆA NACIONALNIH MANJINA</t>
  </si>
  <si>
    <t>Aktivnost A100012 VIJEĆE MAĐARSKE NACIONALNE MANJINE</t>
  </si>
  <si>
    <t>R033</t>
  </si>
  <si>
    <t>Aktivnost A100013 VIJEĆE SRPSKE NACIONALNE MANJINE</t>
  </si>
  <si>
    <t>R032</t>
  </si>
  <si>
    <t>Sitni inventar</t>
  </si>
  <si>
    <t>R318</t>
  </si>
  <si>
    <t>R287</t>
  </si>
  <si>
    <t>R288</t>
  </si>
  <si>
    <t>Aktivnost A100014 PREDSTAVNIK NJEMAČKE NACIONALNE MANJINE</t>
  </si>
  <si>
    <t>R034</t>
  </si>
  <si>
    <t>GLAVA  05   SAVJET MLADIH</t>
  </si>
  <si>
    <t>Aktivnost A100015 SAVIJET MLADIH</t>
  </si>
  <si>
    <t>R035</t>
  </si>
  <si>
    <t>GLAVA  06   JEDINSTVENI UPRAVNI ODJEL</t>
  </si>
  <si>
    <t>Aktivnost A100016 ZAPOSLENI</t>
  </si>
  <si>
    <t>R036</t>
  </si>
  <si>
    <t>R039</t>
  </si>
  <si>
    <t>Ostali nenavedeni rashodi za zaposlene (regres,uskrsnica, božićnica, jubilarna nagrada isl.)</t>
  </si>
  <si>
    <t>R040</t>
  </si>
  <si>
    <t>R041</t>
  </si>
  <si>
    <t>R042</t>
  </si>
  <si>
    <t>R043</t>
  </si>
  <si>
    <t>R044</t>
  </si>
  <si>
    <t>Naknade za prijevoz na posao i s posla</t>
  </si>
  <si>
    <t>R045</t>
  </si>
  <si>
    <t>Seminari, savjetovanja i simpoziji</t>
  </si>
  <si>
    <t>R046</t>
  </si>
  <si>
    <t>Tečajevi i stručni ispiti</t>
  </si>
  <si>
    <t>R047</t>
  </si>
  <si>
    <t>R048</t>
  </si>
  <si>
    <t>Naknada ostalih troškova volontera</t>
  </si>
  <si>
    <t>Aktivnost A100017 MATERIJAL I ENERGIJA</t>
  </si>
  <si>
    <t>R049</t>
  </si>
  <si>
    <t>Uredski materijal</t>
  </si>
  <si>
    <t>R050</t>
  </si>
  <si>
    <t>Literatura (publikacije, časopisi, glasila, knjige i ostalo)</t>
  </si>
  <si>
    <t>R051</t>
  </si>
  <si>
    <t>Materijal i sredstva za čišćenje i održavanje</t>
  </si>
  <si>
    <t>R052</t>
  </si>
  <si>
    <t>R054</t>
  </si>
  <si>
    <t>R055</t>
  </si>
  <si>
    <t>Aktivnost A100018 USLUGE</t>
  </si>
  <si>
    <t>R056</t>
  </si>
  <si>
    <t>R057</t>
  </si>
  <si>
    <t>Poštarina (pisma, tiskanice i sl.)</t>
  </si>
  <si>
    <t>R058</t>
  </si>
  <si>
    <t>Ostale usluge za komunikaciju i prijevoz</t>
  </si>
  <si>
    <t>R059</t>
  </si>
  <si>
    <t>Usluge tekućeg i investicijskog održavanja postrojenja i oprme</t>
  </si>
  <si>
    <t>R061</t>
  </si>
  <si>
    <t>Obvezni i preventivni zdravstveni pregledi zaposlenika</t>
  </si>
  <si>
    <t>R064</t>
  </si>
  <si>
    <t>Ugovori o djelu</t>
  </si>
  <si>
    <t>R065</t>
  </si>
  <si>
    <t>Usluge odvjetnika i pravnog savjetovanja</t>
  </si>
  <si>
    <t>R310</t>
  </si>
  <si>
    <t>R066</t>
  </si>
  <si>
    <t>Javnobilježničke i druge usluge</t>
  </si>
  <si>
    <t>R067</t>
  </si>
  <si>
    <t>Usluge ažuriranja računalnih baza</t>
  </si>
  <si>
    <t>R068</t>
  </si>
  <si>
    <t>Grafičke i tiskarske usluge, usluge kopiranja i uvezivanja isl</t>
  </si>
  <si>
    <t>R069</t>
  </si>
  <si>
    <t>Premije osiguranja ostale imovine</t>
  </si>
  <si>
    <t>R071</t>
  </si>
  <si>
    <t>R072</t>
  </si>
  <si>
    <t>Tuzemne članarine</t>
  </si>
  <si>
    <t>Ostale pristojbe i naknade</t>
  </si>
  <si>
    <t>R074</t>
  </si>
  <si>
    <t>Usluge banaka</t>
  </si>
  <si>
    <t>R075</t>
  </si>
  <si>
    <t>Ostali nespomenuti financijski rashodi</t>
  </si>
  <si>
    <t>Aktivnost A100019 OPREMA</t>
  </si>
  <si>
    <t>R076</t>
  </si>
  <si>
    <t>Računala i računalna oprema</t>
  </si>
  <si>
    <t>R077</t>
  </si>
  <si>
    <t>Uredski namještaj</t>
  </si>
  <si>
    <t>R078</t>
  </si>
  <si>
    <t>Ostala uredska oprema</t>
  </si>
  <si>
    <t>R079</t>
  </si>
  <si>
    <t>Ulaganja u računalne programe</t>
  </si>
  <si>
    <t>Aktivnost A100020 PROVEDBA LOKALNIH IZBORA</t>
  </si>
  <si>
    <t>R290</t>
  </si>
  <si>
    <t>R291</t>
  </si>
  <si>
    <t>R289</t>
  </si>
  <si>
    <t>R321</t>
  </si>
  <si>
    <t>GLAVA  07   GOSPODARSTVO</t>
  </si>
  <si>
    <t>Program 1000 RAZVOJ I POTICANJE GOSPODARSTVA</t>
  </si>
  <si>
    <t>Subvencije trgovačkim društvima izvan javnog sektora</t>
  </si>
  <si>
    <t>Geodetsko-katastarske usluge</t>
  </si>
  <si>
    <t>Aktivnost A100003 RAD LOKALNE AKCIJSKE GRUPE-LAG</t>
  </si>
  <si>
    <t>R305</t>
  </si>
  <si>
    <t>Kapitalni projekt K100001 POSLOVNO-PODUZETNIČKA I REKREATIVNA ZONA KNEŽEVI VINOGRADI</t>
  </si>
  <si>
    <t>R080</t>
  </si>
  <si>
    <t>R081</t>
  </si>
  <si>
    <t>Ostale intelektualne usluge- projektna dokumentacija i nadzo</t>
  </si>
  <si>
    <t>R084</t>
  </si>
  <si>
    <t>Kapitalne pomoći trgovačkim društvima u javnom sektoru- vodood</t>
  </si>
  <si>
    <t>R083</t>
  </si>
  <si>
    <t>Ceste</t>
  </si>
  <si>
    <t>Javna rasvjeta</t>
  </si>
  <si>
    <t>Kapitalni projekt K100003 SMEĐA SIGNALIZACIJA</t>
  </si>
  <si>
    <t>R093</t>
  </si>
  <si>
    <t>Kapitalne donacije za nabavu opreme</t>
  </si>
  <si>
    <t>Kapitalni projekt K100004 UDRUGA VINOGRADARA I VINARA</t>
  </si>
  <si>
    <t>R097</t>
  </si>
  <si>
    <t>R292</t>
  </si>
  <si>
    <t>Kapitalni projekt K100005 SUBVENCIJA IZGRADNJE TRAFO STANICE - ŠTEFANKASA KARANAC</t>
  </si>
  <si>
    <t>R100</t>
  </si>
  <si>
    <t>Kapitalne pomoći trgovačkim društvima u javnom sektoru</t>
  </si>
  <si>
    <t>Kapitalni projekt K100007 SUBVENCIJA KUPOPRODAJNE CIJENE U POSLOVNOJ ZONI</t>
  </si>
  <si>
    <t>R355</t>
  </si>
  <si>
    <t>Ostale intelektualne usluge</t>
  </si>
  <si>
    <t>Tekući projekt T100002 SUFINANCIRANJE KAMATA</t>
  </si>
  <si>
    <t>R087</t>
  </si>
  <si>
    <t>Subvencije poljoprivrednicima</t>
  </si>
  <si>
    <t>Deratizacija i dezinsekcija</t>
  </si>
  <si>
    <t>Tekući projekt T100005 UMJETNO OSJEMENJIVANJE</t>
  </si>
  <si>
    <t>R267</t>
  </si>
  <si>
    <t>Tekući projekt T100009 SUBVENCIONIRNJE POTICANJA GOSPODARSTVA</t>
  </si>
  <si>
    <t>R095</t>
  </si>
  <si>
    <t>Subvencije obrtnicima</t>
  </si>
  <si>
    <t>Tekući projekt T100010 OSTALE TEKUĆE DONACIJE U GOSPODARSTVU</t>
  </si>
  <si>
    <t>R098</t>
  </si>
  <si>
    <t>Tekući projekt T100011 SUFINANCIRANJE IZRADE TOPOGRAFSKIH KARATA</t>
  </si>
  <si>
    <t>R099</t>
  </si>
  <si>
    <t>Tekući projekt T100012 SUFINANCIRANJE IZLAGANJA NA SAJMOVIMA</t>
  </si>
  <si>
    <t>R326</t>
  </si>
  <si>
    <t>GLAVA  08   KOMUNALNA INFRASTRUKTURA</t>
  </si>
  <si>
    <t>Program 1000 ODRŽAVANJE KOMUNALNE INFRASTRUKTURE</t>
  </si>
  <si>
    <t>Aktivnost A100001 ZAPOSLENI</t>
  </si>
  <si>
    <t>R101</t>
  </si>
  <si>
    <t>R104</t>
  </si>
  <si>
    <t>Ostali nenavedeni rashodi za zaposlene(regres, uskrsnica, božićnica, jubilarne nagrade i sl.)</t>
  </si>
  <si>
    <t>R105</t>
  </si>
  <si>
    <t>R106</t>
  </si>
  <si>
    <t>Ostali doprinosi</t>
  </si>
  <si>
    <t>R269</t>
  </si>
  <si>
    <t>R108</t>
  </si>
  <si>
    <t>R109</t>
  </si>
  <si>
    <t>R111</t>
  </si>
  <si>
    <t>Aktivnost A100002 MATERIJAL I ENERGIJA</t>
  </si>
  <si>
    <t>R112</t>
  </si>
  <si>
    <t>R113</t>
  </si>
  <si>
    <t>R114</t>
  </si>
  <si>
    <t>R115</t>
  </si>
  <si>
    <t>Materijal i dijelovi za tekuće i investicijsko održavanje potr</t>
  </si>
  <si>
    <t>R116</t>
  </si>
  <si>
    <t>Materijal i dijelovi za tekuće i investicijsko održavanje trns</t>
  </si>
  <si>
    <t>R117</t>
  </si>
  <si>
    <t>R118</t>
  </si>
  <si>
    <t>Auto gume</t>
  </si>
  <si>
    <t>R119</t>
  </si>
  <si>
    <t>Službena, radna i zaštitna odjeća i obuća</t>
  </si>
  <si>
    <t>Aktivnost A100003 USLUGE</t>
  </si>
  <si>
    <t>R120</t>
  </si>
  <si>
    <t>R121</t>
  </si>
  <si>
    <t>Usluge tekućeg i investicijskog održavanja prijevoznih sredsav</t>
  </si>
  <si>
    <t>R122</t>
  </si>
  <si>
    <t>R123</t>
  </si>
  <si>
    <t>R124</t>
  </si>
  <si>
    <t>Usluge pri registraciji prijevoznih sredstava</t>
  </si>
  <si>
    <t>Aktivnost A100004 OPREMA</t>
  </si>
  <si>
    <t>R126</t>
  </si>
  <si>
    <t>Ostala oprema za održavanje i zaštitu</t>
  </si>
  <si>
    <t>R275</t>
  </si>
  <si>
    <t>Traktori</t>
  </si>
  <si>
    <t>Aktivnost A100005 UREĐENJE ULIČNE KANALSKE MREŽE</t>
  </si>
  <si>
    <t>R127</t>
  </si>
  <si>
    <t>Ostale komunalne usluge</t>
  </si>
  <si>
    <t>Aktivnost A100006 ODRŽAVANJE DEPONIJA</t>
  </si>
  <si>
    <t>R128</t>
  </si>
  <si>
    <t>R323</t>
  </si>
  <si>
    <t>Sanacija smetišta Zmajevac (predistraživanje)</t>
  </si>
  <si>
    <t>Aktivnost A100007 OPREMA NA JAVNIM POVŠRINAMA</t>
  </si>
  <si>
    <t>R130</t>
  </si>
  <si>
    <t>Aktivnost A100008 TEKUĆE ODRŽAVANJE JAVNIH POVRŠINA</t>
  </si>
  <si>
    <t>R131</t>
  </si>
  <si>
    <t>R132</t>
  </si>
  <si>
    <t>R133</t>
  </si>
  <si>
    <t>Veterinarske usluge</t>
  </si>
  <si>
    <t>Aktivnost A100009 RAVNANJE JAVNIH POVRŠINA</t>
  </si>
  <si>
    <t>R134</t>
  </si>
  <si>
    <t>Aktivnost A100010 ODRŽAVANJE NERAZVRST.CESTA U ZIMSKIM UVJETIMA</t>
  </si>
  <si>
    <t>R138</t>
  </si>
  <si>
    <t>Sol za posipanje</t>
  </si>
  <si>
    <t>Aktivnost A100011 ODRŽAVANJE NERAZVRSTANIH CESTA</t>
  </si>
  <si>
    <t>R136</t>
  </si>
  <si>
    <t>Održavanje cesta unutar naselja</t>
  </si>
  <si>
    <t>R137</t>
  </si>
  <si>
    <t>Održavanje otresnica</t>
  </si>
  <si>
    <t>Aktivnost A100013 FUNKCIONIRANJE JAVNE RASVJETE</t>
  </si>
  <si>
    <t>R143</t>
  </si>
  <si>
    <t>R144</t>
  </si>
  <si>
    <t>Aktivnost A100014 OSTALI TROŠKOVI KOMUNALNOG POGONA</t>
  </si>
  <si>
    <t>R295</t>
  </si>
  <si>
    <t>Tekući projekt T100001 SADNJA ZELENILA NA JAVNIM POVRŠINAMA</t>
  </si>
  <si>
    <t>R135</t>
  </si>
  <si>
    <t>Usluge tekućeg i investicijskog održavanja građevinskih objeat</t>
  </si>
  <si>
    <t>Tekući projekt T100006 ZELENILO NA GROBLJIMA</t>
  </si>
  <si>
    <t>R142</t>
  </si>
  <si>
    <t>Program 1000 GRADNJA OBJEKATA I UREĐAJA KOMUNALNE INFRASTRUKTURE</t>
  </si>
  <si>
    <t>Kapitalni projekt K100001 IZGRADNJA NERAZVRSTANIH CESTA</t>
  </si>
  <si>
    <t>R152</t>
  </si>
  <si>
    <t>Ostale intelektualne usluge- projekti i nadzor</t>
  </si>
  <si>
    <t>R153</t>
  </si>
  <si>
    <t>R296</t>
  </si>
  <si>
    <t>Izgradnja otresnica</t>
  </si>
  <si>
    <t>Kapitalni projekt K100002 ŽURNA SANACIJA KLIZIŠTA U REFORMATSKOM SURDUKU</t>
  </si>
  <si>
    <t>R156</t>
  </si>
  <si>
    <t>Ostali nespomenuti građevinski objekti</t>
  </si>
  <si>
    <t>Kapitalni projekt K100003 IZGRADNJA NOGOSTUPA</t>
  </si>
  <si>
    <t>R157</t>
  </si>
  <si>
    <t>R158</t>
  </si>
  <si>
    <t>Ostali slični prometni objekti</t>
  </si>
  <si>
    <t>Kapitalni projekt K100004 SUFINANCIRANJE IZGRADNJE KANALIZACIJE KNEŽEVI VINOGRADI</t>
  </si>
  <si>
    <t>R165</t>
  </si>
  <si>
    <t>Kapitalni projekt K100005 SUBVENCIJA PRIKLJUČAKA NA KANALIZACIJU ZA STAMBENE OBJEKTE</t>
  </si>
  <si>
    <t>R166</t>
  </si>
  <si>
    <t>Pomoć obiteljima i kućanstvima</t>
  </si>
  <si>
    <t>Kapitalni projekt K100006 UREĐENJE CESTE I JAVNIH POVRŠINA U UL.S.MILETIĆA KN.VINOGRADI</t>
  </si>
  <si>
    <t>R297</t>
  </si>
  <si>
    <t>Kapitalne donacije za gradnju i obnovu građevinskih objekata</t>
  </si>
  <si>
    <t>Kapitalni projekt K100011 OPREMANJE MRTVAČNICA</t>
  </si>
  <si>
    <t>R320</t>
  </si>
  <si>
    <t>Oprema za grijanje, ventilaciju i hlađenje</t>
  </si>
  <si>
    <t>Tekući projekt T100001 UREĐENJE DJEČJIH IGRALIŠTA</t>
  </si>
  <si>
    <t>R147</t>
  </si>
  <si>
    <t>Oprema</t>
  </si>
  <si>
    <t>Tekući projekt T100007 OSTALI TROŠKOVI U IZGRADNJI VODOVODA</t>
  </si>
  <si>
    <t>R161</t>
  </si>
  <si>
    <t>Tekući projekt T100008 SUBVENCIJA IZRADE PROJEKTNE DOKUMENTACIJE ZA VODOVODNU MREŽU</t>
  </si>
  <si>
    <t>R162</t>
  </si>
  <si>
    <t>Tekući projekt T100009 IZGRADNJA SEKUNDARNIH VODOVODA</t>
  </si>
  <si>
    <t>R163</t>
  </si>
  <si>
    <t>Tekući projekt T100010 SUBVENCIJA IZRADE PROJEKTA ZA IZGRADNJU KANALIZACIJE</t>
  </si>
  <si>
    <t>R164</t>
  </si>
  <si>
    <t>Tekući projekt T100012 MODERNIZACIJA JAVNE RASVJETE</t>
  </si>
  <si>
    <t>R286</t>
  </si>
  <si>
    <t>Energetski i komunikacijski vodovi</t>
  </si>
  <si>
    <t>GLAVA  09   UREĐENJE STANOVANJA I ZAJEDNICE</t>
  </si>
  <si>
    <t>Program 1000 TEKUĆE I KAPITALNO ODRŽAVANJE OBJEKATA I OPREME</t>
  </si>
  <si>
    <t>Aktivnost A100001 KATASTARSKE I GEODETSKE USLUGE</t>
  </si>
  <si>
    <t>R167</t>
  </si>
  <si>
    <t>Aktivnost A100002 USLUGE NADZORA I PROJEKTANATA</t>
  </si>
  <si>
    <t>R168</t>
  </si>
  <si>
    <t>Aktivnost A100003 NAKNADA ZA UREĐENJE VODA (SLIVNA NAKNADA)</t>
  </si>
  <si>
    <t>R169</t>
  </si>
  <si>
    <t>Aktivnost A100004 ULAGANJE U OBJEKAT BAZENI</t>
  </si>
  <si>
    <t>R344</t>
  </si>
  <si>
    <t>stanica za klor</t>
  </si>
  <si>
    <t>R175</t>
  </si>
  <si>
    <t>Otplata glavnice primljenih zajmova od tuzemnih trgovačkih duš</t>
  </si>
  <si>
    <t>Aktivnost A100005 PRAVO GRAĐENJA NA ZEMLJIŠTU U VLASNIŠTVU RH</t>
  </si>
  <si>
    <t>R174</t>
  </si>
  <si>
    <t>Zakupnine za zemljišta</t>
  </si>
  <si>
    <t>Aktivnost A100006 PROCJENA I LEGALIZACIJA NEKRETNINA U VLASNIŠTVU OPĆINE</t>
  </si>
  <si>
    <t>R264</t>
  </si>
  <si>
    <t>Aktivnost A100007 ZAJEDNIČKA PRIČUVA - STANOUPRAVA</t>
  </si>
  <si>
    <t>R265</t>
  </si>
  <si>
    <t>Aktivnost A100008 OSTALI TROŠKOVI U IZGRADNJI</t>
  </si>
  <si>
    <t>R299</t>
  </si>
  <si>
    <t>Aktivnost A100009 PROJEKT SURADNJE SA REGIONALNOM RAZVIJNOM AGENCIJOM</t>
  </si>
  <si>
    <t>R300</t>
  </si>
  <si>
    <t>R352</t>
  </si>
  <si>
    <t>Kapitalni projekt K100001 MUZEJ U ZMAJEVCU</t>
  </si>
  <si>
    <t>R171</t>
  </si>
  <si>
    <t>R301</t>
  </si>
  <si>
    <t>Kapitalni projekt K100002 ZGRADA BIVŠE MZ ZMAJEVAC (radovi koji nisu predviđeni IPA projektom)</t>
  </si>
  <si>
    <t>R172</t>
  </si>
  <si>
    <t>Usluge tekućeg i investicijskog održavanja građevinskih objekata</t>
  </si>
  <si>
    <t>Kapitalni projekt K100004 KUPOVINA I UREĐENJE DOMA KULTURE KN.VINOGRADI</t>
  </si>
  <si>
    <t>R306</t>
  </si>
  <si>
    <t>Zgrade kulturnih institucija (kazališta, muzeji, galerije, domovi kulture, knjižnice i slično)</t>
  </si>
  <si>
    <t>R357</t>
  </si>
  <si>
    <t>otkup etaže 6. Doma kulture</t>
  </si>
  <si>
    <t>Kapitalni projekt K100005 "GREEN WAY"-IPA MAĐARSKA-HRVATSKA - ZGRADA BIVŠE MZ ZMAJEVAC</t>
  </si>
  <si>
    <t>R284</t>
  </si>
  <si>
    <t>Kapitalni projekt K100006 UREĐENJE JAVNIH POVRŠINA-PARKA U ZMAJEVCU</t>
  </si>
  <si>
    <t>R315</t>
  </si>
  <si>
    <t>Građevinsko zemljište</t>
  </si>
  <si>
    <t>Kapitalni projekt K100007 POMOĆ ZA SANACIJU POSLJEDICA EL.NEPOGODE NA POTPORNIM ZIDOVIMA</t>
  </si>
  <si>
    <t>R331</t>
  </si>
  <si>
    <t>Sportski i rekreacijski tereni</t>
  </si>
  <si>
    <t>Tekući projekt T100001 MANJI POPRAVCI OBJEKATA U VLASNIŠTVU OPĆINE</t>
  </si>
  <si>
    <t>R170</t>
  </si>
  <si>
    <t>R333</t>
  </si>
  <si>
    <t>Tekući projekt T100006 KLIMATIZACIJA DOMOVA KULTURE</t>
  </si>
  <si>
    <t>R345</t>
  </si>
  <si>
    <t>R180</t>
  </si>
  <si>
    <t>Tekući projekt T100007 PROGRAM POMOĆI UREĐENJA OKUĆNICA</t>
  </si>
  <si>
    <t>R176</t>
  </si>
  <si>
    <t>Pomoć obiteljima i kućanstvima-uređenje fasade</t>
  </si>
  <si>
    <t>R302</t>
  </si>
  <si>
    <t>Pomoć obiteljima i kućanstvima-rušenje objekata</t>
  </si>
  <si>
    <t>Tekući projekt T100008 SANACIJA I UREĐENJE OBJEKTA DOMA KULTURE KAMENAC</t>
  </si>
  <si>
    <t>R303</t>
  </si>
  <si>
    <t>R336</t>
  </si>
  <si>
    <t>Tekući projekt T100009 TEKUĆE ODRŽAVANJE "VILA BARANJA"</t>
  </si>
  <si>
    <t>R324</t>
  </si>
  <si>
    <t>Tekući projekt T100010 POSTAVLJANJE FITNES SPRAVA</t>
  </si>
  <si>
    <t>R349</t>
  </si>
  <si>
    <t>Tekući projekt T100011 SANACIJSKI RADOVI NA OBJEKTU UDRUGA U KOTLINI</t>
  </si>
  <si>
    <t>R350</t>
  </si>
  <si>
    <t>GLAVA  10   VATROGASTVO, CIVILNA ZAŠTITA I SLUŽBA SPAŠAVANJA</t>
  </si>
  <si>
    <t>Program 1000 JAVNE POTREBE U VATROGASTVU, CIVILNOJ ZAŠTITI I HGSS-u</t>
  </si>
  <si>
    <t>Aktivnost A100001 JPVP GRADA BELOG MANASTIRA</t>
  </si>
  <si>
    <t>R181</t>
  </si>
  <si>
    <t>Aktivnost A100002 DVD</t>
  </si>
  <si>
    <t>R182</t>
  </si>
  <si>
    <t>Aktivnost A100003 VATROGASNA ZAJEDNICA BARANJE</t>
  </si>
  <si>
    <t>R184</t>
  </si>
  <si>
    <t>Aktivnost A100004 RAD CIVILNE ZAŠTITE</t>
  </si>
  <si>
    <t>R185</t>
  </si>
  <si>
    <t>Aktivnost A100005 RAD HGSS</t>
  </si>
  <si>
    <t>R186</t>
  </si>
  <si>
    <t>Aktivnost A100007 POSLOVI ZAŠTITE OD POŽARA I ZAŠTITE NA RADU</t>
  </si>
  <si>
    <t>R277</t>
  </si>
  <si>
    <t>Kapitalni projekt K100001 IZGRADNJA OBJEKTA DVD KNEŽEVI VINOGRADI</t>
  </si>
  <si>
    <t>R183</t>
  </si>
  <si>
    <t>Ostali poslovni građevinski objekti</t>
  </si>
  <si>
    <t>R338</t>
  </si>
  <si>
    <t>GLAVA  11   ŠPORT</t>
  </si>
  <si>
    <t>Program 1000 JAVNE POTREBE U ŠPORTU</t>
  </si>
  <si>
    <t>Aktivnost A100001 NK BORAC KNEŽEVI VINOGRADI</t>
  </si>
  <si>
    <t>R187</t>
  </si>
  <si>
    <t>Tekuće donacije sportskim društvima</t>
  </si>
  <si>
    <t>Aktivnost A100002 NK POLET KARANAC</t>
  </si>
  <si>
    <t>R188</t>
  </si>
  <si>
    <t>Aktivnost A100003 ŽNK POLET- BARANJA KARANAC</t>
  </si>
  <si>
    <t>R189</t>
  </si>
  <si>
    <t>Aktivnost A100004 NK ZMAJ ZMAJEVAC</t>
  </si>
  <si>
    <t>R190</t>
  </si>
  <si>
    <t>Aktivnost A100005 NK GROZD KOTLINA</t>
  </si>
  <si>
    <t>R191</t>
  </si>
  <si>
    <t>Aktivnost A100006 NK COLUMBUS 2005 SUZA</t>
  </si>
  <si>
    <t>R192</t>
  </si>
  <si>
    <t>Aktivnost A100007 ZAJEDNICA ŠPORTSKIH UDRUGA</t>
  </si>
  <si>
    <t>R193</t>
  </si>
  <si>
    <t>Aktivnost A100008 ŠAHOVSKI KLUB VINOGRADAR</t>
  </si>
  <si>
    <t>R194</t>
  </si>
  <si>
    <t>Aktivnost A100009 TEAKWANDOO KLUB KNEŽEVI VINOGRADI</t>
  </si>
  <si>
    <t>R195</t>
  </si>
  <si>
    <t>Aktivnost A100010 STRELJAČKI KLUB "BARANJAC" KN.VINOGRADI</t>
  </si>
  <si>
    <t>R196</t>
  </si>
  <si>
    <t>Aktivnost A100011 ŠRD UDIČAR ZMAJEVAC</t>
  </si>
  <si>
    <t>R304</t>
  </si>
  <si>
    <t>Aktivnost A100012 SUBVENCIJA VODE</t>
  </si>
  <si>
    <t>R198</t>
  </si>
  <si>
    <t>Aktivnost A100013 NK RADNIČKI MIRKOVAC</t>
  </si>
  <si>
    <t>R199</t>
  </si>
  <si>
    <t>Aktivnost A100014 OSTALE TEKUĆE POTPORE U ŠPORTU</t>
  </si>
  <si>
    <t>R200</t>
  </si>
  <si>
    <t>Aktivnost A100016 ODRŽAVANJE KONJIČKOG KUPA</t>
  </si>
  <si>
    <t>R311</t>
  </si>
  <si>
    <t>Kapitalni projekt K100001 IZGRADNJA I OPREMANJE TRIBINA I STADIONU U KARANCU</t>
  </si>
  <si>
    <t>R197</t>
  </si>
  <si>
    <t>Sportske dvorane i rekreacijski objekti</t>
  </si>
  <si>
    <t>R319</t>
  </si>
  <si>
    <t>Kapitalni projekt K100002 IZGRADNJA SUSTAVA NAVODNJAVANJA SPORTSKOG CENTRA</t>
  </si>
  <si>
    <t>R334</t>
  </si>
  <si>
    <t>Sportski i rekreacijski tereni-kapitalna pomoć</t>
  </si>
  <si>
    <t>Tekući projekt T100001 OSVJETLJENJE DIJELA SPORTSKOG CENTRA</t>
  </si>
  <si>
    <t>R347</t>
  </si>
  <si>
    <t>GLAVA  12   KULTURA</t>
  </si>
  <si>
    <t>Program 1000 JAVNE POTREBE U KULTURI</t>
  </si>
  <si>
    <t>Aktivnost A100001 ZAJEDNIČKI RASHODI UDRUGA</t>
  </si>
  <si>
    <t>R201</t>
  </si>
  <si>
    <t>Aktivnost A100002 SKD PROSVJETA - PODODBOR KNEŽEVI VINOGRADI</t>
  </si>
  <si>
    <t>R202</t>
  </si>
  <si>
    <t>Aktivnost A100003 KUD JOŽEF ATILA ZMAJEVAC</t>
  </si>
  <si>
    <t>R203</t>
  </si>
  <si>
    <t>Aktivnost A100005 KUD PETEFI ŠANDOR KOTLINA</t>
  </si>
  <si>
    <t>R204</t>
  </si>
  <si>
    <t>Aktivnost A100006 MKUD TANC KAMENAC</t>
  </si>
  <si>
    <t>R205</t>
  </si>
  <si>
    <t>Aktivnost A100007 KUD ŽIVOJIN ŽIKA MANDIĆ KNEŽEVI VINOGRADI</t>
  </si>
  <si>
    <t>R206</t>
  </si>
  <si>
    <t>Aktivnost A100008 UDRUGA LJUBITELJA TAMBURICE BARANJSKI BISERI</t>
  </si>
  <si>
    <t>R207</t>
  </si>
  <si>
    <t>Aktivnost A100009 UDVDR-a OPĆINE KNEŽEVI VINOGRADI</t>
  </si>
  <si>
    <t>R212</t>
  </si>
  <si>
    <t>Aktivnost A100010 UHVIDRA BARANJE</t>
  </si>
  <si>
    <t>R213</t>
  </si>
  <si>
    <t>Aktivnost A100011 UDRUGA UMIROVLJENIKA OPĆINE KNEŽEVI VINOGRADI</t>
  </si>
  <si>
    <t>R211</t>
  </si>
  <si>
    <t>Aktivnost A100012 UDRUGA MLADEŽI ZANTO KARANAC</t>
  </si>
  <si>
    <t>R209</t>
  </si>
  <si>
    <t>Aktivnost A100013 UDRUGA MLADEŽI JOŽEF ATILA KOTLINA</t>
  </si>
  <si>
    <t>R210</t>
  </si>
  <si>
    <t>Aktivnost A100014 TURISTIČKA ZAJEDNICA BARANJE</t>
  </si>
  <si>
    <t>R214</t>
  </si>
  <si>
    <t>Potpora za redovne aktivnosti</t>
  </si>
  <si>
    <t>R215</t>
  </si>
  <si>
    <t>Potpora za rad TIC Zmajevac</t>
  </si>
  <si>
    <t>R216</t>
  </si>
  <si>
    <t>Potpora za organizaciju - Baranja fest</t>
  </si>
  <si>
    <t>Aktivnost A100015 MAĐARSKA UDRUGA MLADEŽI HERCEGSZOLOSI MIHALY</t>
  </si>
  <si>
    <t>R208</t>
  </si>
  <si>
    <t>Aktivnost A100016 OSTALE TEKUĆE DONACIJE U KULTURI</t>
  </si>
  <si>
    <t>R217</t>
  </si>
  <si>
    <t>Aktivnost A100019 ZAJEDNICA POVRATNIKA HRVATSKE</t>
  </si>
  <si>
    <t>R278</t>
  </si>
  <si>
    <t>Aktivnost A100020 UDRUGA ZA NJEGOVANJE OBIČAJA MAĐARA "SURDUK"</t>
  </si>
  <si>
    <t>R218</t>
  </si>
  <si>
    <t>Kapitalni projekt K100001 LD "SRNDAĆ" KARANAC - GRIJANJE LOVAČKE KUĆE</t>
  </si>
  <si>
    <t>R354</t>
  </si>
  <si>
    <t>Kapitalne donacije udrugama i političkim strankama</t>
  </si>
  <si>
    <t>Kapitalni projekt K100002 SMU - GRIJANJE U MAĐARSKOJ KUĆI U ZMAJEVCU</t>
  </si>
  <si>
    <t>R356</t>
  </si>
  <si>
    <t>Tekući projekt T100001 ORGANIZACIJA DOČEKA NOVE GODINE</t>
  </si>
  <si>
    <t>R219</t>
  </si>
  <si>
    <t>Doček državne Nove godine</t>
  </si>
  <si>
    <t>R309</t>
  </si>
  <si>
    <t>Doček pravoslavne Nove godine</t>
  </si>
  <si>
    <t>Tekući projekt T100002 KUD ŽIVOJIN ŽIKA MANDIĆ-NABAVKA OPREME</t>
  </si>
  <si>
    <t>R308</t>
  </si>
  <si>
    <t>Tekući projekt T100003 UDRUGA MLADEŽI KOTLINA - POMOĆ U SANACIJI PROSTORA</t>
  </si>
  <si>
    <t>R351</t>
  </si>
  <si>
    <t>GLAVA  13   RELIGIJA</t>
  </si>
  <si>
    <t>Program 1000 TEKUĆE POMOĆI RELIGIJI</t>
  </si>
  <si>
    <t>Aktivnost A100001 KATOLIČKA VJERSKA ZAJEDNICA (4 CRKVE)</t>
  </si>
  <si>
    <t>R220</t>
  </si>
  <si>
    <t>Tekuće donacije vjerskim zajednicama</t>
  </si>
  <si>
    <t>Aktivnost A100002 REFORMATSKA VJERSKA ZAJEDNICA (6 CRKVI)</t>
  </si>
  <si>
    <t>R221</t>
  </si>
  <si>
    <t>Aktivnost A100003 PRAVOSLAVNA VJERSKA ZAJEDNICA (2 CRKVE)</t>
  </si>
  <si>
    <t>R222</t>
  </si>
  <si>
    <t>Kapitalni projekt K100001 PRAVOSLAVNA CRKVA KNEŽEVI VINOGRADI</t>
  </si>
  <si>
    <t>R223</t>
  </si>
  <si>
    <t>Kapitalne donacije vjerskim zajednicama</t>
  </si>
  <si>
    <t>Kapitalni projekt K100002 REFORMATSKA CRKVA KNEŽEVI VINOGRADI</t>
  </si>
  <si>
    <t>R224</t>
  </si>
  <si>
    <t>Kapitalni projekt K100003 RIMOKATOLIČKA CRKVENA OPĆINA ZMAJEVAC</t>
  </si>
  <si>
    <t>R225</t>
  </si>
  <si>
    <t>Kapitalni projekt K100006 REFORMATSKA CRKVA SUZA</t>
  </si>
  <si>
    <t>R279</t>
  </si>
  <si>
    <t>Kapitalni projekt K100007 REFORMATSKA CRKVA KAMENAC</t>
  </si>
  <si>
    <t>R339</t>
  </si>
  <si>
    <t>GLAVA  14   PREDŠKOLSKI ODGOJ</t>
  </si>
  <si>
    <t>Program 1000 JAVNE POTREBE U PREDŠKOLSKOM ODGOJU</t>
  </si>
  <si>
    <t>Aktivnost A100001 IZDACI ZA ZAPOSLENE</t>
  </si>
  <si>
    <t>R226</t>
  </si>
  <si>
    <t>R227</t>
  </si>
  <si>
    <t>Aktivnost A100002 MATERIJALNI RASHODI</t>
  </si>
  <si>
    <t>R228</t>
  </si>
  <si>
    <t>Aktivnost A100003 OSTALE POTPORE U PREDŠKOLSKOM ODGOJU</t>
  </si>
  <si>
    <t>R229</t>
  </si>
  <si>
    <t>Kapitalni projekt K100001 REKONSTRUKCIJA CENTRALNOG GRIJANJA U VRTIĆU KN.VINOGRADI</t>
  </si>
  <si>
    <t>R332</t>
  </si>
  <si>
    <t>GLAVA  15   OBRAZOVANJE</t>
  </si>
  <si>
    <t>Program 1000 POMOĆI U OBRAZOVANJU</t>
  </si>
  <si>
    <t>Aktivnost A100001 ŠKOLA KNEŽEVI VINOGRADI</t>
  </si>
  <si>
    <t>R230</t>
  </si>
  <si>
    <t>Tekuće pomoći izvanproračunskim korisnicima županijskih, grask</t>
  </si>
  <si>
    <t>R231</t>
  </si>
  <si>
    <t>Za održavanje parkovnih površina</t>
  </si>
  <si>
    <t>R232</t>
  </si>
  <si>
    <t>Subvencija korištenja dvorane</t>
  </si>
  <si>
    <t>R233</t>
  </si>
  <si>
    <t>Za održavanje maskenbala</t>
  </si>
  <si>
    <t>R335</t>
  </si>
  <si>
    <t>Uređenje i sanacija dječjeg igrališta područne škole Karanac</t>
  </si>
  <si>
    <t>R348</t>
  </si>
  <si>
    <t>za osvjetljenje košarkaškog igrališta OŠ Kn.Vinogradi</t>
  </si>
  <si>
    <t>Aktivnost A100002 ŠKOLA ZMAJEVAC</t>
  </si>
  <si>
    <t>R234</t>
  </si>
  <si>
    <t>R235</t>
  </si>
  <si>
    <t>Za održavanje dvorane</t>
  </si>
  <si>
    <t>Aktivnost A100003 SUBVENCIJA PRIJEVOZA UČENIKA SREDNJIH ŠKOLA</t>
  </si>
  <si>
    <t>R236</t>
  </si>
  <si>
    <t>Sufinanciranje cijene prijevoza</t>
  </si>
  <si>
    <t>Aktivnost A100004 SUBVENCIJA PRIJEVOZA UČENIKA U DRAMALJ</t>
  </si>
  <si>
    <t>R237</t>
  </si>
  <si>
    <t>Tekući projekt T100001 STIPENDIJE</t>
  </si>
  <si>
    <t>R238</t>
  </si>
  <si>
    <t>Stipendije i školarine</t>
  </si>
  <si>
    <t>GLAVA  16   SOCIJALNA SKRB</t>
  </si>
  <si>
    <t>Program 1000 JAVNE POTREBE U ZDRAVSTVU I SOCIJALNOJ SKRBI</t>
  </si>
  <si>
    <t>Aktivnost A100001 TROŠKOVI STANOVANJA ZA SOCIJALNO UGROŽENE</t>
  </si>
  <si>
    <t>R239</t>
  </si>
  <si>
    <t>Pomoć za troškove stanovanja</t>
  </si>
  <si>
    <t>R240</t>
  </si>
  <si>
    <t>Pomoć za ogrijev</t>
  </si>
  <si>
    <t>Aktivnost A100002 OSTALE POMOĆI SOCIJALNO UGROŽENIMA</t>
  </si>
  <si>
    <t>R241</t>
  </si>
  <si>
    <t>Aktivnost A100003 UDRUGA ŽENA IZVOR KNEŽEVI VINOGRADI</t>
  </si>
  <si>
    <t>R242</t>
  </si>
  <si>
    <t>Aktivnost A100004 UDRUGA BARANJSKO SRCE BELI MANASTIR</t>
  </si>
  <si>
    <t>R243</t>
  </si>
  <si>
    <t>Aktivnost A100005 UDRUGA ZA RAZVOJ CIVIL.DRUŠTVA PRAVDA ZA SVE KARANAC</t>
  </si>
  <si>
    <t>R244</t>
  </si>
  <si>
    <t>Aktivnost A100007 OSTALE UDRUGE SOCIJALNE SKRBI</t>
  </si>
  <si>
    <t>R246</t>
  </si>
  <si>
    <t>Aktivnost A100008 CRVENI KRIŽ</t>
  </si>
  <si>
    <t>R247</t>
  </si>
  <si>
    <t>Aktivnost A100010 BARANJSKI LEPTIRIĆI-UDRUGA RODITELJA DJECE SA POSEBNIM POTREBAMA</t>
  </si>
  <si>
    <t>R307</t>
  </si>
  <si>
    <t>GLAVA  17   PROMIDŽBA I INFORMIRANJE</t>
  </si>
  <si>
    <t>Program 1000 PROMIDŽBA I INFORMIRANJE</t>
  </si>
  <si>
    <t>Aktivnost A100001 ODRŽAVANJE WEB STRANICE</t>
  </si>
  <si>
    <t>R249</t>
  </si>
  <si>
    <t>Aktivnost A100002 NOVINE NA MAĐARSKOM JEZIKU MAGYAR NAPLO</t>
  </si>
  <si>
    <t>R251</t>
  </si>
  <si>
    <t>Tekuće donacije nacionalnim zajednicama i manjinama</t>
  </si>
  <si>
    <t>Aktivnost A100003 NOVINE NA SRPSKOM JEZIKU NOVOSTI</t>
  </si>
  <si>
    <t>R252</t>
  </si>
  <si>
    <t>Aktivnost A100004 RADIO BARANJA</t>
  </si>
  <si>
    <t>R253</t>
  </si>
  <si>
    <t>Za program na mađarskom jeziku</t>
  </si>
  <si>
    <t>R254</t>
  </si>
  <si>
    <t>Za program na hrvatskom jeziku</t>
  </si>
  <si>
    <t>Aktivnost A100005 RADIO BANSKA KOSA</t>
  </si>
  <si>
    <t>R255</t>
  </si>
  <si>
    <t>Za program na srpskom jeziku</t>
  </si>
  <si>
    <t>POSEBNI DIO</t>
  </si>
  <si>
    <t>Zakupnina i najamnina</t>
  </si>
  <si>
    <t>Grafičke i tiskarsk usluge</t>
  </si>
  <si>
    <t>Tekuća donacija udrugama (KUD Jozsef Atila)</t>
  </si>
  <si>
    <t>Tekuća donacija - NK Radnički</t>
  </si>
  <si>
    <t>Tekuće donacije - NK Columbus 2005</t>
  </si>
  <si>
    <t>Ostale tekuće donacije - paketići</t>
  </si>
  <si>
    <t>Grafičke i tiskarske usluge</t>
  </si>
  <si>
    <t>URBROJ: 2100/06-01-01/1-14-1</t>
  </si>
  <si>
    <t>PREDSJEDNIK</t>
  </si>
  <si>
    <t>OPĆINSKOG VIJEĆA</t>
  </si>
  <si>
    <t>Franja Bukta</t>
  </si>
  <si>
    <t>KLASA: 400-06/14-01/2</t>
  </si>
  <si>
    <t>Kn.Vinogradi, 31.03.2014.</t>
  </si>
  <si>
    <t>radovi na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</si>
</sst>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[$%]"/>
  </numFmts>
  <fonts count="5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FFFF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14148A"/>
        <bgColor indexed="64"/>
      </patternFill>
    </fill>
    <fill>
      <patternFill patternType="solid">
        <fgColor rgb="FF5050A8"/>
        <bgColor indexed="64"/>
      </patternFill>
    </fill>
    <fill>
      <patternFill patternType="solid">
        <fgColor rgb="FF6464B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1" fillId="2" borderId="0" xfId="0" applyFont="1" applyFill="1"/>
    <xf numFmtId="0" fontId="4" fillId="3" borderId="0" xfId="0" applyFont="1" applyFill="1"/>
    <xf numFmtId="0" fontId="4" fillId="4" borderId="0" xfId="0" applyFont="1" applyFill="1"/>
    <xf numFmtId="4" fontId="4" fillId="4" borderId="0" xfId="0" applyNumberFormat="1" applyFont="1" applyFill="1"/>
    <xf numFmtId="0" fontId="4" fillId="4" borderId="0" xfId="0" applyFont="1" applyFill="1" applyAlignment="1">
      <alignment wrapText="1"/>
    </xf>
    <xf numFmtId="4" fontId="4" fillId="4" borderId="0" xfId="0" applyNumberFormat="1" applyFont="1" applyFill="1" applyAlignment="1">
      <alignment wrapText="1"/>
    </xf>
    <xf numFmtId="0" fontId="4" fillId="4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4" fillId="3" borderId="0" xfId="0" applyNumberFormat="1" applyFont="1" applyFill="1"/>
    <xf numFmtId="0" fontId="4" fillId="5" borderId="0" xfId="0" applyFont="1" applyFill="1"/>
    <xf numFmtId="4" fontId="4" fillId="5" borderId="0" xfId="0" applyNumberFormat="1" applyFont="1" applyFill="1"/>
    <xf numFmtId="0" fontId="4" fillId="6" borderId="0" xfId="0" applyFont="1" applyFill="1"/>
    <xf numFmtId="4" fontId="4" fillId="6" borderId="0" xfId="0" applyNumberFormat="1" applyFont="1" applyFill="1"/>
    <xf numFmtId="0" fontId="4" fillId="7" borderId="0" xfId="0" applyFont="1" applyFill="1"/>
    <xf numFmtId="4" fontId="4" fillId="7" borderId="0" xfId="0" applyNumberFormat="1" applyFont="1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164" fontId="4" fillId="7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3"/>
  <sheetViews>
    <sheetView tabSelected="1" topLeftCell="A381" zoomScaleNormal="100" workbookViewId="0">
      <selection activeCell="H388" sqref="H388"/>
    </sheetView>
  </sheetViews>
  <sheetFormatPr defaultRowHeight="15" x14ac:dyDescent="0.25"/>
  <cols>
    <col min="3" max="3" width="70.7109375" customWidth="1"/>
    <col min="4" max="5" width="15.7109375" customWidth="1"/>
    <col min="6" max="6" width="15.7109375" style="25" customWidth="1"/>
  </cols>
  <sheetData>
    <row r="1" spans="2:6" x14ac:dyDescent="0.25">
      <c r="B1" s="1" t="s">
        <v>0</v>
      </c>
    </row>
    <row r="2" spans="2:6" x14ac:dyDescent="0.25">
      <c r="B2" s="1" t="s">
        <v>1</v>
      </c>
    </row>
    <row r="3" spans="2:6" ht="25.5" x14ac:dyDescent="0.35">
      <c r="B3" s="2" t="s">
        <v>91</v>
      </c>
    </row>
    <row r="4" spans="2:6" ht="25.5" x14ac:dyDescent="0.35">
      <c r="B4" s="2"/>
    </row>
    <row r="5" spans="2:6" ht="20.25" x14ac:dyDescent="0.3">
      <c r="B5" s="3" t="s">
        <v>2</v>
      </c>
    </row>
    <row r="8" spans="2:6" x14ac:dyDescent="0.25">
      <c r="B8" s="1"/>
      <c r="C8" s="1"/>
      <c r="D8" s="1"/>
      <c r="E8" s="1"/>
      <c r="F8" s="26"/>
    </row>
    <row r="9" spans="2:6" x14ac:dyDescent="0.25">
      <c r="B9" s="1"/>
      <c r="C9" s="1"/>
      <c r="D9" s="1" t="s">
        <v>3</v>
      </c>
      <c r="E9" s="1" t="s">
        <v>4</v>
      </c>
      <c r="F9" s="26" t="s">
        <v>5</v>
      </c>
    </row>
    <row r="10" spans="2:6" x14ac:dyDescent="0.25">
      <c r="B10" s="1" t="s">
        <v>6</v>
      </c>
      <c r="C10" s="1"/>
      <c r="D10" s="1"/>
      <c r="E10" s="1"/>
      <c r="F10" s="26"/>
    </row>
    <row r="11" spans="2:6" x14ac:dyDescent="0.25">
      <c r="B11" s="1" t="s">
        <v>7</v>
      </c>
      <c r="C11" s="1"/>
      <c r="D11" s="4">
        <v>27249447</v>
      </c>
      <c r="E11" s="4">
        <v>26433984.449999999</v>
      </c>
      <c r="F11" s="27">
        <v>97</v>
      </c>
    </row>
    <row r="12" spans="2:6" x14ac:dyDescent="0.25">
      <c r="B12" s="1" t="s">
        <v>8</v>
      </c>
      <c r="C12" s="1"/>
      <c r="D12" s="4">
        <v>980000</v>
      </c>
      <c r="E12" s="4">
        <v>952931.61</v>
      </c>
      <c r="F12" s="27">
        <v>97.2</v>
      </c>
    </row>
    <row r="13" spans="2:6" x14ac:dyDescent="0.25">
      <c r="B13" s="1" t="s">
        <v>9</v>
      </c>
      <c r="C13" s="1"/>
      <c r="D13" s="4">
        <v>21719938</v>
      </c>
      <c r="E13" s="4">
        <v>18255671.420000002</v>
      </c>
      <c r="F13" s="27">
        <v>84.1</v>
      </c>
    </row>
    <row r="14" spans="2:6" x14ac:dyDescent="0.25">
      <c r="B14" s="1" t="s">
        <v>10</v>
      </c>
      <c r="C14" s="1"/>
      <c r="D14" s="4">
        <v>8756569</v>
      </c>
      <c r="E14" s="4">
        <v>6348879.54</v>
      </c>
      <c r="F14" s="27">
        <v>72.5</v>
      </c>
    </row>
    <row r="15" spans="2:6" x14ac:dyDescent="0.25">
      <c r="B15" s="1" t="s">
        <v>11</v>
      </c>
      <c r="C15" s="1"/>
      <c r="D15" s="4">
        <v>-2247060</v>
      </c>
      <c r="E15" s="4">
        <v>2782365.0999999898</v>
      </c>
      <c r="F15" s="27">
        <v>0</v>
      </c>
    </row>
    <row r="17" spans="2:6" x14ac:dyDescent="0.25">
      <c r="B17" s="1" t="s">
        <v>12</v>
      </c>
      <c r="C17" s="1"/>
      <c r="D17" s="1"/>
      <c r="E17" s="1"/>
      <c r="F17" s="26"/>
    </row>
    <row r="18" spans="2:6" x14ac:dyDescent="0.25">
      <c r="B18" s="1" t="s">
        <v>13</v>
      </c>
      <c r="C18" s="1"/>
      <c r="D18" s="4">
        <v>200000</v>
      </c>
      <c r="E18" s="4">
        <v>200000</v>
      </c>
      <c r="F18" s="27">
        <v>100</v>
      </c>
    </row>
    <row r="19" spans="2:6" x14ac:dyDescent="0.25">
      <c r="B19" s="1" t="s">
        <v>14</v>
      </c>
      <c r="C19" s="1"/>
      <c r="D19" s="4">
        <v>72000</v>
      </c>
      <c r="E19" s="4">
        <v>71871.67</v>
      </c>
      <c r="F19" s="27">
        <v>99.8</v>
      </c>
    </row>
    <row r="20" spans="2:6" x14ac:dyDescent="0.25">
      <c r="B20" s="1" t="s">
        <v>15</v>
      </c>
      <c r="C20" s="1"/>
      <c r="D20" s="4">
        <v>128000</v>
      </c>
      <c r="E20" s="4">
        <v>128128.33</v>
      </c>
      <c r="F20" s="27">
        <v>100.1002578125</v>
      </c>
    </row>
    <row r="22" spans="2:6" x14ac:dyDescent="0.25">
      <c r="B22" s="1" t="s">
        <v>16</v>
      </c>
      <c r="C22" s="1"/>
      <c r="D22" s="1"/>
      <c r="E22" s="1"/>
      <c r="F22" s="26"/>
    </row>
    <row r="23" spans="2:6" x14ac:dyDescent="0.25">
      <c r="B23" s="1" t="s">
        <v>17</v>
      </c>
      <c r="C23" s="1"/>
      <c r="D23" s="4">
        <v>2119060</v>
      </c>
      <c r="E23" s="4">
        <v>2119060</v>
      </c>
      <c r="F23" s="27">
        <v>0</v>
      </c>
    </row>
    <row r="25" spans="2:6" x14ac:dyDescent="0.25">
      <c r="B25" s="1" t="s">
        <v>18</v>
      </c>
      <c r="C25" s="1"/>
      <c r="D25" s="1"/>
      <c r="E25" s="1"/>
      <c r="F25" s="26"/>
    </row>
    <row r="26" spans="2:6" x14ac:dyDescent="0.25">
      <c r="B26" s="1" t="s">
        <v>19</v>
      </c>
      <c r="C26" s="1"/>
      <c r="D26" s="4">
        <v>0</v>
      </c>
      <c r="E26" s="4">
        <f>(E11-E13)+(E12-E14)+(E18-E19)+E23</f>
        <v>5029553.4299999978</v>
      </c>
      <c r="F26" s="27">
        <v>0</v>
      </c>
    </row>
    <row r="29" spans="2:6" x14ac:dyDescent="0.25">
      <c r="B29" s="5" t="s">
        <v>20</v>
      </c>
      <c r="C29" s="5"/>
      <c r="D29" s="5"/>
      <c r="E29" s="5"/>
      <c r="F29" s="28"/>
    </row>
    <row r="30" spans="2:6" x14ac:dyDescent="0.25">
      <c r="B30" s="5" t="s">
        <v>21</v>
      </c>
      <c r="C30" s="5" t="s">
        <v>22</v>
      </c>
      <c r="D30" s="5" t="s">
        <v>3</v>
      </c>
      <c r="E30" s="5" t="s">
        <v>4</v>
      </c>
      <c r="F30" s="28" t="s">
        <v>5</v>
      </c>
    </row>
    <row r="31" spans="2:6" x14ac:dyDescent="0.25">
      <c r="B31" s="6" t="s">
        <v>6</v>
      </c>
      <c r="C31" s="6"/>
      <c r="D31" s="6"/>
      <c r="E31" s="6"/>
      <c r="F31" s="29"/>
    </row>
    <row r="32" spans="2:6" x14ac:dyDescent="0.25">
      <c r="B32" s="11">
        <v>6</v>
      </c>
      <c r="C32" s="9" t="s">
        <v>23</v>
      </c>
      <c r="D32" s="10">
        <v>27249447</v>
      </c>
      <c r="E32" s="10">
        <v>26433984.449999999</v>
      </c>
      <c r="F32" s="30">
        <v>97</v>
      </c>
    </row>
    <row r="33" spans="2:6" s="12" customFormat="1" ht="14.25" x14ac:dyDescent="0.2">
      <c r="B33" s="14">
        <v>61</v>
      </c>
      <c r="C33" s="12" t="s">
        <v>24</v>
      </c>
      <c r="D33" s="13">
        <v>5002200</v>
      </c>
      <c r="E33" s="13">
        <v>5255446.8600000003</v>
      </c>
      <c r="F33" s="31">
        <v>105.1</v>
      </c>
    </row>
    <row r="34" spans="2:6" s="15" customFormat="1" x14ac:dyDescent="0.25">
      <c r="B34" s="17">
        <v>611</v>
      </c>
      <c r="C34" s="15" t="s">
        <v>25</v>
      </c>
      <c r="D34" s="16">
        <v>4582200</v>
      </c>
      <c r="E34" s="16">
        <v>4954451.25</v>
      </c>
      <c r="F34" s="32">
        <v>108.1</v>
      </c>
    </row>
    <row r="35" spans="2:6" s="15" customFormat="1" x14ac:dyDescent="0.25">
      <c r="B35" s="17">
        <v>613</v>
      </c>
      <c r="C35" s="15" t="s">
        <v>26</v>
      </c>
      <c r="D35" s="16">
        <v>250000</v>
      </c>
      <c r="E35" s="16">
        <v>151055.96</v>
      </c>
      <c r="F35" s="32">
        <v>60.4</v>
      </c>
    </row>
    <row r="36" spans="2:6" s="15" customFormat="1" x14ac:dyDescent="0.25">
      <c r="B36" s="17">
        <v>614</v>
      </c>
      <c r="C36" s="15" t="s">
        <v>27</v>
      </c>
      <c r="D36" s="16">
        <v>170000</v>
      </c>
      <c r="E36" s="16">
        <v>149939.65</v>
      </c>
      <c r="F36" s="32">
        <v>88.2</v>
      </c>
    </row>
    <row r="37" spans="2:6" s="12" customFormat="1" ht="14.25" x14ac:dyDescent="0.2">
      <c r="B37" s="14">
        <v>63</v>
      </c>
      <c r="C37" s="12" t="s">
        <v>28</v>
      </c>
      <c r="D37" s="13">
        <v>2225000</v>
      </c>
      <c r="E37" s="13">
        <v>1529176.21</v>
      </c>
      <c r="F37" s="31">
        <v>68.7</v>
      </c>
    </row>
    <row r="38" spans="2:6" s="15" customFormat="1" x14ac:dyDescent="0.25">
      <c r="B38" s="17">
        <v>632</v>
      </c>
      <c r="C38" s="15" t="s">
        <v>29</v>
      </c>
      <c r="D38" s="16">
        <v>0</v>
      </c>
      <c r="E38" s="16">
        <v>0</v>
      </c>
      <c r="F38" s="32">
        <v>0</v>
      </c>
    </row>
    <row r="39" spans="2:6" s="15" customFormat="1" x14ac:dyDescent="0.25">
      <c r="B39" s="17">
        <v>633</v>
      </c>
      <c r="C39" s="15" t="s">
        <v>30</v>
      </c>
      <c r="D39" s="16">
        <v>1790000</v>
      </c>
      <c r="E39" s="16">
        <v>1094778.56</v>
      </c>
      <c r="F39" s="32">
        <v>61.2</v>
      </c>
    </row>
    <row r="40" spans="2:6" s="15" customFormat="1" x14ac:dyDescent="0.25">
      <c r="B40" s="17">
        <v>634</v>
      </c>
      <c r="C40" s="15" t="s">
        <v>31</v>
      </c>
      <c r="D40" s="16">
        <v>435000</v>
      </c>
      <c r="E40" s="16">
        <v>434397.65</v>
      </c>
      <c r="F40" s="32">
        <v>99.9</v>
      </c>
    </row>
    <row r="41" spans="2:6" s="12" customFormat="1" ht="14.25" x14ac:dyDescent="0.2">
      <c r="B41" s="14">
        <v>64</v>
      </c>
      <c r="C41" s="12" t="s">
        <v>32</v>
      </c>
      <c r="D41" s="13">
        <v>1542000</v>
      </c>
      <c r="E41" s="13">
        <v>1361414.53</v>
      </c>
      <c r="F41" s="31">
        <v>88.3</v>
      </c>
    </row>
    <row r="42" spans="2:6" s="15" customFormat="1" x14ac:dyDescent="0.25">
      <c r="B42" s="17">
        <v>641</v>
      </c>
      <c r="C42" s="15" t="s">
        <v>33</v>
      </c>
      <c r="D42" s="16">
        <v>355000</v>
      </c>
      <c r="E42" s="16">
        <v>352090.93</v>
      </c>
      <c r="F42" s="32">
        <v>99.2</v>
      </c>
    </row>
    <row r="43" spans="2:6" s="15" customFormat="1" x14ac:dyDescent="0.25">
      <c r="B43" s="17">
        <v>642</v>
      </c>
      <c r="C43" s="15" t="s">
        <v>34</v>
      </c>
      <c r="D43" s="16">
        <v>1187000</v>
      </c>
      <c r="E43" s="16">
        <v>1009323.6</v>
      </c>
      <c r="F43" s="32">
        <v>85</v>
      </c>
    </row>
    <row r="44" spans="2:6" s="12" customFormat="1" ht="28.5" x14ac:dyDescent="0.2">
      <c r="B44" s="14">
        <v>65</v>
      </c>
      <c r="C44" s="12" t="s">
        <v>35</v>
      </c>
      <c r="D44" s="13">
        <v>1114917</v>
      </c>
      <c r="E44" s="13">
        <v>922617.30999999901</v>
      </c>
      <c r="F44" s="31">
        <v>82.8</v>
      </c>
    </row>
    <row r="45" spans="2:6" s="15" customFormat="1" x14ac:dyDescent="0.25">
      <c r="B45" s="17">
        <v>651</v>
      </c>
      <c r="C45" s="15" t="s">
        <v>36</v>
      </c>
      <c r="D45" s="16">
        <v>101000</v>
      </c>
      <c r="E45" s="16">
        <v>88800</v>
      </c>
      <c r="F45" s="32">
        <v>87.9</v>
      </c>
    </row>
    <row r="46" spans="2:6" s="15" customFormat="1" x14ac:dyDescent="0.25">
      <c r="B46" s="17">
        <v>652</v>
      </c>
      <c r="C46" s="15" t="s">
        <v>37</v>
      </c>
      <c r="D46" s="16">
        <v>457917</v>
      </c>
      <c r="E46" s="16">
        <v>354516.25</v>
      </c>
      <c r="F46" s="32">
        <v>77.400000000000006</v>
      </c>
    </row>
    <row r="47" spans="2:6" s="15" customFormat="1" x14ac:dyDescent="0.25">
      <c r="B47" s="17">
        <v>653</v>
      </c>
      <c r="C47" s="15" t="s">
        <v>38</v>
      </c>
      <c r="D47" s="16">
        <v>556000</v>
      </c>
      <c r="E47" s="16">
        <v>479301.05999999901</v>
      </c>
      <c r="F47" s="32">
        <v>86.2</v>
      </c>
    </row>
    <row r="48" spans="2:6" s="12" customFormat="1" ht="14.25" x14ac:dyDescent="0.2">
      <c r="B48" s="14">
        <v>68</v>
      </c>
      <c r="C48" s="12" t="s">
        <v>39</v>
      </c>
      <c r="D48" s="13">
        <v>17365330</v>
      </c>
      <c r="E48" s="13">
        <v>17365329.539999999</v>
      </c>
      <c r="F48" s="31">
        <v>100</v>
      </c>
    </row>
    <row r="49" spans="2:6" s="15" customFormat="1" x14ac:dyDescent="0.25">
      <c r="B49" s="17">
        <v>683</v>
      </c>
      <c r="C49" s="15" t="s">
        <v>40</v>
      </c>
      <c r="D49" s="16">
        <v>17365330</v>
      </c>
      <c r="E49" s="16">
        <v>17365329.539999999</v>
      </c>
      <c r="F49" s="32">
        <v>100</v>
      </c>
    </row>
    <row r="50" spans="2:6" x14ac:dyDescent="0.25">
      <c r="B50" s="11">
        <v>7</v>
      </c>
      <c r="C50" s="9" t="s">
        <v>41</v>
      </c>
      <c r="D50" s="10">
        <v>980000</v>
      </c>
      <c r="E50" s="10">
        <v>952931.61</v>
      </c>
      <c r="F50" s="30">
        <v>97.2</v>
      </c>
    </row>
    <row r="51" spans="2:6" s="12" customFormat="1" ht="14.25" x14ac:dyDescent="0.2">
      <c r="B51" s="14">
        <v>71</v>
      </c>
      <c r="C51" s="12" t="s">
        <v>42</v>
      </c>
      <c r="D51" s="13">
        <v>920000</v>
      </c>
      <c r="E51" s="13">
        <v>895090.29</v>
      </c>
      <c r="F51" s="31">
        <v>97.3</v>
      </c>
    </row>
    <row r="52" spans="2:6" s="15" customFormat="1" x14ac:dyDescent="0.25">
      <c r="B52" s="17">
        <v>711</v>
      </c>
      <c r="C52" s="15" t="s">
        <v>43</v>
      </c>
      <c r="D52" s="16">
        <v>920000</v>
      </c>
      <c r="E52" s="16">
        <v>895090.29</v>
      </c>
      <c r="F52" s="32">
        <v>97.3</v>
      </c>
    </row>
    <row r="53" spans="2:6" s="12" customFormat="1" ht="14.25" x14ac:dyDescent="0.2">
      <c r="B53" s="14">
        <v>72</v>
      </c>
      <c r="C53" s="12" t="s">
        <v>44</v>
      </c>
      <c r="D53" s="13">
        <v>60000</v>
      </c>
      <c r="E53" s="13">
        <v>57841.32</v>
      </c>
      <c r="F53" s="31">
        <v>96.4</v>
      </c>
    </row>
    <row r="54" spans="2:6" s="15" customFormat="1" x14ac:dyDescent="0.25">
      <c r="B54" s="17">
        <v>721</v>
      </c>
      <c r="C54" s="15" t="s">
        <v>45</v>
      </c>
      <c r="D54" s="16">
        <v>60000</v>
      </c>
      <c r="E54" s="16">
        <v>57841.32</v>
      </c>
      <c r="F54" s="32">
        <v>96.4</v>
      </c>
    </row>
    <row r="55" spans="2:6" x14ac:dyDescent="0.25">
      <c r="B55" s="11">
        <v>3</v>
      </c>
      <c r="C55" s="9" t="s">
        <v>46</v>
      </c>
      <c r="D55" s="10">
        <v>21719938</v>
      </c>
      <c r="E55" s="10">
        <v>18255671.420000002</v>
      </c>
      <c r="F55" s="30">
        <v>84.1</v>
      </c>
    </row>
    <row r="56" spans="2:6" s="12" customFormat="1" ht="14.25" x14ac:dyDescent="0.2">
      <c r="B56" s="14">
        <v>31</v>
      </c>
      <c r="C56" s="12" t="s">
        <v>47</v>
      </c>
      <c r="D56" s="13">
        <v>3169500</v>
      </c>
      <c r="E56" s="13">
        <v>3023642.25</v>
      </c>
      <c r="F56" s="31">
        <v>95.4</v>
      </c>
    </row>
    <row r="57" spans="2:6" s="15" customFormat="1" x14ac:dyDescent="0.25">
      <c r="B57" s="17">
        <v>311</v>
      </c>
      <c r="C57" s="15" t="s">
        <v>48</v>
      </c>
      <c r="D57" s="16">
        <v>2641000</v>
      </c>
      <c r="E57" s="16">
        <v>2537912.4900000002</v>
      </c>
      <c r="F57" s="32">
        <v>96.1</v>
      </c>
    </row>
    <row r="58" spans="2:6" s="15" customFormat="1" x14ac:dyDescent="0.25">
      <c r="B58" s="17">
        <v>312</v>
      </c>
      <c r="C58" s="15" t="s">
        <v>49</v>
      </c>
      <c r="D58" s="16">
        <v>207000</v>
      </c>
      <c r="E58" s="16">
        <v>217863.47</v>
      </c>
      <c r="F58" s="32">
        <v>105.2</v>
      </c>
    </row>
    <row r="59" spans="2:6" s="15" customFormat="1" x14ac:dyDescent="0.25">
      <c r="B59" s="17">
        <v>313</v>
      </c>
      <c r="C59" s="15" t="s">
        <v>50</v>
      </c>
      <c r="D59" s="16">
        <v>321500</v>
      </c>
      <c r="E59" s="16">
        <v>267866.28999999998</v>
      </c>
      <c r="F59" s="32">
        <v>83.3</v>
      </c>
    </row>
    <row r="60" spans="2:6" s="12" customFormat="1" ht="14.25" x14ac:dyDescent="0.2">
      <c r="B60" s="14">
        <v>32</v>
      </c>
      <c r="C60" s="12" t="s">
        <v>51</v>
      </c>
      <c r="D60" s="13">
        <v>11806538</v>
      </c>
      <c r="E60" s="13">
        <v>10944842.48</v>
      </c>
      <c r="F60" s="31">
        <v>92.7</v>
      </c>
    </row>
    <row r="61" spans="2:6" s="15" customFormat="1" x14ac:dyDescent="0.25">
      <c r="B61" s="17">
        <v>321</v>
      </c>
      <c r="C61" s="15" t="s">
        <v>52</v>
      </c>
      <c r="D61" s="16">
        <v>110500</v>
      </c>
      <c r="E61" s="16">
        <v>96989.54</v>
      </c>
      <c r="F61" s="32">
        <v>87.8</v>
      </c>
    </row>
    <row r="62" spans="2:6" s="15" customFormat="1" x14ac:dyDescent="0.25">
      <c r="B62" s="17">
        <v>322</v>
      </c>
      <c r="C62" s="15" t="s">
        <v>53</v>
      </c>
      <c r="D62" s="16">
        <v>1131000</v>
      </c>
      <c r="E62" s="16">
        <v>986263.61000000092</v>
      </c>
      <c r="F62" s="32">
        <v>87.2</v>
      </c>
    </row>
    <row r="63" spans="2:6" s="15" customFormat="1" x14ac:dyDescent="0.25">
      <c r="B63" s="17">
        <v>323</v>
      </c>
      <c r="C63" s="15" t="s">
        <v>54</v>
      </c>
      <c r="D63" s="16">
        <v>9936338</v>
      </c>
      <c r="E63" s="16">
        <v>9257683.4100000095</v>
      </c>
      <c r="F63" s="32">
        <v>93.2</v>
      </c>
    </row>
    <row r="64" spans="2:6" s="15" customFormat="1" x14ac:dyDescent="0.25">
      <c r="B64" s="17">
        <v>329</v>
      </c>
      <c r="C64" s="15" t="s">
        <v>55</v>
      </c>
      <c r="D64" s="16">
        <v>628700</v>
      </c>
      <c r="E64" s="16">
        <v>603905.92000000004</v>
      </c>
      <c r="F64" s="32">
        <v>96.1</v>
      </c>
    </row>
    <row r="65" spans="2:6" s="12" customFormat="1" ht="14.25" x14ac:dyDescent="0.2">
      <c r="B65" s="14">
        <v>34</v>
      </c>
      <c r="C65" s="12" t="s">
        <v>56</v>
      </c>
      <c r="D65" s="13">
        <v>97000</v>
      </c>
      <c r="E65" s="13">
        <v>96099.839999999997</v>
      </c>
      <c r="F65" s="31">
        <v>99.1</v>
      </c>
    </row>
    <row r="66" spans="2:6" s="15" customFormat="1" x14ac:dyDescent="0.25">
      <c r="B66" s="17">
        <v>343</v>
      </c>
      <c r="C66" s="15" t="s">
        <v>57</v>
      </c>
      <c r="D66" s="16">
        <v>97000</v>
      </c>
      <c r="E66" s="16">
        <v>96099.839999999997</v>
      </c>
      <c r="F66" s="32">
        <v>99.1</v>
      </c>
    </row>
    <row r="67" spans="2:6" s="12" customFormat="1" ht="14.25" x14ac:dyDescent="0.2">
      <c r="B67" s="14">
        <v>35</v>
      </c>
      <c r="C67" s="12" t="s">
        <v>58</v>
      </c>
      <c r="D67" s="13">
        <v>513500</v>
      </c>
      <c r="E67" s="13">
        <v>465450.63</v>
      </c>
      <c r="F67" s="31">
        <v>90.6</v>
      </c>
    </row>
    <row r="68" spans="2:6" s="15" customFormat="1" x14ac:dyDescent="0.25">
      <c r="B68" s="17">
        <v>351</v>
      </c>
      <c r="C68" s="15" t="s">
        <v>59</v>
      </c>
      <c r="D68" s="16">
        <v>0</v>
      </c>
      <c r="E68" s="16">
        <v>0</v>
      </c>
      <c r="F68" s="32">
        <v>0</v>
      </c>
    </row>
    <row r="69" spans="2:6" s="15" customFormat="1" ht="30" x14ac:dyDescent="0.25">
      <c r="B69" s="17">
        <v>352</v>
      </c>
      <c r="C69" s="15" t="s">
        <v>60</v>
      </c>
      <c r="D69" s="16">
        <v>513500</v>
      </c>
      <c r="E69" s="16">
        <v>465450.63</v>
      </c>
      <c r="F69" s="32">
        <v>90.6</v>
      </c>
    </row>
    <row r="70" spans="2:6" s="12" customFormat="1" ht="14.25" x14ac:dyDescent="0.2">
      <c r="B70" s="14">
        <v>36</v>
      </c>
      <c r="C70" s="12" t="s">
        <v>61</v>
      </c>
      <c r="D70" s="13">
        <v>79000</v>
      </c>
      <c r="E70" s="13">
        <v>71266.25</v>
      </c>
      <c r="F70" s="31">
        <v>90.2</v>
      </c>
    </row>
    <row r="71" spans="2:6" s="15" customFormat="1" x14ac:dyDescent="0.25">
      <c r="B71" s="17">
        <v>363</v>
      </c>
      <c r="C71" s="15" t="s">
        <v>62</v>
      </c>
      <c r="D71" s="16">
        <v>79000</v>
      </c>
      <c r="E71" s="16">
        <v>71266.25</v>
      </c>
      <c r="F71" s="32">
        <v>90.2</v>
      </c>
    </row>
    <row r="72" spans="2:6" s="12" customFormat="1" ht="28.5" x14ac:dyDescent="0.2">
      <c r="B72" s="14">
        <v>37</v>
      </c>
      <c r="C72" s="12" t="s">
        <v>63</v>
      </c>
      <c r="D72" s="13">
        <v>1618000</v>
      </c>
      <c r="E72" s="13">
        <v>989150.07</v>
      </c>
      <c r="F72" s="31">
        <v>61.1</v>
      </c>
    </row>
    <row r="73" spans="2:6" s="15" customFormat="1" x14ac:dyDescent="0.25">
      <c r="B73" s="17">
        <v>372</v>
      </c>
      <c r="C73" s="15" t="s">
        <v>64</v>
      </c>
      <c r="D73" s="16">
        <v>1618000</v>
      </c>
      <c r="E73" s="16">
        <v>989150.07</v>
      </c>
      <c r="F73" s="32">
        <v>61.1</v>
      </c>
    </row>
    <row r="74" spans="2:6" s="12" customFormat="1" ht="14.25" x14ac:dyDescent="0.2">
      <c r="B74" s="14">
        <v>38</v>
      </c>
      <c r="C74" s="12" t="s">
        <v>65</v>
      </c>
      <c r="D74" s="13">
        <v>4183500</v>
      </c>
      <c r="E74" s="13">
        <v>2665219.9</v>
      </c>
      <c r="F74" s="31">
        <v>63.7</v>
      </c>
    </row>
    <row r="75" spans="2:6" s="15" customFormat="1" x14ac:dyDescent="0.25">
      <c r="B75" s="17">
        <v>381</v>
      </c>
      <c r="C75" s="15" t="s">
        <v>66</v>
      </c>
      <c r="D75" s="16">
        <v>1260000</v>
      </c>
      <c r="E75" s="16">
        <v>1278828.27</v>
      </c>
      <c r="F75" s="32">
        <v>101.5</v>
      </c>
    </row>
    <row r="76" spans="2:6" s="15" customFormat="1" x14ac:dyDescent="0.25">
      <c r="B76" s="17">
        <v>382</v>
      </c>
      <c r="C76" s="15" t="s">
        <v>67</v>
      </c>
      <c r="D76" s="16">
        <v>1269500</v>
      </c>
      <c r="E76" s="16">
        <v>860612.08</v>
      </c>
      <c r="F76" s="32">
        <v>67.8</v>
      </c>
    </row>
    <row r="77" spans="2:6" s="15" customFormat="1" x14ac:dyDescent="0.25">
      <c r="B77" s="17">
        <v>385</v>
      </c>
      <c r="C77" s="15" t="s">
        <v>68</v>
      </c>
      <c r="D77" s="16">
        <v>10000</v>
      </c>
      <c r="E77" s="16">
        <v>0</v>
      </c>
      <c r="F77" s="32">
        <v>0</v>
      </c>
    </row>
    <row r="78" spans="2:6" s="15" customFormat="1" x14ac:dyDescent="0.25">
      <c r="B78" s="17">
        <v>386</v>
      </c>
      <c r="C78" s="15" t="s">
        <v>69</v>
      </c>
      <c r="D78" s="16">
        <v>1644000</v>
      </c>
      <c r="E78" s="16">
        <v>525779.55000000005</v>
      </c>
      <c r="F78" s="32">
        <v>32</v>
      </c>
    </row>
    <row r="79" spans="2:6" s="12" customFormat="1" ht="14.25" x14ac:dyDescent="0.2">
      <c r="B79" s="14">
        <v>39</v>
      </c>
      <c r="C79" s="12" t="s">
        <v>70</v>
      </c>
      <c r="D79" s="13">
        <v>252900</v>
      </c>
      <c r="E79" s="13">
        <v>-2.5011104298755501E-11</v>
      </c>
      <c r="F79" s="31">
        <v>0</v>
      </c>
    </row>
    <row r="80" spans="2:6" s="15" customFormat="1" x14ac:dyDescent="0.25">
      <c r="B80" s="17">
        <v>392</v>
      </c>
      <c r="C80" s="15" t="s">
        <v>71</v>
      </c>
      <c r="D80" s="16">
        <v>252900</v>
      </c>
      <c r="E80" s="16">
        <v>-2.5011104298755501E-11</v>
      </c>
      <c r="F80" s="32">
        <v>0</v>
      </c>
    </row>
    <row r="81" spans="2:6" x14ac:dyDescent="0.25">
      <c r="B81" s="11">
        <v>4</v>
      </c>
      <c r="C81" s="9" t="s">
        <v>72</v>
      </c>
      <c r="D81" s="10">
        <v>8756569</v>
      </c>
      <c r="E81" s="10">
        <v>6348879.54</v>
      </c>
      <c r="F81" s="30">
        <v>72.5</v>
      </c>
    </row>
    <row r="82" spans="2:6" s="12" customFormat="1" ht="14.25" x14ac:dyDescent="0.2">
      <c r="B82" s="14">
        <v>41</v>
      </c>
      <c r="C82" s="12" t="s">
        <v>73</v>
      </c>
      <c r="D82" s="13">
        <v>50000</v>
      </c>
      <c r="E82" s="13">
        <v>48000</v>
      </c>
      <c r="F82" s="31">
        <v>96</v>
      </c>
    </row>
    <row r="83" spans="2:6" s="15" customFormat="1" x14ac:dyDescent="0.25">
      <c r="B83" s="17">
        <v>411</v>
      </c>
      <c r="C83" s="15" t="s">
        <v>74</v>
      </c>
      <c r="D83" s="16">
        <v>50000</v>
      </c>
      <c r="E83" s="16">
        <v>48000</v>
      </c>
      <c r="F83" s="32">
        <v>96</v>
      </c>
    </row>
    <row r="84" spans="2:6" s="12" customFormat="1" ht="14.25" x14ac:dyDescent="0.2">
      <c r="B84" s="14">
        <v>42</v>
      </c>
      <c r="C84" s="12" t="s">
        <v>75</v>
      </c>
      <c r="D84" s="13">
        <v>8706569</v>
      </c>
      <c r="E84" s="13">
        <v>6300879.54</v>
      </c>
      <c r="F84" s="31">
        <v>72.400000000000006</v>
      </c>
    </row>
    <row r="85" spans="2:6" s="15" customFormat="1" x14ac:dyDescent="0.25">
      <c r="B85" s="17">
        <v>421</v>
      </c>
      <c r="C85" s="15" t="s">
        <v>76</v>
      </c>
      <c r="D85" s="16">
        <v>7228569</v>
      </c>
      <c r="E85" s="16">
        <v>5747068.1500000004</v>
      </c>
      <c r="F85" s="32">
        <v>79.5</v>
      </c>
    </row>
    <row r="86" spans="2:6" s="15" customFormat="1" x14ac:dyDescent="0.25">
      <c r="B86" s="17">
        <v>422</v>
      </c>
      <c r="C86" s="15" t="s">
        <v>77</v>
      </c>
      <c r="D86" s="16">
        <v>755000</v>
      </c>
      <c r="E86" s="16">
        <v>553811.39</v>
      </c>
      <c r="F86" s="32">
        <v>73.400000000000006</v>
      </c>
    </row>
    <row r="87" spans="2:6" s="15" customFormat="1" x14ac:dyDescent="0.25">
      <c r="B87" s="17">
        <v>423</v>
      </c>
      <c r="C87" s="15" t="s">
        <v>78</v>
      </c>
      <c r="D87" s="16">
        <v>700000</v>
      </c>
      <c r="E87" s="16">
        <v>0</v>
      </c>
      <c r="F87" s="32">
        <v>0</v>
      </c>
    </row>
    <row r="88" spans="2:6" s="15" customFormat="1" x14ac:dyDescent="0.25">
      <c r="B88" s="17">
        <v>424</v>
      </c>
      <c r="C88" s="15" t="s">
        <v>79</v>
      </c>
      <c r="D88" s="16">
        <v>0</v>
      </c>
      <c r="E88" s="16">
        <v>0</v>
      </c>
      <c r="F88" s="32">
        <v>0</v>
      </c>
    </row>
    <row r="89" spans="2:6" s="15" customFormat="1" x14ac:dyDescent="0.25">
      <c r="B89" s="17">
        <v>426</v>
      </c>
      <c r="C89" s="15" t="s">
        <v>80</v>
      </c>
      <c r="D89" s="16">
        <v>23000</v>
      </c>
      <c r="E89" s="16">
        <v>0</v>
      </c>
      <c r="F89" s="32">
        <v>0</v>
      </c>
    </row>
    <row r="90" spans="2:6" x14ac:dyDescent="0.25">
      <c r="B90" s="5" t="s">
        <v>20</v>
      </c>
      <c r="C90" s="5"/>
      <c r="D90" s="5"/>
      <c r="E90" s="5"/>
      <c r="F90" s="28"/>
    </row>
    <row r="91" spans="2:6" x14ac:dyDescent="0.25">
      <c r="B91" s="5" t="s">
        <v>21</v>
      </c>
      <c r="C91" s="5" t="s">
        <v>22</v>
      </c>
      <c r="D91" s="5" t="s">
        <v>3</v>
      </c>
      <c r="E91" s="5" t="s">
        <v>4</v>
      </c>
      <c r="F91" s="28" t="s">
        <v>5</v>
      </c>
    </row>
    <row r="92" spans="2:6" x14ac:dyDescent="0.25">
      <c r="B92" s="6" t="s">
        <v>12</v>
      </c>
      <c r="C92" s="6"/>
      <c r="D92" s="6"/>
      <c r="E92" s="6"/>
      <c r="F92" s="29"/>
    </row>
    <row r="93" spans="2:6" x14ac:dyDescent="0.25">
      <c r="B93" s="11">
        <v>8</v>
      </c>
      <c r="C93" s="9" t="s">
        <v>81</v>
      </c>
      <c r="D93" s="10">
        <v>200000</v>
      </c>
      <c r="E93" s="10">
        <v>200000</v>
      </c>
      <c r="F93" s="30">
        <v>100</v>
      </c>
    </row>
    <row r="94" spans="2:6" s="12" customFormat="1" ht="14.25" x14ac:dyDescent="0.2">
      <c r="B94" s="14">
        <v>81</v>
      </c>
      <c r="C94" s="12" t="s">
        <v>82</v>
      </c>
      <c r="D94" s="13">
        <v>200000</v>
      </c>
      <c r="E94" s="13">
        <v>200000</v>
      </c>
      <c r="F94" s="31">
        <v>100</v>
      </c>
    </row>
    <row r="95" spans="2:6" s="15" customFormat="1" ht="30" x14ac:dyDescent="0.25">
      <c r="B95" s="17">
        <v>815</v>
      </c>
      <c r="C95" s="15" t="s">
        <v>83</v>
      </c>
      <c r="D95" s="16">
        <v>200000</v>
      </c>
      <c r="E95" s="16">
        <v>200000</v>
      </c>
      <c r="F95" s="32">
        <v>100</v>
      </c>
    </row>
    <row r="96" spans="2:6" x14ac:dyDescent="0.25">
      <c r="B96" s="11">
        <v>5</v>
      </c>
      <c r="C96" s="9" t="s">
        <v>84</v>
      </c>
      <c r="D96" s="10">
        <v>72000</v>
      </c>
      <c r="E96" s="10">
        <v>71871.67</v>
      </c>
      <c r="F96" s="30">
        <v>99.8</v>
      </c>
    </row>
    <row r="97" spans="1:6" s="12" customFormat="1" ht="14.25" x14ac:dyDescent="0.2">
      <c r="B97" s="14">
        <v>54</v>
      </c>
      <c r="C97" s="12" t="s">
        <v>85</v>
      </c>
      <c r="D97" s="13">
        <v>72000</v>
      </c>
      <c r="E97" s="13">
        <v>71871.67</v>
      </c>
      <c r="F97" s="31">
        <v>99.8</v>
      </c>
    </row>
    <row r="98" spans="1:6" s="15" customFormat="1" ht="30" x14ac:dyDescent="0.25">
      <c r="B98" s="17">
        <v>545</v>
      </c>
      <c r="C98" s="15" t="s">
        <v>86</v>
      </c>
      <c r="D98" s="16">
        <v>72000</v>
      </c>
      <c r="E98" s="16">
        <v>71871.67</v>
      </c>
      <c r="F98" s="32">
        <v>99.8</v>
      </c>
    </row>
    <row r="101" spans="1:6" x14ac:dyDescent="0.25">
      <c r="B101" s="6" t="s">
        <v>87</v>
      </c>
      <c r="C101" s="6"/>
      <c r="D101" s="6"/>
      <c r="E101" s="6"/>
      <c r="F101" s="29"/>
    </row>
    <row r="102" spans="1:6" x14ac:dyDescent="0.25">
      <c r="B102" s="11">
        <v>9</v>
      </c>
      <c r="C102" s="9" t="s">
        <v>88</v>
      </c>
      <c r="D102" s="10">
        <v>2119060</v>
      </c>
      <c r="E102" s="10">
        <v>2119060</v>
      </c>
      <c r="F102" s="30">
        <v>100</v>
      </c>
    </row>
    <row r="103" spans="1:6" s="12" customFormat="1" ht="14.25" x14ac:dyDescent="0.2">
      <c r="B103" s="14">
        <v>92</v>
      </c>
      <c r="C103" s="12" t="s">
        <v>89</v>
      </c>
      <c r="D103" s="13">
        <v>2119060</v>
      </c>
      <c r="E103" s="13">
        <v>2119060</v>
      </c>
      <c r="F103" s="31">
        <v>100</v>
      </c>
    </row>
    <row r="104" spans="1:6" s="15" customFormat="1" x14ac:dyDescent="0.25">
      <c r="B104" s="17">
        <v>922</v>
      </c>
      <c r="C104" s="15" t="s">
        <v>90</v>
      </c>
      <c r="D104" s="16">
        <v>2119060</v>
      </c>
      <c r="E104" s="16">
        <v>2119060</v>
      </c>
      <c r="F104" s="32">
        <v>100</v>
      </c>
    </row>
    <row r="106" spans="1:6" ht="20.25" x14ac:dyDescent="0.3">
      <c r="A106" s="3" t="s">
        <v>690</v>
      </c>
    </row>
    <row r="108" spans="1:6" x14ac:dyDescent="0.25">
      <c r="A108" s="5"/>
      <c r="B108" s="5" t="s">
        <v>20</v>
      </c>
      <c r="C108" s="5"/>
      <c r="D108" s="5"/>
      <c r="E108" s="5"/>
      <c r="F108" s="28"/>
    </row>
    <row r="109" spans="1:6" x14ac:dyDescent="0.25">
      <c r="A109" s="5" t="s">
        <v>92</v>
      </c>
      <c r="B109" s="5" t="s">
        <v>21</v>
      </c>
      <c r="C109" s="5" t="s">
        <v>93</v>
      </c>
      <c r="D109" s="5" t="s">
        <v>3</v>
      </c>
      <c r="E109" s="5" t="s">
        <v>4</v>
      </c>
      <c r="F109" s="28" t="s">
        <v>94</v>
      </c>
    </row>
    <row r="110" spans="1:6" x14ac:dyDescent="0.25">
      <c r="A110" s="6" t="s">
        <v>95</v>
      </c>
      <c r="B110" s="6"/>
      <c r="C110" s="6"/>
      <c r="D110" s="18">
        <v>30548507</v>
      </c>
      <c r="E110" s="18">
        <v>24676422.629999999</v>
      </c>
      <c r="F110" s="33">
        <v>80.8</v>
      </c>
    </row>
    <row r="111" spans="1:6" x14ac:dyDescent="0.25">
      <c r="A111" s="7" t="s">
        <v>96</v>
      </c>
      <c r="B111" s="7"/>
      <c r="C111" s="7"/>
      <c r="D111" s="8">
        <v>30548507</v>
      </c>
      <c r="E111" s="8">
        <f>E112+E119+E139+E171+E185+E192+E240+E270+E356+E411+E428+E467+E516+E534+E545+E563+E582</f>
        <v>24676422.580000002</v>
      </c>
      <c r="F111" s="34">
        <v>80.8</v>
      </c>
    </row>
    <row r="112" spans="1:6" x14ac:dyDescent="0.25">
      <c r="A112" s="19" t="s">
        <v>97</v>
      </c>
      <c r="B112" s="19"/>
      <c r="C112" s="19"/>
      <c r="D112" s="20">
        <v>63000</v>
      </c>
      <c r="E112" s="20">
        <v>49786.22</v>
      </c>
      <c r="F112" s="35">
        <v>79</v>
      </c>
    </row>
    <row r="113" spans="1:7" x14ac:dyDescent="0.25">
      <c r="A113" s="21" t="s">
        <v>98</v>
      </c>
      <c r="B113" s="21"/>
      <c r="C113" s="21"/>
      <c r="D113" s="22">
        <v>63000</v>
      </c>
      <c r="E113" s="22">
        <v>49786.22</v>
      </c>
      <c r="F113" s="36">
        <v>79</v>
      </c>
    </row>
    <row r="114" spans="1:7" x14ac:dyDescent="0.25">
      <c r="A114" s="23" t="s">
        <v>99</v>
      </c>
      <c r="B114" s="23"/>
      <c r="C114" s="23"/>
      <c r="D114" s="24">
        <v>60000</v>
      </c>
      <c r="E114" s="24">
        <v>47086.22</v>
      </c>
      <c r="F114" s="37">
        <v>78.5</v>
      </c>
    </row>
    <row r="115" spans="1:7" x14ac:dyDescent="0.25">
      <c r="A115" s="15" t="s">
        <v>100</v>
      </c>
      <c r="B115" s="17">
        <v>32911</v>
      </c>
      <c r="C115" s="15" t="s">
        <v>101</v>
      </c>
      <c r="D115" s="16">
        <v>50000</v>
      </c>
      <c r="E115" s="16">
        <v>43979.66</v>
      </c>
      <c r="F115" s="38">
        <v>88</v>
      </c>
      <c r="G115" s="15"/>
    </row>
    <row r="116" spans="1:7" x14ac:dyDescent="0.25">
      <c r="A116" s="15" t="s">
        <v>103</v>
      </c>
      <c r="B116" s="17">
        <v>32931</v>
      </c>
      <c r="C116" s="15" t="s">
        <v>104</v>
      </c>
      <c r="D116" s="16">
        <v>10000</v>
      </c>
      <c r="E116" s="16">
        <v>3106.56</v>
      </c>
      <c r="F116" s="38">
        <v>31.1</v>
      </c>
      <c r="G116" s="15"/>
    </row>
    <row r="117" spans="1:7" x14ac:dyDescent="0.25">
      <c r="A117" s="23" t="s">
        <v>105</v>
      </c>
      <c r="B117" s="23"/>
      <c r="C117" s="23"/>
      <c r="D117" s="24">
        <v>3000</v>
      </c>
      <c r="E117" s="24">
        <v>2700</v>
      </c>
      <c r="F117" s="37">
        <v>90</v>
      </c>
    </row>
    <row r="118" spans="1:7" x14ac:dyDescent="0.25">
      <c r="A118" s="15" t="s">
        <v>106</v>
      </c>
      <c r="B118" s="17">
        <v>38114</v>
      </c>
      <c r="C118" s="15" t="s">
        <v>107</v>
      </c>
      <c r="D118" s="16">
        <v>3000</v>
      </c>
      <c r="E118" s="16">
        <v>2700</v>
      </c>
      <c r="F118" s="38">
        <v>90</v>
      </c>
      <c r="G118" s="15"/>
    </row>
    <row r="119" spans="1:7" x14ac:dyDescent="0.25">
      <c r="A119" s="19" t="s">
        <v>108</v>
      </c>
      <c r="B119" s="19"/>
      <c r="C119" s="19"/>
      <c r="D119" s="20">
        <v>544000</v>
      </c>
      <c r="E119" s="20">
        <f>E120</f>
        <v>496310.92000000004</v>
      </c>
      <c r="F119" s="35">
        <f>E119/D119*100</f>
        <v>91.233625000000004</v>
      </c>
    </row>
    <row r="120" spans="1:7" x14ac:dyDescent="0.25">
      <c r="A120" s="21" t="s">
        <v>98</v>
      </c>
      <c r="B120" s="21"/>
      <c r="C120" s="21"/>
      <c r="D120" s="22">
        <v>544000</v>
      </c>
      <c r="E120" s="22">
        <f>E121+E134</f>
        <v>496310.92000000004</v>
      </c>
      <c r="F120" s="36">
        <f>E120/D120*100</f>
        <v>91.233625000000004</v>
      </c>
    </row>
    <row r="121" spans="1:7" x14ac:dyDescent="0.25">
      <c r="A121" s="23" t="s">
        <v>109</v>
      </c>
      <c r="B121" s="23"/>
      <c r="C121" s="23"/>
      <c r="D121" s="24">
        <v>386500</v>
      </c>
      <c r="E121" s="24">
        <f>SUM(E122:E133)</f>
        <v>339110.27</v>
      </c>
      <c r="F121" s="37">
        <f>E121/D121*100</f>
        <v>87.738750323415275</v>
      </c>
    </row>
    <row r="122" spans="1:7" x14ac:dyDescent="0.25">
      <c r="A122" s="15" t="s">
        <v>110</v>
      </c>
      <c r="B122" s="17">
        <v>31111</v>
      </c>
      <c r="C122" s="15" t="s">
        <v>111</v>
      </c>
      <c r="D122" s="16">
        <v>223000</v>
      </c>
      <c r="E122" s="16">
        <v>195621.39</v>
      </c>
      <c r="F122" s="38">
        <v>87.7</v>
      </c>
      <c r="G122" s="15"/>
    </row>
    <row r="123" spans="1:7" x14ac:dyDescent="0.25">
      <c r="A123" s="15" t="s">
        <v>112</v>
      </c>
      <c r="B123" s="17">
        <v>31219</v>
      </c>
      <c r="C123" s="15" t="s">
        <v>113</v>
      </c>
      <c r="D123" s="16">
        <v>8000</v>
      </c>
      <c r="E123" s="16">
        <v>7473.04</v>
      </c>
      <c r="F123" s="38">
        <v>93.4</v>
      </c>
      <c r="G123" s="15"/>
    </row>
    <row r="124" spans="1:7" x14ac:dyDescent="0.25">
      <c r="A124" s="15" t="s">
        <v>114</v>
      </c>
      <c r="B124" s="17">
        <v>31321</v>
      </c>
      <c r="C124" s="15" t="s">
        <v>115</v>
      </c>
      <c r="D124" s="16">
        <v>30000</v>
      </c>
      <c r="E124" s="16">
        <v>26408.91</v>
      </c>
      <c r="F124" s="38">
        <v>88</v>
      </c>
      <c r="G124" s="15"/>
    </row>
    <row r="125" spans="1:7" x14ac:dyDescent="0.25">
      <c r="A125" s="15" t="s">
        <v>116</v>
      </c>
      <c r="B125" s="17">
        <v>31329</v>
      </c>
      <c r="C125" s="15" t="s">
        <v>117</v>
      </c>
      <c r="D125" s="16">
        <v>3500</v>
      </c>
      <c r="E125" s="16">
        <v>3325.56</v>
      </c>
      <c r="F125" s="38">
        <v>95</v>
      </c>
      <c r="G125" s="15"/>
    </row>
    <row r="126" spans="1:7" x14ac:dyDescent="0.25">
      <c r="A126" s="15" t="s">
        <v>118</v>
      </c>
      <c r="B126" s="17">
        <v>32111</v>
      </c>
      <c r="C126" s="15" t="s">
        <v>119</v>
      </c>
      <c r="D126" s="16">
        <v>1000</v>
      </c>
      <c r="E126" s="16">
        <v>0</v>
      </c>
      <c r="F126" s="38">
        <v>0</v>
      </c>
      <c r="G126" s="15"/>
    </row>
    <row r="127" spans="1:7" x14ac:dyDescent="0.25">
      <c r="A127" s="15" t="s">
        <v>120</v>
      </c>
      <c r="B127" s="17">
        <v>32115</v>
      </c>
      <c r="C127" s="15" t="s">
        <v>121</v>
      </c>
      <c r="D127" s="16">
        <v>1000</v>
      </c>
      <c r="E127" s="16">
        <v>957.75</v>
      </c>
      <c r="F127" s="38">
        <v>95.8</v>
      </c>
      <c r="G127" s="15"/>
    </row>
    <row r="128" spans="1:7" x14ac:dyDescent="0.25">
      <c r="A128" s="15" t="s">
        <v>122</v>
      </c>
      <c r="B128" s="17">
        <v>32141</v>
      </c>
      <c r="C128" s="15" t="s">
        <v>123</v>
      </c>
      <c r="D128" s="16">
        <v>25000</v>
      </c>
      <c r="E128" s="16">
        <v>25402.35</v>
      </c>
      <c r="F128" s="38">
        <v>101.6</v>
      </c>
      <c r="G128" s="15"/>
    </row>
    <row r="129" spans="1:7" x14ac:dyDescent="0.25">
      <c r="A129" s="15" t="s">
        <v>124</v>
      </c>
      <c r="B129" s="17">
        <v>32911</v>
      </c>
      <c r="C129" s="15" t="s">
        <v>125</v>
      </c>
      <c r="D129" s="16">
        <v>9000</v>
      </c>
      <c r="E129" s="16">
        <v>8149.08</v>
      </c>
      <c r="F129" s="38">
        <v>90.5</v>
      </c>
      <c r="G129" s="15"/>
    </row>
    <row r="130" spans="1:7" x14ac:dyDescent="0.25">
      <c r="A130" s="15" t="s">
        <v>126</v>
      </c>
      <c r="B130" s="17">
        <v>32931</v>
      </c>
      <c r="C130" s="15" t="s">
        <v>104</v>
      </c>
      <c r="D130" s="16">
        <v>50000</v>
      </c>
      <c r="E130" s="16">
        <v>47641.79</v>
      </c>
      <c r="F130" s="38">
        <f>E130/D130*100</f>
        <v>95.283580000000001</v>
      </c>
      <c r="G130" s="15"/>
    </row>
    <row r="131" spans="1:7" x14ac:dyDescent="0.25">
      <c r="A131" s="15" t="s">
        <v>127</v>
      </c>
      <c r="B131" s="17">
        <v>32931</v>
      </c>
      <c r="C131" s="15" t="s">
        <v>128</v>
      </c>
      <c r="D131" s="16">
        <v>25000</v>
      </c>
      <c r="E131" s="16">
        <v>23614.400000000001</v>
      </c>
      <c r="F131" s="38">
        <v>94.5</v>
      </c>
      <c r="G131" s="15"/>
    </row>
    <row r="132" spans="1:7" x14ac:dyDescent="0.25">
      <c r="A132" s="15" t="s">
        <v>129</v>
      </c>
      <c r="B132" s="17">
        <v>32991</v>
      </c>
      <c r="C132" s="15" t="s">
        <v>130</v>
      </c>
      <c r="D132" s="16">
        <v>1000</v>
      </c>
      <c r="E132" s="16">
        <v>516</v>
      </c>
      <c r="F132" s="38">
        <v>51.6</v>
      </c>
      <c r="G132" s="15"/>
    </row>
    <row r="133" spans="1:7" x14ac:dyDescent="0.25">
      <c r="A133" s="15" t="s">
        <v>131</v>
      </c>
      <c r="B133" s="17">
        <v>38511</v>
      </c>
      <c r="C133" s="15" t="s">
        <v>132</v>
      </c>
      <c r="D133" s="16">
        <v>10000</v>
      </c>
      <c r="E133" s="16">
        <v>0</v>
      </c>
      <c r="F133" s="38">
        <v>0</v>
      </c>
      <c r="G133" s="15"/>
    </row>
    <row r="134" spans="1:7" x14ac:dyDescent="0.25">
      <c r="A134" s="23" t="s">
        <v>133</v>
      </c>
      <c r="B134" s="23"/>
      <c r="C134" s="23"/>
      <c r="D134" s="24">
        <v>157500</v>
      </c>
      <c r="E134" s="24">
        <v>157200.65</v>
      </c>
      <c r="F134" s="37">
        <v>99.8</v>
      </c>
    </row>
    <row r="135" spans="1:7" x14ac:dyDescent="0.25">
      <c r="A135" s="15" t="s">
        <v>134</v>
      </c>
      <c r="B135" s="17">
        <v>32339</v>
      </c>
      <c r="C135" s="15" t="s">
        <v>135</v>
      </c>
      <c r="D135" s="16">
        <v>4000</v>
      </c>
      <c r="E135" s="16">
        <v>3600</v>
      </c>
      <c r="F135" s="38">
        <v>90</v>
      </c>
      <c r="G135" s="15"/>
    </row>
    <row r="136" spans="1:7" x14ac:dyDescent="0.25">
      <c r="A136" s="15" t="s">
        <v>136</v>
      </c>
      <c r="B136" s="17">
        <v>32391</v>
      </c>
      <c r="C136" s="15" t="s">
        <v>137</v>
      </c>
      <c r="D136" s="16">
        <v>1500</v>
      </c>
      <c r="E136" s="16">
        <v>1245</v>
      </c>
      <c r="F136" s="38">
        <v>83</v>
      </c>
      <c r="G136" s="15"/>
    </row>
    <row r="137" spans="1:7" x14ac:dyDescent="0.25">
      <c r="A137" s="15" t="s">
        <v>138</v>
      </c>
      <c r="B137" s="17">
        <v>32912</v>
      </c>
      <c r="C137" s="15" t="s">
        <v>102</v>
      </c>
      <c r="D137" s="16">
        <v>145000</v>
      </c>
      <c r="E137" s="16">
        <v>145746.82</v>
      </c>
      <c r="F137" s="38">
        <v>100.5</v>
      </c>
      <c r="G137" s="15"/>
    </row>
    <row r="138" spans="1:7" x14ac:dyDescent="0.25">
      <c r="A138" s="15" t="s">
        <v>139</v>
      </c>
      <c r="B138" s="17">
        <v>38114</v>
      </c>
      <c r="C138" s="15" t="s">
        <v>107</v>
      </c>
      <c r="D138" s="16">
        <v>7000</v>
      </c>
      <c r="E138" s="16">
        <v>6608.83</v>
      </c>
      <c r="F138" s="38">
        <v>94.4</v>
      </c>
      <c r="G138" s="15"/>
    </row>
    <row r="139" spans="1:7" x14ac:dyDescent="0.25">
      <c r="A139" s="19" t="s">
        <v>140</v>
      </c>
      <c r="B139" s="19"/>
      <c r="C139" s="19"/>
      <c r="D139" s="20">
        <v>194500</v>
      </c>
      <c r="E139" s="20">
        <f>E140</f>
        <v>174056.93</v>
      </c>
      <c r="F139" s="35">
        <f>E139/D139*100</f>
        <v>89.489424164524422</v>
      </c>
    </row>
    <row r="140" spans="1:7" x14ac:dyDescent="0.25">
      <c r="A140" s="21" t="s">
        <v>98</v>
      </c>
      <c r="B140" s="21"/>
      <c r="C140" s="21"/>
      <c r="D140" s="22">
        <v>194500</v>
      </c>
      <c r="E140" s="22">
        <f>E141+E144+E147+E152+E156+E158+E160+E163</f>
        <v>174056.93</v>
      </c>
      <c r="F140" s="36">
        <f>E140/D140*100</f>
        <v>89.489424164524422</v>
      </c>
    </row>
    <row r="141" spans="1:7" x14ac:dyDescent="0.25">
      <c r="A141" s="23" t="s">
        <v>141</v>
      </c>
      <c r="B141" s="23"/>
      <c r="C141" s="23"/>
      <c r="D141" s="24">
        <v>10000</v>
      </c>
      <c r="E141" s="24">
        <v>9938</v>
      </c>
      <c r="F141" s="37">
        <v>99.4</v>
      </c>
    </row>
    <row r="142" spans="1:7" x14ac:dyDescent="0.25">
      <c r="A142" s="15" t="s">
        <v>142</v>
      </c>
      <c r="B142" s="17">
        <v>32931</v>
      </c>
      <c r="C142" s="15" t="s">
        <v>104</v>
      </c>
      <c r="D142" s="16">
        <v>5500</v>
      </c>
      <c r="E142" s="16">
        <v>5438</v>
      </c>
      <c r="F142" s="38">
        <v>98.9</v>
      </c>
      <c r="G142" s="15"/>
    </row>
    <row r="143" spans="1:7" x14ac:dyDescent="0.25">
      <c r="A143" s="15" t="s">
        <v>143</v>
      </c>
      <c r="B143" s="17">
        <v>38114</v>
      </c>
      <c r="C143" s="15" t="s">
        <v>107</v>
      </c>
      <c r="D143" s="16">
        <v>4500</v>
      </c>
      <c r="E143" s="16">
        <v>4500</v>
      </c>
      <c r="F143" s="38">
        <v>100</v>
      </c>
      <c r="G143" s="15"/>
    </row>
    <row r="144" spans="1:7" x14ac:dyDescent="0.25">
      <c r="A144" s="23" t="s">
        <v>145</v>
      </c>
      <c r="B144" s="23"/>
      <c r="C144" s="23"/>
      <c r="D144" s="24">
        <v>8000</v>
      </c>
      <c r="E144" s="24">
        <f>SUM(E145:E146)</f>
        <v>8000</v>
      </c>
      <c r="F144" s="37">
        <v>100</v>
      </c>
    </row>
    <row r="145" spans="1:7" x14ac:dyDescent="0.25">
      <c r="A145" s="15" t="s">
        <v>146</v>
      </c>
      <c r="B145" s="17">
        <v>39211</v>
      </c>
      <c r="C145" s="15" t="s">
        <v>71</v>
      </c>
      <c r="D145" s="16">
        <v>8000</v>
      </c>
      <c r="E145" s="16">
        <v>0</v>
      </c>
      <c r="F145" s="38">
        <v>0</v>
      </c>
      <c r="G145" s="15"/>
    </row>
    <row r="146" spans="1:7" x14ac:dyDescent="0.25">
      <c r="A146" s="15" t="s">
        <v>317</v>
      </c>
      <c r="B146" s="17">
        <v>32214</v>
      </c>
      <c r="C146" s="15" t="s">
        <v>212</v>
      </c>
      <c r="D146" s="16"/>
      <c r="E146" s="16">
        <v>8000</v>
      </c>
      <c r="F146" s="38">
        <v>0</v>
      </c>
      <c r="G146" s="15"/>
    </row>
    <row r="147" spans="1:7" x14ac:dyDescent="0.25">
      <c r="A147" s="23" t="s">
        <v>147</v>
      </c>
      <c r="B147" s="23"/>
      <c r="C147" s="23"/>
      <c r="D147" s="24">
        <v>8000</v>
      </c>
      <c r="E147" s="24">
        <f>SUM(E148:E151)</f>
        <v>7995.8099999999995</v>
      </c>
      <c r="F147" s="37">
        <f>E147/D147*100</f>
        <v>99.947625000000002</v>
      </c>
    </row>
    <row r="148" spans="1:7" x14ac:dyDescent="0.25">
      <c r="A148" s="15" t="s">
        <v>148</v>
      </c>
      <c r="B148" s="17">
        <v>39211</v>
      </c>
      <c r="C148" s="15" t="s">
        <v>71</v>
      </c>
      <c r="D148" s="16">
        <v>8000</v>
      </c>
      <c r="E148" s="16">
        <v>-4.5474735088646402E-13</v>
      </c>
      <c r="F148" s="38">
        <v>0</v>
      </c>
      <c r="G148" s="15"/>
    </row>
    <row r="149" spans="1:7" x14ac:dyDescent="0.25">
      <c r="A149" s="15" t="s">
        <v>235</v>
      </c>
      <c r="B149" s="17">
        <v>32391</v>
      </c>
      <c r="C149" s="15" t="s">
        <v>697</v>
      </c>
      <c r="D149" s="16"/>
      <c r="E149" s="16">
        <v>3332.38</v>
      </c>
      <c r="F149" s="38">
        <v>0</v>
      </c>
      <c r="G149" s="15"/>
    </row>
    <row r="150" spans="1:7" x14ac:dyDescent="0.25">
      <c r="A150" s="15" t="s">
        <v>126</v>
      </c>
      <c r="B150" s="17">
        <v>32931</v>
      </c>
      <c r="C150" s="15" t="s">
        <v>104</v>
      </c>
      <c r="D150" s="16"/>
      <c r="E150" s="16">
        <v>3963.43</v>
      </c>
      <c r="F150" s="38">
        <v>0</v>
      </c>
      <c r="G150" s="15"/>
    </row>
    <row r="151" spans="1:7" x14ac:dyDescent="0.25">
      <c r="A151" s="15" t="s">
        <v>220</v>
      </c>
      <c r="B151" s="17">
        <v>32319</v>
      </c>
      <c r="C151" s="15" t="s">
        <v>221</v>
      </c>
      <c r="D151" s="16"/>
      <c r="E151" s="16">
        <v>700</v>
      </c>
      <c r="F151" s="38">
        <v>0</v>
      </c>
      <c r="G151" s="15"/>
    </row>
    <row r="152" spans="1:7" x14ac:dyDescent="0.25">
      <c r="A152" s="23" t="s">
        <v>149</v>
      </c>
      <c r="B152" s="23"/>
      <c r="C152" s="23"/>
      <c r="D152" s="24">
        <v>5000</v>
      </c>
      <c r="E152" s="24">
        <f>SUM(E153:E155)</f>
        <v>5000</v>
      </c>
      <c r="F152" s="37">
        <v>100</v>
      </c>
    </row>
    <row r="153" spans="1:7" x14ac:dyDescent="0.25">
      <c r="A153" s="15" t="s">
        <v>150</v>
      </c>
      <c r="B153" s="17">
        <v>39211</v>
      </c>
      <c r="C153" s="15" t="s">
        <v>71</v>
      </c>
      <c r="D153" s="16">
        <v>5000</v>
      </c>
      <c r="E153" s="16">
        <v>4.5474735088646402E-13</v>
      </c>
      <c r="F153" s="38">
        <v>0</v>
      </c>
      <c r="G153" s="15"/>
    </row>
    <row r="154" spans="1:7" x14ac:dyDescent="0.25">
      <c r="A154" s="15" t="s">
        <v>622</v>
      </c>
      <c r="B154" s="17">
        <v>38119</v>
      </c>
      <c r="C154" s="15" t="s">
        <v>696</v>
      </c>
      <c r="D154" s="16"/>
      <c r="E154" s="16">
        <v>2000</v>
      </c>
      <c r="F154" s="38">
        <v>0</v>
      </c>
      <c r="G154" s="15"/>
    </row>
    <row r="155" spans="1:7" x14ac:dyDescent="0.25">
      <c r="A155" s="15" t="s">
        <v>511</v>
      </c>
      <c r="B155" s="17">
        <v>38115</v>
      </c>
      <c r="C155" s="15" t="s">
        <v>695</v>
      </c>
      <c r="D155" s="16"/>
      <c r="E155" s="16">
        <v>3000</v>
      </c>
      <c r="F155" s="38">
        <v>0</v>
      </c>
      <c r="G155" s="15"/>
    </row>
    <row r="156" spans="1:7" x14ac:dyDescent="0.25">
      <c r="A156" s="23" t="s">
        <v>151</v>
      </c>
      <c r="B156" s="23"/>
      <c r="C156" s="23"/>
      <c r="D156" s="24">
        <v>3000</v>
      </c>
      <c r="E156" s="24">
        <f>E157</f>
        <v>3000</v>
      </c>
      <c r="F156" s="37">
        <v>100</v>
      </c>
    </row>
    <row r="157" spans="1:7" x14ac:dyDescent="0.25">
      <c r="A157" s="15" t="s">
        <v>152</v>
      </c>
      <c r="B157" s="17">
        <v>38114</v>
      </c>
      <c r="C157" s="15" t="s">
        <v>153</v>
      </c>
      <c r="D157" s="16">
        <v>3000</v>
      </c>
      <c r="E157" s="16">
        <v>3000</v>
      </c>
      <c r="F157" s="38">
        <v>100</v>
      </c>
      <c r="G157" s="15"/>
    </row>
    <row r="158" spans="1:7" x14ac:dyDescent="0.25">
      <c r="A158" s="23" t="s">
        <v>154</v>
      </c>
      <c r="B158" s="23"/>
      <c r="C158" s="23"/>
      <c r="D158" s="24">
        <v>2000</v>
      </c>
      <c r="E158" s="24">
        <v>2000</v>
      </c>
      <c r="F158" s="37">
        <v>100</v>
      </c>
    </row>
    <row r="159" spans="1:7" x14ac:dyDescent="0.25">
      <c r="A159" s="15" t="s">
        <v>155</v>
      </c>
      <c r="B159" s="17">
        <v>32219</v>
      </c>
      <c r="C159" s="15" t="s">
        <v>156</v>
      </c>
      <c r="D159" s="16">
        <v>2000</v>
      </c>
      <c r="E159" s="16">
        <v>2000</v>
      </c>
      <c r="F159" s="38">
        <v>100</v>
      </c>
      <c r="G159" s="15"/>
    </row>
    <row r="160" spans="1:7" x14ac:dyDescent="0.25">
      <c r="A160" s="23" t="s">
        <v>157</v>
      </c>
      <c r="B160" s="23"/>
      <c r="C160" s="23"/>
      <c r="D160" s="24">
        <v>2000</v>
      </c>
      <c r="E160" s="24">
        <v>2000</v>
      </c>
      <c r="F160" s="37">
        <v>100</v>
      </c>
    </row>
    <row r="161" spans="1:7" x14ac:dyDescent="0.25">
      <c r="A161" s="15" t="s">
        <v>158</v>
      </c>
      <c r="B161" s="17">
        <v>39211</v>
      </c>
      <c r="C161" s="15" t="s">
        <v>71</v>
      </c>
      <c r="D161" s="16">
        <v>2000</v>
      </c>
      <c r="E161" s="16">
        <v>0</v>
      </c>
      <c r="F161" s="38">
        <v>0</v>
      </c>
      <c r="G161" s="15"/>
    </row>
    <row r="162" spans="1:7" x14ac:dyDescent="0.25">
      <c r="A162" s="15" t="s">
        <v>525</v>
      </c>
      <c r="B162" s="17">
        <v>38115</v>
      </c>
      <c r="C162" s="15" t="s">
        <v>694</v>
      </c>
      <c r="D162" s="16"/>
      <c r="E162" s="16">
        <v>2000</v>
      </c>
      <c r="F162" s="38">
        <v>0</v>
      </c>
      <c r="G162" s="15"/>
    </row>
    <row r="163" spans="1:7" x14ac:dyDescent="0.25">
      <c r="A163" s="23" t="s">
        <v>159</v>
      </c>
      <c r="B163" s="23"/>
      <c r="C163" s="23"/>
      <c r="D163" s="24">
        <v>156500</v>
      </c>
      <c r="E163" s="24">
        <f>SUM(E164:E170)</f>
        <v>136123.12</v>
      </c>
      <c r="F163" s="37">
        <f>E163/D163*100</f>
        <v>86.979629392971248</v>
      </c>
    </row>
    <row r="164" spans="1:7" x14ac:dyDescent="0.25">
      <c r="A164" s="15" t="s">
        <v>160</v>
      </c>
      <c r="B164" s="17">
        <v>32231</v>
      </c>
      <c r="C164" s="15" t="s">
        <v>161</v>
      </c>
      <c r="D164" s="16">
        <v>30000</v>
      </c>
      <c r="E164" s="16">
        <v>27478.31</v>
      </c>
      <c r="F164" s="38">
        <v>91.6</v>
      </c>
      <c r="G164" s="15"/>
    </row>
    <row r="165" spans="1:7" x14ac:dyDescent="0.25">
      <c r="A165" s="15" t="s">
        <v>162</v>
      </c>
      <c r="B165" s="17">
        <v>32233</v>
      </c>
      <c r="C165" s="15" t="s">
        <v>163</v>
      </c>
      <c r="D165" s="16">
        <v>60000</v>
      </c>
      <c r="E165" s="16">
        <v>44030.09</v>
      </c>
      <c r="F165" s="38">
        <v>73.400000000000006</v>
      </c>
      <c r="G165" s="15"/>
    </row>
    <row r="166" spans="1:7" x14ac:dyDescent="0.25">
      <c r="A166" s="15" t="s">
        <v>164</v>
      </c>
      <c r="B166" s="17">
        <v>32234</v>
      </c>
      <c r="C166" s="15" t="s">
        <v>165</v>
      </c>
      <c r="D166" s="16">
        <v>14000</v>
      </c>
      <c r="E166" s="16">
        <v>13947.06</v>
      </c>
      <c r="F166" s="38">
        <v>99.6</v>
      </c>
      <c r="G166" s="15"/>
    </row>
    <row r="167" spans="1:7" x14ac:dyDescent="0.25">
      <c r="A167" s="15" t="s">
        <v>166</v>
      </c>
      <c r="B167" s="17">
        <v>32311</v>
      </c>
      <c r="C167" s="15" t="s">
        <v>167</v>
      </c>
      <c r="D167" s="16">
        <v>5000</v>
      </c>
      <c r="E167" s="16">
        <v>2980.44</v>
      </c>
      <c r="F167" s="38">
        <v>59.6</v>
      </c>
      <c r="G167" s="15"/>
    </row>
    <row r="168" spans="1:7" x14ac:dyDescent="0.25">
      <c r="A168" s="15" t="s">
        <v>168</v>
      </c>
      <c r="B168" s="17">
        <v>32341</v>
      </c>
      <c r="C168" s="15" t="s">
        <v>169</v>
      </c>
      <c r="D168" s="16">
        <v>17000</v>
      </c>
      <c r="E168" s="16">
        <v>15903.78</v>
      </c>
      <c r="F168" s="38">
        <v>93.6</v>
      </c>
      <c r="G168" s="15"/>
    </row>
    <row r="169" spans="1:7" x14ac:dyDescent="0.25">
      <c r="A169" s="15" t="s">
        <v>170</v>
      </c>
      <c r="B169" s="17">
        <v>32344</v>
      </c>
      <c r="C169" s="15" t="s">
        <v>171</v>
      </c>
      <c r="D169" s="16">
        <v>25000</v>
      </c>
      <c r="E169" s="16">
        <v>25293.84</v>
      </c>
      <c r="F169" s="38">
        <v>101.2</v>
      </c>
      <c r="G169" s="15"/>
    </row>
    <row r="170" spans="1:7" x14ac:dyDescent="0.25">
      <c r="A170" s="15" t="s">
        <v>172</v>
      </c>
      <c r="B170" s="17">
        <v>32353</v>
      </c>
      <c r="C170" s="15" t="s">
        <v>173</v>
      </c>
      <c r="D170" s="16">
        <v>5500</v>
      </c>
      <c r="E170" s="16">
        <v>6489.6</v>
      </c>
      <c r="F170" s="38">
        <f>E170/D170*100</f>
        <v>117.99272727272727</v>
      </c>
      <c r="G170" s="15"/>
    </row>
    <row r="171" spans="1:7" x14ac:dyDescent="0.25">
      <c r="A171" s="19" t="s">
        <v>174</v>
      </c>
      <c r="B171" s="19"/>
      <c r="C171" s="19"/>
      <c r="D171" s="20">
        <v>43600</v>
      </c>
      <c r="E171" s="20">
        <v>43600</v>
      </c>
      <c r="F171" s="35">
        <v>100</v>
      </c>
    </row>
    <row r="172" spans="1:7" x14ac:dyDescent="0.25">
      <c r="A172" s="21" t="s">
        <v>98</v>
      </c>
      <c r="B172" s="21"/>
      <c r="C172" s="21"/>
      <c r="D172" s="22">
        <v>43600</v>
      </c>
      <c r="E172" s="22">
        <f>E173+E178+E182</f>
        <v>43600</v>
      </c>
      <c r="F172" s="36">
        <v>100</v>
      </c>
    </row>
    <row r="173" spans="1:7" x14ac:dyDescent="0.25">
      <c r="A173" s="23" t="s">
        <v>175</v>
      </c>
      <c r="B173" s="23"/>
      <c r="C173" s="23"/>
      <c r="D173" s="24">
        <v>18700</v>
      </c>
      <c r="E173" s="24">
        <f>SUM(E175:E177)</f>
        <v>18700</v>
      </c>
      <c r="F173" s="37">
        <v>100</v>
      </c>
    </row>
    <row r="174" spans="1:7" x14ac:dyDescent="0.25">
      <c r="A174" s="15" t="s">
        <v>176</v>
      </c>
      <c r="B174" s="17">
        <v>39211</v>
      </c>
      <c r="C174" s="15" t="s">
        <v>71</v>
      </c>
      <c r="D174" s="16">
        <v>18700</v>
      </c>
      <c r="E174" s="16">
        <f ca="1">SUM(E174:E177)</f>
        <v>0</v>
      </c>
      <c r="F174" s="38">
        <v>0</v>
      </c>
      <c r="G174" s="15"/>
    </row>
    <row r="175" spans="1:7" x14ac:dyDescent="0.25">
      <c r="A175" s="15" t="s">
        <v>182</v>
      </c>
      <c r="B175" s="17">
        <v>38119</v>
      </c>
      <c r="C175" s="15" t="s">
        <v>144</v>
      </c>
      <c r="D175" s="16">
        <v>0</v>
      </c>
      <c r="E175" s="16">
        <v>12903.71</v>
      </c>
      <c r="F175" s="38">
        <v>0</v>
      </c>
      <c r="G175" s="15"/>
    </row>
    <row r="176" spans="1:7" x14ac:dyDescent="0.25">
      <c r="A176" s="15" t="s">
        <v>239</v>
      </c>
      <c r="B176" s="17">
        <v>32931</v>
      </c>
      <c r="C176" s="15" t="s">
        <v>104</v>
      </c>
      <c r="D176" s="16"/>
      <c r="E176" s="16">
        <v>568.48</v>
      </c>
      <c r="F176" s="38">
        <v>0</v>
      </c>
      <c r="G176" s="15"/>
    </row>
    <row r="177" spans="1:7" x14ac:dyDescent="0.25">
      <c r="A177" s="15" t="s">
        <v>622</v>
      </c>
      <c r="B177" s="17">
        <v>38119</v>
      </c>
      <c r="C177" s="15" t="s">
        <v>144</v>
      </c>
      <c r="D177" s="16"/>
      <c r="E177" s="16">
        <v>5227.8100000000004</v>
      </c>
      <c r="F177" s="38">
        <v>0</v>
      </c>
      <c r="G177" s="15"/>
    </row>
    <row r="178" spans="1:7" x14ac:dyDescent="0.25">
      <c r="A178" s="23" t="s">
        <v>177</v>
      </c>
      <c r="B178" s="23"/>
      <c r="C178" s="23"/>
      <c r="D178" s="24">
        <v>18700</v>
      </c>
      <c r="E178" s="24">
        <f>SUM(E179:E181)</f>
        <v>18700</v>
      </c>
      <c r="F178" s="37">
        <v>100</v>
      </c>
    </row>
    <row r="179" spans="1:7" x14ac:dyDescent="0.25">
      <c r="A179" s="15" t="s">
        <v>178</v>
      </c>
      <c r="B179" s="17">
        <v>32219</v>
      </c>
      <c r="C179" s="15" t="s">
        <v>156</v>
      </c>
      <c r="D179" s="16">
        <v>1500</v>
      </c>
      <c r="E179" s="16">
        <v>825.88</v>
      </c>
      <c r="F179" s="38">
        <v>55.1</v>
      </c>
      <c r="G179" s="15"/>
    </row>
    <row r="180" spans="1:7" x14ac:dyDescent="0.25">
      <c r="A180" s="15" t="s">
        <v>180</v>
      </c>
      <c r="B180" s="17">
        <v>32931</v>
      </c>
      <c r="C180" s="15" t="s">
        <v>104</v>
      </c>
      <c r="D180" s="16">
        <v>14200</v>
      </c>
      <c r="E180" s="16">
        <v>14044.84</v>
      </c>
      <c r="F180" s="38">
        <v>98.9</v>
      </c>
      <c r="G180" s="15"/>
    </row>
    <row r="181" spans="1:7" x14ac:dyDescent="0.25">
      <c r="A181" s="15" t="s">
        <v>181</v>
      </c>
      <c r="B181" s="17">
        <v>38114</v>
      </c>
      <c r="C181" s="15" t="s">
        <v>107</v>
      </c>
      <c r="D181" s="16">
        <v>3000</v>
      </c>
      <c r="E181" s="16">
        <v>3829.28</v>
      </c>
      <c r="F181" s="38">
        <v>127.6</v>
      </c>
      <c r="G181" s="15"/>
    </row>
    <row r="182" spans="1:7" x14ac:dyDescent="0.25">
      <c r="A182" s="23" t="s">
        <v>183</v>
      </c>
      <c r="B182" s="23"/>
      <c r="C182" s="23"/>
      <c r="D182" s="24">
        <v>6200</v>
      </c>
      <c r="E182" s="24">
        <v>6200</v>
      </c>
      <c r="F182" s="37">
        <v>100</v>
      </c>
    </row>
    <row r="183" spans="1:7" x14ac:dyDescent="0.25">
      <c r="A183" s="15" t="s">
        <v>184</v>
      </c>
      <c r="B183" s="17">
        <v>39211</v>
      </c>
      <c r="C183" s="15" t="s">
        <v>71</v>
      </c>
      <c r="D183" s="16">
        <v>6200</v>
      </c>
      <c r="E183" s="16">
        <v>0</v>
      </c>
      <c r="F183" s="38">
        <v>0</v>
      </c>
      <c r="G183" s="15"/>
    </row>
    <row r="184" spans="1:7" x14ac:dyDescent="0.25">
      <c r="A184" s="15" t="s">
        <v>546</v>
      </c>
      <c r="B184" s="17">
        <v>38114</v>
      </c>
      <c r="C184" s="15" t="s">
        <v>693</v>
      </c>
      <c r="D184" s="16"/>
      <c r="E184" s="16">
        <v>6200</v>
      </c>
      <c r="F184" s="38">
        <v>0</v>
      </c>
      <c r="G184" s="15"/>
    </row>
    <row r="185" spans="1:7" x14ac:dyDescent="0.25">
      <c r="A185" s="19" t="s">
        <v>185</v>
      </c>
      <c r="B185" s="19"/>
      <c r="C185" s="19"/>
      <c r="D185" s="20">
        <v>5000</v>
      </c>
      <c r="E185" s="20">
        <f>E186</f>
        <v>4313.6000000000004</v>
      </c>
      <c r="F185" s="35">
        <v>86.3</v>
      </c>
    </row>
    <row r="186" spans="1:7" x14ac:dyDescent="0.25">
      <c r="A186" s="21" t="s">
        <v>98</v>
      </c>
      <c r="B186" s="21"/>
      <c r="C186" s="21"/>
      <c r="D186" s="22">
        <v>5000</v>
      </c>
      <c r="E186" s="22">
        <f>E187</f>
        <v>4313.6000000000004</v>
      </c>
      <c r="F186" s="36">
        <v>86.3</v>
      </c>
    </row>
    <row r="187" spans="1:7" x14ac:dyDescent="0.25">
      <c r="A187" s="23" t="s">
        <v>186</v>
      </c>
      <c r="B187" s="23"/>
      <c r="C187" s="23"/>
      <c r="D187" s="24">
        <v>5000</v>
      </c>
      <c r="E187" s="24">
        <f>SUM(E188:E191)</f>
        <v>4313.6000000000004</v>
      </c>
      <c r="F187" s="37">
        <f>E187/D187*100</f>
        <v>86.272000000000006</v>
      </c>
    </row>
    <row r="188" spans="1:7" x14ac:dyDescent="0.25">
      <c r="A188" s="15" t="s">
        <v>187</v>
      </c>
      <c r="B188" s="17">
        <v>39211</v>
      </c>
      <c r="C188" s="15" t="s">
        <v>71</v>
      </c>
      <c r="D188" s="16">
        <v>5000</v>
      </c>
      <c r="E188" s="16">
        <v>4.5474735088646402E-13</v>
      </c>
      <c r="F188" s="38">
        <v>0</v>
      </c>
      <c r="G188" s="15"/>
    </row>
    <row r="189" spans="1:7" x14ac:dyDescent="0.25">
      <c r="A189" s="15" t="s">
        <v>172</v>
      </c>
      <c r="B189" s="17">
        <v>32353</v>
      </c>
      <c r="C189" s="15" t="s">
        <v>691</v>
      </c>
      <c r="D189" s="16"/>
      <c r="E189" s="16">
        <v>2200</v>
      </c>
      <c r="F189" s="38">
        <v>0</v>
      </c>
      <c r="G189" s="15"/>
    </row>
    <row r="190" spans="1:7" x14ac:dyDescent="0.25">
      <c r="A190" s="15" t="s">
        <v>239</v>
      </c>
      <c r="B190" s="17">
        <v>32931</v>
      </c>
      <c r="C190" s="15" t="s">
        <v>104</v>
      </c>
      <c r="D190" s="16"/>
      <c r="E190" s="16">
        <v>1905.6</v>
      </c>
      <c r="F190" s="38">
        <v>0</v>
      </c>
      <c r="G190" s="15"/>
    </row>
    <row r="191" spans="1:7" x14ac:dyDescent="0.25">
      <c r="A191" s="15" t="s">
        <v>235</v>
      </c>
      <c r="B191" s="17">
        <v>32391</v>
      </c>
      <c r="C191" s="15" t="s">
        <v>692</v>
      </c>
      <c r="D191" s="16"/>
      <c r="E191" s="16">
        <v>208</v>
      </c>
      <c r="F191" s="38">
        <v>0</v>
      </c>
      <c r="G191" s="15"/>
    </row>
    <row r="192" spans="1:7" x14ac:dyDescent="0.25">
      <c r="A192" s="19" t="s">
        <v>188</v>
      </c>
      <c r="B192" s="19"/>
      <c r="C192" s="19"/>
      <c r="D192" s="20">
        <v>6774838</v>
      </c>
      <c r="E192" s="20">
        <f>E193</f>
        <v>6628320.6600000001</v>
      </c>
      <c r="F192" s="35">
        <f>E192/D192*100</f>
        <v>97.837330722889618</v>
      </c>
    </row>
    <row r="193" spans="1:7" x14ac:dyDescent="0.25">
      <c r="A193" s="21" t="s">
        <v>98</v>
      </c>
      <c r="B193" s="21"/>
      <c r="C193" s="21"/>
      <c r="D193" s="22">
        <v>6774838</v>
      </c>
      <c r="E193" s="22">
        <f>E194+E206+E213+E230+E235</f>
        <v>6628320.6600000001</v>
      </c>
      <c r="F193" s="36">
        <f>E193/D193*100</f>
        <v>97.837330722889618</v>
      </c>
    </row>
    <row r="194" spans="1:7" x14ac:dyDescent="0.25">
      <c r="A194" s="23" t="s">
        <v>189</v>
      </c>
      <c r="B194" s="23"/>
      <c r="C194" s="23"/>
      <c r="D194" s="24">
        <v>933500</v>
      </c>
      <c r="E194" s="24">
        <v>848677.03</v>
      </c>
      <c r="F194" s="37">
        <v>90.9</v>
      </c>
    </row>
    <row r="195" spans="1:7" x14ac:dyDescent="0.25">
      <c r="A195" s="15" t="s">
        <v>190</v>
      </c>
      <c r="B195" s="17">
        <v>31111</v>
      </c>
      <c r="C195" s="15" t="s">
        <v>111</v>
      </c>
      <c r="D195" s="16">
        <v>700000</v>
      </c>
      <c r="E195" s="16">
        <v>652213.76000000001</v>
      </c>
      <c r="F195" s="38">
        <v>93.2</v>
      </c>
      <c r="G195" s="15"/>
    </row>
    <row r="196" spans="1:7" ht="30" x14ac:dyDescent="0.25">
      <c r="A196" s="15" t="s">
        <v>191</v>
      </c>
      <c r="B196" s="17">
        <v>31219</v>
      </c>
      <c r="C196" s="15" t="s">
        <v>192</v>
      </c>
      <c r="D196" s="16">
        <v>51000</v>
      </c>
      <c r="E196" s="16">
        <v>50899.839999999997</v>
      </c>
      <c r="F196" s="38">
        <v>99.8</v>
      </c>
      <c r="G196" s="15"/>
    </row>
    <row r="197" spans="1:7" x14ac:dyDescent="0.25">
      <c r="A197" s="15" t="s">
        <v>193</v>
      </c>
      <c r="B197" s="17">
        <v>31321</v>
      </c>
      <c r="C197" s="15" t="s">
        <v>115</v>
      </c>
      <c r="D197" s="16">
        <v>110000</v>
      </c>
      <c r="E197" s="16">
        <v>87017.96</v>
      </c>
      <c r="F197" s="38">
        <v>79.099999999999994</v>
      </c>
      <c r="G197" s="15"/>
    </row>
    <row r="198" spans="1:7" x14ac:dyDescent="0.25">
      <c r="A198" s="15" t="s">
        <v>194</v>
      </c>
      <c r="B198" s="17">
        <v>31329</v>
      </c>
      <c r="C198" s="15" t="s">
        <v>117</v>
      </c>
      <c r="D198" s="16">
        <v>12000</v>
      </c>
      <c r="E198" s="16">
        <v>10957.77</v>
      </c>
      <c r="F198" s="38">
        <v>91.3</v>
      </c>
      <c r="G198" s="15"/>
    </row>
    <row r="199" spans="1:7" x14ac:dyDescent="0.25">
      <c r="A199" s="15" t="s">
        <v>195</v>
      </c>
      <c r="B199" s="17">
        <v>32111</v>
      </c>
      <c r="C199" s="15" t="s">
        <v>119</v>
      </c>
      <c r="D199" s="16">
        <v>7500</v>
      </c>
      <c r="E199" s="16">
        <v>4548.74</v>
      </c>
      <c r="F199" s="38">
        <v>60.6</v>
      </c>
      <c r="G199" s="15"/>
    </row>
    <row r="200" spans="1:7" x14ac:dyDescent="0.25">
      <c r="A200" s="15" t="s">
        <v>196</v>
      </c>
      <c r="B200" s="17">
        <v>32115</v>
      </c>
      <c r="C200" s="15" t="s">
        <v>121</v>
      </c>
      <c r="D200" s="16">
        <v>5000</v>
      </c>
      <c r="E200" s="16">
        <v>1408.7</v>
      </c>
      <c r="F200" s="38">
        <v>28.2</v>
      </c>
      <c r="G200" s="15"/>
    </row>
    <row r="201" spans="1:7" x14ac:dyDescent="0.25">
      <c r="A201" s="15" t="s">
        <v>197</v>
      </c>
      <c r="B201" s="17">
        <v>32121</v>
      </c>
      <c r="C201" s="15" t="s">
        <v>198</v>
      </c>
      <c r="D201" s="16">
        <v>15000</v>
      </c>
      <c r="E201" s="16">
        <v>13120</v>
      </c>
      <c r="F201" s="38">
        <v>87.5</v>
      </c>
      <c r="G201" s="15"/>
    </row>
    <row r="202" spans="1:7" x14ac:dyDescent="0.25">
      <c r="A202" s="15" t="s">
        <v>199</v>
      </c>
      <c r="B202" s="17">
        <v>32131</v>
      </c>
      <c r="C202" s="15" t="s">
        <v>200</v>
      </c>
      <c r="D202" s="16">
        <v>7000</v>
      </c>
      <c r="E202" s="16">
        <v>7510</v>
      </c>
      <c r="F202" s="38">
        <v>107.3</v>
      </c>
      <c r="G202" s="15"/>
    </row>
    <row r="203" spans="1:7" x14ac:dyDescent="0.25">
      <c r="A203" s="15" t="s">
        <v>201</v>
      </c>
      <c r="B203" s="17">
        <v>32132</v>
      </c>
      <c r="C203" s="15" t="s">
        <v>202</v>
      </c>
      <c r="D203" s="16">
        <v>1000</v>
      </c>
      <c r="E203" s="16">
        <v>1000</v>
      </c>
      <c r="F203" s="38">
        <v>100</v>
      </c>
      <c r="G203" s="15"/>
    </row>
    <row r="204" spans="1:7" x14ac:dyDescent="0.25">
      <c r="A204" s="15" t="s">
        <v>203</v>
      </c>
      <c r="B204" s="17">
        <v>32141</v>
      </c>
      <c r="C204" s="15" t="s">
        <v>123</v>
      </c>
      <c r="D204" s="16">
        <v>15000</v>
      </c>
      <c r="E204" s="16">
        <v>11794</v>
      </c>
      <c r="F204" s="38">
        <v>78.599999999999994</v>
      </c>
      <c r="G204" s="15"/>
    </row>
    <row r="205" spans="1:7" x14ac:dyDescent="0.25">
      <c r="A205" s="15" t="s">
        <v>204</v>
      </c>
      <c r="B205" s="17">
        <v>32142</v>
      </c>
      <c r="C205" s="15" t="s">
        <v>205</v>
      </c>
      <c r="D205" s="16">
        <v>10000</v>
      </c>
      <c r="E205" s="16">
        <v>8206.26</v>
      </c>
      <c r="F205" s="38">
        <v>82.1</v>
      </c>
      <c r="G205" s="15"/>
    </row>
    <row r="206" spans="1:7" x14ac:dyDescent="0.25">
      <c r="A206" s="23" t="s">
        <v>206</v>
      </c>
      <c r="B206" s="23"/>
      <c r="C206" s="23"/>
      <c r="D206" s="24">
        <v>88000</v>
      </c>
      <c r="E206" s="24">
        <v>78013.5</v>
      </c>
      <c r="F206" s="37">
        <v>88.7</v>
      </c>
    </row>
    <row r="207" spans="1:7" x14ac:dyDescent="0.25">
      <c r="A207" s="15" t="s">
        <v>207</v>
      </c>
      <c r="B207" s="17">
        <v>32211</v>
      </c>
      <c r="C207" s="15" t="s">
        <v>208</v>
      </c>
      <c r="D207" s="16">
        <v>35000</v>
      </c>
      <c r="E207" s="16">
        <v>27800.33</v>
      </c>
      <c r="F207" s="38">
        <v>79.400000000000006</v>
      </c>
      <c r="G207" s="15"/>
    </row>
    <row r="208" spans="1:7" x14ac:dyDescent="0.25">
      <c r="A208" s="15" t="s">
        <v>209</v>
      </c>
      <c r="B208" s="17">
        <v>32212</v>
      </c>
      <c r="C208" s="15" t="s">
        <v>210</v>
      </c>
      <c r="D208" s="16">
        <v>5000</v>
      </c>
      <c r="E208" s="16">
        <v>9863</v>
      </c>
      <c r="F208" s="38">
        <v>197.3</v>
      </c>
      <c r="G208" s="15"/>
    </row>
    <row r="209" spans="1:7" x14ac:dyDescent="0.25">
      <c r="A209" s="15" t="s">
        <v>211</v>
      </c>
      <c r="B209" s="17">
        <v>32214</v>
      </c>
      <c r="C209" s="15" t="s">
        <v>212</v>
      </c>
      <c r="D209" s="16">
        <v>8000</v>
      </c>
      <c r="E209" s="16">
        <v>5640.66</v>
      </c>
      <c r="F209" s="38">
        <v>70.5</v>
      </c>
      <c r="G209" s="15"/>
    </row>
    <row r="210" spans="1:7" x14ac:dyDescent="0.25">
      <c r="A210" s="15" t="s">
        <v>213</v>
      </c>
      <c r="B210" s="17">
        <v>32219</v>
      </c>
      <c r="C210" s="15" t="s">
        <v>156</v>
      </c>
      <c r="D210" s="16">
        <v>5000</v>
      </c>
      <c r="E210" s="16">
        <v>4988.09</v>
      </c>
      <c r="F210" s="38">
        <v>99.8</v>
      </c>
      <c r="G210" s="15"/>
    </row>
    <row r="211" spans="1:7" x14ac:dyDescent="0.25">
      <c r="A211" s="15" t="s">
        <v>214</v>
      </c>
      <c r="B211" s="17">
        <v>32233</v>
      </c>
      <c r="C211" s="15" t="s">
        <v>163</v>
      </c>
      <c r="D211" s="16">
        <v>25000</v>
      </c>
      <c r="E211" s="16">
        <v>23757.32</v>
      </c>
      <c r="F211" s="38">
        <v>95</v>
      </c>
      <c r="G211" s="15"/>
    </row>
    <row r="212" spans="1:7" x14ac:dyDescent="0.25">
      <c r="A212" s="15" t="s">
        <v>215</v>
      </c>
      <c r="B212" s="17">
        <v>32251</v>
      </c>
      <c r="C212" s="15" t="s">
        <v>179</v>
      </c>
      <c r="D212" s="16">
        <v>10000</v>
      </c>
      <c r="E212" s="16">
        <v>5964.1</v>
      </c>
      <c r="F212" s="38">
        <v>59.6</v>
      </c>
      <c r="G212" s="15"/>
    </row>
    <row r="213" spans="1:7" x14ac:dyDescent="0.25">
      <c r="A213" s="23" t="s">
        <v>216</v>
      </c>
      <c r="B213" s="23"/>
      <c r="C213" s="23"/>
      <c r="D213" s="24">
        <v>5431838</v>
      </c>
      <c r="E213" s="24">
        <f>SUM(E214:E229)</f>
        <v>5404041.04</v>
      </c>
      <c r="F213" s="37">
        <f>E213/D213*100</f>
        <v>99.488258670453718</v>
      </c>
    </row>
    <row r="214" spans="1:7" x14ac:dyDescent="0.25">
      <c r="A214" s="15" t="s">
        <v>217</v>
      </c>
      <c r="B214" s="17">
        <v>32311</v>
      </c>
      <c r="C214" s="15" t="s">
        <v>167</v>
      </c>
      <c r="D214" s="16">
        <v>45000</v>
      </c>
      <c r="E214" s="16">
        <v>41860.839999999997</v>
      </c>
      <c r="F214" s="38">
        <v>93</v>
      </c>
      <c r="G214" s="15"/>
    </row>
    <row r="215" spans="1:7" x14ac:dyDescent="0.25">
      <c r="A215" s="15" t="s">
        <v>218</v>
      </c>
      <c r="B215" s="17">
        <v>32313</v>
      </c>
      <c r="C215" s="15" t="s">
        <v>219</v>
      </c>
      <c r="D215" s="16">
        <v>10000</v>
      </c>
      <c r="E215" s="16">
        <v>10648.68</v>
      </c>
      <c r="F215" s="38">
        <v>106.5</v>
      </c>
      <c r="G215" s="15"/>
    </row>
    <row r="216" spans="1:7" x14ac:dyDescent="0.25">
      <c r="A216" s="15" t="s">
        <v>220</v>
      </c>
      <c r="B216" s="17">
        <v>32319</v>
      </c>
      <c r="C216" s="15" t="s">
        <v>221</v>
      </c>
      <c r="D216" s="16">
        <v>2000</v>
      </c>
      <c r="E216" s="16">
        <v>881.45</v>
      </c>
      <c r="F216" s="38">
        <f>E216/D216*100</f>
        <v>44.072500000000005</v>
      </c>
      <c r="G216" s="15"/>
    </row>
    <row r="217" spans="1:7" x14ac:dyDescent="0.25">
      <c r="A217" s="15" t="s">
        <v>222</v>
      </c>
      <c r="B217" s="17">
        <v>32322</v>
      </c>
      <c r="C217" s="15" t="s">
        <v>223</v>
      </c>
      <c r="D217" s="16">
        <v>25000</v>
      </c>
      <c r="E217" s="16">
        <v>24353.52</v>
      </c>
      <c r="F217" s="38">
        <v>97.4</v>
      </c>
      <c r="G217" s="15"/>
    </row>
    <row r="218" spans="1:7" x14ac:dyDescent="0.25">
      <c r="A218" s="15" t="s">
        <v>224</v>
      </c>
      <c r="B218" s="17">
        <v>32339</v>
      </c>
      <c r="C218" s="15" t="s">
        <v>135</v>
      </c>
      <c r="D218" s="16">
        <v>40000</v>
      </c>
      <c r="E218" s="16">
        <v>44927.49</v>
      </c>
      <c r="F218" s="38">
        <v>112.3</v>
      </c>
      <c r="G218" s="15"/>
    </row>
    <row r="219" spans="1:7" x14ac:dyDescent="0.25">
      <c r="A219" s="15" t="s">
        <v>226</v>
      </c>
      <c r="B219" s="17">
        <v>32372</v>
      </c>
      <c r="C219" s="15" t="s">
        <v>227</v>
      </c>
      <c r="D219" s="16">
        <v>16000</v>
      </c>
      <c r="E219" s="16">
        <v>15939.35</v>
      </c>
      <c r="F219" s="38">
        <v>99.6</v>
      </c>
      <c r="G219" s="15"/>
    </row>
    <row r="220" spans="1:7" x14ac:dyDescent="0.25">
      <c r="A220" s="15" t="s">
        <v>228</v>
      </c>
      <c r="B220" s="17">
        <v>32373</v>
      </c>
      <c r="C220" s="15" t="s">
        <v>229</v>
      </c>
      <c r="D220" s="16">
        <v>60000</v>
      </c>
      <c r="E220" s="16">
        <v>32715.64</v>
      </c>
      <c r="F220" s="38">
        <v>54.5</v>
      </c>
      <c r="G220" s="15"/>
    </row>
    <row r="221" spans="1:7" x14ac:dyDescent="0.25">
      <c r="A221" s="15" t="s">
        <v>230</v>
      </c>
      <c r="B221" s="17">
        <v>32373</v>
      </c>
      <c r="C221" s="15" t="s">
        <v>229</v>
      </c>
      <c r="D221" s="16">
        <v>4973838</v>
      </c>
      <c r="E221" s="16">
        <v>4973837.28</v>
      </c>
      <c r="F221" s="38">
        <v>100</v>
      </c>
      <c r="G221" s="15"/>
    </row>
    <row r="222" spans="1:7" x14ac:dyDescent="0.25">
      <c r="A222" s="15" t="s">
        <v>231</v>
      </c>
      <c r="B222" s="17">
        <v>32379</v>
      </c>
      <c r="C222" s="15" t="s">
        <v>232</v>
      </c>
      <c r="D222" s="16">
        <v>10000</v>
      </c>
      <c r="E222" s="16">
        <v>6112.8</v>
      </c>
      <c r="F222" s="38">
        <v>61.1</v>
      </c>
      <c r="G222" s="15"/>
    </row>
    <row r="223" spans="1:7" x14ac:dyDescent="0.25">
      <c r="A223" s="15" t="s">
        <v>233</v>
      </c>
      <c r="B223" s="17">
        <v>32381</v>
      </c>
      <c r="C223" s="15" t="s">
        <v>234</v>
      </c>
      <c r="D223" s="16">
        <v>90000</v>
      </c>
      <c r="E223" s="16">
        <v>92157.56</v>
      </c>
      <c r="F223" s="38">
        <v>102.4</v>
      </c>
      <c r="G223" s="15"/>
    </row>
    <row r="224" spans="1:7" x14ac:dyDescent="0.25">
      <c r="A224" s="15" t="s">
        <v>235</v>
      </c>
      <c r="B224" s="17">
        <v>32391</v>
      </c>
      <c r="C224" s="15" t="s">
        <v>236</v>
      </c>
      <c r="D224" s="16">
        <v>20000</v>
      </c>
      <c r="E224" s="16">
        <v>26586.25</v>
      </c>
      <c r="F224" s="38">
        <f>E224/D224*100</f>
        <v>132.93124999999998</v>
      </c>
      <c r="G224" s="15"/>
    </row>
    <row r="225" spans="1:7" x14ac:dyDescent="0.25">
      <c r="A225" s="15" t="s">
        <v>237</v>
      </c>
      <c r="B225" s="17">
        <v>32922</v>
      </c>
      <c r="C225" s="15" t="s">
        <v>238</v>
      </c>
      <c r="D225" s="16">
        <v>15000</v>
      </c>
      <c r="E225" s="16">
        <v>15316.91</v>
      </c>
      <c r="F225" s="38">
        <v>102.1</v>
      </c>
      <c r="G225" s="15"/>
    </row>
    <row r="226" spans="1:7" x14ac:dyDescent="0.25">
      <c r="A226" s="15" t="s">
        <v>239</v>
      </c>
      <c r="B226" s="17">
        <v>32931</v>
      </c>
      <c r="C226" s="15" t="s">
        <v>104</v>
      </c>
      <c r="D226" s="16">
        <v>20000</v>
      </c>
      <c r="E226" s="16">
        <v>15423.83</v>
      </c>
      <c r="F226" s="38">
        <f>E226/D226*100</f>
        <v>77.119150000000005</v>
      </c>
      <c r="G226" s="15"/>
    </row>
    <row r="227" spans="1:7" x14ac:dyDescent="0.25">
      <c r="A227" s="15" t="s">
        <v>240</v>
      </c>
      <c r="B227" s="17">
        <v>32941</v>
      </c>
      <c r="C227" s="15" t="s">
        <v>241</v>
      </c>
      <c r="D227" s="16">
        <v>8000</v>
      </c>
      <c r="E227" s="16">
        <v>7179.6</v>
      </c>
      <c r="F227" s="38">
        <v>89.7</v>
      </c>
      <c r="G227" s="15"/>
    </row>
    <row r="228" spans="1:7" x14ac:dyDescent="0.25">
      <c r="A228" s="15" t="s">
        <v>243</v>
      </c>
      <c r="B228" s="17">
        <v>34311</v>
      </c>
      <c r="C228" s="15" t="s">
        <v>244</v>
      </c>
      <c r="D228" s="16">
        <v>35000</v>
      </c>
      <c r="E228" s="16">
        <v>34460.44</v>
      </c>
      <c r="F228" s="38">
        <v>98.5</v>
      </c>
      <c r="G228" s="15"/>
    </row>
    <row r="229" spans="1:7" x14ac:dyDescent="0.25">
      <c r="A229" s="15" t="s">
        <v>245</v>
      </c>
      <c r="B229" s="17">
        <v>34349</v>
      </c>
      <c r="C229" s="15" t="s">
        <v>246</v>
      </c>
      <c r="D229" s="16">
        <v>62000</v>
      </c>
      <c r="E229" s="16">
        <v>61639.4</v>
      </c>
      <c r="F229" s="38">
        <v>99.4</v>
      </c>
      <c r="G229" s="15"/>
    </row>
    <row r="230" spans="1:7" x14ac:dyDescent="0.25">
      <c r="A230" s="23" t="s">
        <v>247</v>
      </c>
      <c r="B230" s="23"/>
      <c r="C230" s="23"/>
      <c r="D230" s="24">
        <v>108000</v>
      </c>
      <c r="E230" s="24">
        <v>99406.64</v>
      </c>
      <c r="F230" s="37">
        <v>92</v>
      </c>
    </row>
    <row r="231" spans="1:7" x14ac:dyDescent="0.25">
      <c r="A231" s="15" t="s">
        <v>248</v>
      </c>
      <c r="B231" s="17">
        <v>42211</v>
      </c>
      <c r="C231" s="15" t="s">
        <v>249</v>
      </c>
      <c r="D231" s="16">
        <v>55000</v>
      </c>
      <c r="E231" s="16">
        <v>72856.25</v>
      </c>
      <c r="F231" s="38">
        <v>132.5</v>
      </c>
      <c r="G231" s="15"/>
    </row>
    <row r="232" spans="1:7" x14ac:dyDescent="0.25">
      <c r="A232" s="15" t="s">
        <v>250</v>
      </c>
      <c r="B232" s="17">
        <v>42212</v>
      </c>
      <c r="C232" s="15" t="s">
        <v>251</v>
      </c>
      <c r="D232" s="16">
        <v>5000</v>
      </c>
      <c r="E232" s="16">
        <v>2971.25</v>
      </c>
      <c r="F232" s="38">
        <v>59.4</v>
      </c>
      <c r="G232" s="15"/>
    </row>
    <row r="233" spans="1:7" x14ac:dyDescent="0.25">
      <c r="A233" s="15" t="s">
        <v>252</v>
      </c>
      <c r="B233" s="17">
        <v>42219</v>
      </c>
      <c r="C233" s="15" t="s">
        <v>253</v>
      </c>
      <c r="D233" s="16">
        <v>25000</v>
      </c>
      <c r="E233" s="16">
        <v>23579.14</v>
      </c>
      <c r="F233" s="38">
        <v>94.3</v>
      </c>
      <c r="G233" s="15"/>
    </row>
    <row r="234" spans="1:7" x14ac:dyDescent="0.25">
      <c r="A234" s="15" t="s">
        <v>254</v>
      </c>
      <c r="B234" s="17">
        <v>42621</v>
      </c>
      <c r="C234" s="15" t="s">
        <v>255</v>
      </c>
      <c r="D234" s="16">
        <v>23000</v>
      </c>
      <c r="E234" s="16">
        <v>0</v>
      </c>
      <c r="F234" s="38">
        <v>0</v>
      </c>
      <c r="G234" s="15"/>
    </row>
    <row r="235" spans="1:7" x14ac:dyDescent="0.25">
      <c r="A235" s="23" t="s">
        <v>256</v>
      </c>
      <c r="B235" s="23"/>
      <c r="C235" s="23"/>
      <c r="D235" s="24">
        <v>213500</v>
      </c>
      <c r="E235" s="24">
        <v>198182.45</v>
      </c>
      <c r="F235" s="37">
        <v>92.8</v>
      </c>
    </row>
    <row r="236" spans="1:7" x14ac:dyDescent="0.25">
      <c r="A236" s="15" t="s">
        <v>257</v>
      </c>
      <c r="B236" s="17">
        <v>32339</v>
      </c>
      <c r="C236" s="15" t="s">
        <v>135</v>
      </c>
      <c r="D236" s="16">
        <v>7000</v>
      </c>
      <c r="E236" s="16">
        <v>6950</v>
      </c>
      <c r="F236" s="38">
        <v>99.3</v>
      </c>
      <c r="G236" s="15"/>
    </row>
    <row r="237" spans="1:7" x14ac:dyDescent="0.25">
      <c r="A237" s="15" t="s">
        <v>258</v>
      </c>
      <c r="B237" s="17">
        <v>32391</v>
      </c>
      <c r="C237" s="15" t="s">
        <v>137</v>
      </c>
      <c r="D237" s="16">
        <v>5500</v>
      </c>
      <c r="E237" s="16">
        <v>5407.59</v>
      </c>
      <c r="F237" s="38">
        <v>98.3</v>
      </c>
      <c r="G237" s="15"/>
    </row>
    <row r="238" spans="1:7" x14ac:dyDescent="0.25">
      <c r="A238" s="15" t="s">
        <v>259</v>
      </c>
      <c r="B238" s="17">
        <v>32912</v>
      </c>
      <c r="C238" s="15" t="s">
        <v>102</v>
      </c>
      <c r="D238" s="16">
        <v>151000</v>
      </c>
      <c r="E238" s="16">
        <v>150787.72</v>
      </c>
      <c r="F238" s="38">
        <v>99.9</v>
      </c>
      <c r="G238" s="15"/>
    </row>
    <row r="239" spans="1:7" x14ac:dyDescent="0.25">
      <c r="A239" s="15" t="s">
        <v>260</v>
      </c>
      <c r="B239" s="17">
        <v>38114</v>
      </c>
      <c r="C239" s="15" t="s">
        <v>107</v>
      </c>
      <c r="D239" s="16">
        <v>50000</v>
      </c>
      <c r="E239" s="16">
        <v>35037.14</v>
      </c>
      <c r="F239" s="38">
        <v>70.099999999999994</v>
      </c>
      <c r="G239" s="15"/>
    </row>
    <row r="240" spans="1:7" x14ac:dyDescent="0.25">
      <c r="A240" s="19" t="s">
        <v>261</v>
      </c>
      <c r="B240" s="19"/>
      <c r="C240" s="19"/>
      <c r="D240" s="20">
        <v>1057469</v>
      </c>
      <c r="E240" s="20">
        <v>933004.62</v>
      </c>
      <c r="F240" s="35">
        <v>88.2</v>
      </c>
    </row>
    <row r="241" spans="1:7" x14ac:dyDescent="0.25">
      <c r="A241" s="21" t="s">
        <v>262</v>
      </c>
      <c r="B241" s="21"/>
      <c r="C241" s="21"/>
      <c r="D241" s="22">
        <v>1057469</v>
      </c>
      <c r="E241" s="22">
        <v>933004.62</v>
      </c>
      <c r="F241" s="36">
        <v>88.2</v>
      </c>
    </row>
    <row r="242" spans="1:7" x14ac:dyDescent="0.25">
      <c r="A242" s="23" t="s">
        <v>265</v>
      </c>
      <c r="B242" s="23"/>
      <c r="C242" s="23"/>
      <c r="D242" s="24">
        <v>10000</v>
      </c>
      <c r="E242" s="24">
        <v>10000</v>
      </c>
      <c r="F242" s="37">
        <v>100</v>
      </c>
    </row>
    <row r="243" spans="1:7" x14ac:dyDescent="0.25">
      <c r="A243" s="15" t="s">
        <v>266</v>
      </c>
      <c r="B243" s="17">
        <v>38114</v>
      </c>
      <c r="C243" s="15" t="s">
        <v>107</v>
      </c>
      <c r="D243" s="16">
        <v>10000</v>
      </c>
      <c r="E243" s="16">
        <v>10000</v>
      </c>
      <c r="F243" s="38">
        <v>100</v>
      </c>
      <c r="G243" s="15"/>
    </row>
    <row r="244" spans="1:7" x14ac:dyDescent="0.25">
      <c r="A244" s="23" t="s">
        <v>267</v>
      </c>
      <c r="B244" s="23"/>
      <c r="C244" s="23"/>
      <c r="D244" s="24">
        <v>413969</v>
      </c>
      <c r="E244" s="24">
        <v>315237.53999999998</v>
      </c>
      <c r="F244" s="37">
        <v>76.2</v>
      </c>
    </row>
    <row r="245" spans="1:7" x14ac:dyDescent="0.25">
      <c r="A245" s="15" t="s">
        <v>268</v>
      </c>
      <c r="B245" s="17">
        <v>32375</v>
      </c>
      <c r="C245" s="15" t="s">
        <v>264</v>
      </c>
      <c r="D245" s="16">
        <v>20000</v>
      </c>
      <c r="E245" s="16">
        <v>16625</v>
      </c>
      <c r="F245" s="38">
        <v>83.1</v>
      </c>
      <c r="G245" s="15"/>
    </row>
    <row r="246" spans="1:7" x14ac:dyDescent="0.25">
      <c r="A246" s="15" t="s">
        <v>269</v>
      </c>
      <c r="B246" s="17">
        <v>32379</v>
      </c>
      <c r="C246" s="15" t="s">
        <v>270</v>
      </c>
      <c r="D246" s="16">
        <v>75000</v>
      </c>
      <c r="E246" s="16">
        <v>73250</v>
      </c>
      <c r="F246" s="38">
        <v>97.7</v>
      </c>
      <c r="G246" s="15"/>
    </row>
    <row r="247" spans="1:7" x14ac:dyDescent="0.25">
      <c r="A247" s="15" t="s">
        <v>271</v>
      </c>
      <c r="B247" s="17">
        <v>38612</v>
      </c>
      <c r="C247" s="15" t="s">
        <v>272</v>
      </c>
      <c r="D247" s="16">
        <v>160000</v>
      </c>
      <c r="E247" s="16">
        <v>133567.22</v>
      </c>
      <c r="F247" s="38">
        <v>83.5</v>
      </c>
      <c r="G247" s="15"/>
    </row>
    <row r="248" spans="1:7" x14ac:dyDescent="0.25">
      <c r="A248" s="15" t="s">
        <v>273</v>
      </c>
      <c r="B248" s="17">
        <v>42131</v>
      </c>
      <c r="C248" s="15" t="s">
        <v>274</v>
      </c>
      <c r="D248" s="16">
        <v>158969</v>
      </c>
      <c r="E248" s="16">
        <v>91795.32</v>
      </c>
      <c r="F248" s="38">
        <v>57.7</v>
      </c>
      <c r="G248" s="15"/>
    </row>
    <row r="249" spans="1:7" x14ac:dyDescent="0.25">
      <c r="A249" s="23" t="s">
        <v>276</v>
      </c>
      <c r="B249" s="23"/>
      <c r="C249" s="23"/>
      <c r="D249" s="24">
        <v>60000</v>
      </c>
      <c r="E249" s="24">
        <v>49262.5</v>
      </c>
      <c r="F249" s="37">
        <v>82.1</v>
      </c>
    </row>
    <row r="250" spans="1:7" x14ac:dyDescent="0.25">
      <c r="A250" s="15" t="s">
        <v>277</v>
      </c>
      <c r="B250" s="17">
        <v>38222</v>
      </c>
      <c r="C250" s="15" t="s">
        <v>278</v>
      </c>
      <c r="D250" s="16">
        <v>60000</v>
      </c>
      <c r="E250" s="16">
        <v>49262.5</v>
      </c>
      <c r="F250" s="38">
        <v>82.1</v>
      </c>
      <c r="G250" s="15"/>
    </row>
    <row r="251" spans="1:7" x14ac:dyDescent="0.25">
      <c r="A251" s="23" t="s">
        <v>279</v>
      </c>
      <c r="B251" s="23"/>
      <c r="C251" s="23"/>
      <c r="D251" s="24">
        <v>60000</v>
      </c>
      <c r="E251" s="24">
        <v>56399.78</v>
      </c>
      <c r="F251" s="37">
        <v>94</v>
      </c>
    </row>
    <row r="252" spans="1:7" x14ac:dyDescent="0.25">
      <c r="A252" s="15" t="s">
        <v>280</v>
      </c>
      <c r="B252" s="17">
        <v>38114</v>
      </c>
      <c r="C252" s="15" t="s">
        <v>107</v>
      </c>
      <c r="D252" s="16">
        <v>33500</v>
      </c>
      <c r="E252" s="16">
        <v>32424.5</v>
      </c>
      <c r="F252" s="38">
        <v>96.8</v>
      </c>
      <c r="G252" s="15"/>
    </row>
    <row r="253" spans="1:7" x14ac:dyDescent="0.25">
      <c r="A253" s="15" t="s">
        <v>281</v>
      </c>
      <c r="B253" s="17">
        <v>38222</v>
      </c>
      <c r="C253" s="15" t="s">
        <v>278</v>
      </c>
      <c r="D253" s="16">
        <v>26500</v>
      </c>
      <c r="E253" s="16">
        <v>23975.279999999999</v>
      </c>
      <c r="F253" s="38">
        <v>90.5</v>
      </c>
      <c r="G253" s="15"/>
    </row>
    <row r="254" spans="1:7" x14ac:dyDescent="0.25">
      <c r="A254" s="23" t="s">
        <v>282</v>
      </c>
      <c r="B254" s="23"/>
      <c r="C254" s="23"/>
      <c r="D254" s="24">
        <v>250000</v>
      </c>
      <c r="E254" s="24">
        <v>237268.75</v>
      </c>
      <c r="F254" s="37">
        <v>94.9</v>
      </c>
    </row>
    <row r="255" spans="1:7" x14ac:dyDescent="0.25">
      <c r="A255" s="15" t="s">
        <v>283</v>
      </c>
      <c r="B255" s="17">
        <v>38612</v>
      </c>
      <c r="C255" s="15" t="s">
        <v>284</v>
      </c>
      <c r="D255" s="16">
        <v>250000</v>
      </c>
      <c r="E255" s="16">
        <v>237268.75</v>
      </c>
      <c r="F255" s="38">
        <v>94.9</v>
      </c>
      <c r="G255" s="15"/>
    </row>
    <row r="256" spans="1:7" x14ac:dyDescent="0.25">
      <c r="A256" s="23" t="s">
        <v>285</v>
      </c>
      <c r="B256" s="23"/>
      <c r="C256" s="23"/>
      <c r="D256" s="24">
        <v>114000</v>
      </c>
      <c r="E256" s="24">
        <v>113855</v>
      </c>
      <c r="F256" s="37">
        <v>99.9</v>
      </c>
    </row>
    <row r="257" spans="1:7" x14ac:dyDescent="0.25">
      <c r="A257" s="15" t="s">
        <v>286</v>
      </c>
      <c r="B257" s="17">
        <v>35221</v>
      </c>
      <c r="C257" s="15" t="s">
        <v>263</v>
      </c>
      <c r="D257" s="16">
        <v>114000</v>
      </c>
      <c r="E257" s="16">
        <v>113855</v>
      </c>
      <c r="F257" s="38">
        <v>99.9</v>
      </c>
      <c r="G257" s="15"/>
    </row>
    <row r="258" spans="1:7" x14ac:dyDescent="0.25">
      <c r="A258" s="23" t="s">
        <v>288</v>
      </c>
      <c r="B258" s="23"/>
      <c r="C258" s="23"/>
      <c r="D258" s="24">
        <v>120000</v>
      </c>
      <c r="E258" s="24">
        <v>124415.05</v>
      </c>
      <c r="F258" s="37">
        <v>103.7</v>
      </c>
    </row>
    <row r="259" spans="1:7" x14ac:dyDescent="0.25">
      <c r="A259" s="15" t="s">
        <v>289</v>
      </c>
      <c r="B259" s="17">
        <v>35231</v>
      </c>
      <c r="C259" s="15" t="s">
        <v>290</v>
      </c>
      <c r="D259" s="16">
        <v>120000</v>
      </c>
      <c r="E259" s="16">
        <v>124415.05</v>
      </c>
      <c r="F259" s="38">
        <v>103.7</v>
      </c>
      <c r="G259" s="15"/>
    </row>
    <row r="260" spans="1:7" x14ac:dyDescent="0.25">
      <c r="A260" s="23" t="s">
        <v>292</v>
      </c>
      <c r="B260" s="23"/>
      <c r="C260" s="23"/>
      <c r="D260" s="24">
        <v>15000</v>
      </c>
      <c r="E260" s="24">
        <v>13066</v>
      </c>
      <c r="F260" s="37">
        <v>87.1</v>
      </c>
    </row>
    <row r="261" spans="1:7" x14ac:dyDescent="0.25">
      <c r="A261" s="15" t="s">
        <v>293</v>
      </c>
      <c r="B261" s="17">
        <v>35231</v>
      </c>
      <c r="C261" s="15" t="s">
        <v>290</v>
      </c>
      <c r="D261" s="16">
        <v>15000</v>
      </c>
      <c r="E261" s="16">
        <v>13066</v>
      </c>
      <c r="F261" s="38">
        <v>87.1</v>
      </c>
      <c r="G261" s="15"/>
    </row>
    <row r="262" spans="1:7" x14ac:dyDescent="0.25">
      <c r="A262" s="23" t="s">
        <v>294</v>
      </c>
      <c r="B262" s="23"/>
      <c r="C262" s="23"/>
      <c r="D262" s="24">
        <v>5000</v>
      </c>
      <c r="E262" s="24">
        <v>5000</v>
      </c>
      <c r="F262" s="37">
        <v>100</v>
      </c>
    </row>
    <row r="263" spans="1:7" x14ac:dyDescent="0.25">
      <c r="A263" s="15" t="s">
        <v>295</v>
      </c>
      <c r="B263" s="17">
        <v>35232</v>
      </c>
      <c r="C263" s="15" t="s">
        <v>296</v>
      </c>
      <c r="D263" s="16">
        <v>5000</v>
      </c>
      <c r="E263" s="16">
        <v>5000</v>
      </c>
      <c r="F263" s="38">
        <v>100</v>
      </c>
      <c r="G263" s="15"/>
    </row>
    <row r="264" spans="1:7" x14ac:dyDescent="0.25">
      <c r="A264" s="23" t="s">
        <v>297</v>
      </c>
      <c r="B264" s="23"/>
      <c r="C264" s="23"/>
      <c r="D264" s="24">
        <v>1000</v>
      </c>
      <c r="E264" s="24">
        <v>1000</v>
      </c>
      <c r="F264" s="37">
        <v>100</v>
      </c>
    </row>
    <row r="265" spans="1:7" x14ac:dyDescent="0.25">
      <c r="A265" s="15" t="s">
        <v>298</v>
      </c>
      <c r="B265" s="17">
        <v>38114</v>
      </c>
      <c r="C265" s="15" t="s">
        <v>107</v>
      </c>
      <c r="D265" s="16">
        <v>1000</v>
      </c>
      <c r="E265" s="16">
        <v>1000</v>
      </c>
      <c r="F265" s="38">
        <v>100</v>
      </c>
      <c r="G265" s="15"/>
    </row>
    <row r="266" spans="1:7" x14ac:dyDescent="0.25">
      <c r="A266" s="23" t="s">
        <v>299</v>
      </c>
      <c r="B266" s="23"/>
      <c r="C266" s="23"/>
      <c r="D266" s="24">
        <v>7500</v>
      </c>
      <c r="E266" s="24">
        <v>7500</v>
      </c>
      <c r="F266" s="37">
        <v>100</v>
      </c>
    </row>
    <row r="267" spans="1:7" x14ac:dyDescent="0.25">
      <c r="A267" s="15" t="s">
        <v>300</v>
      </c>
      <c r="B267" s="17">
        <v>35221</v>
      </c>
      <c r="C267" s="15" t="s">
        <v>263</v>
      </c>
      <c r="D267" s="16">
        <v>7500</v>
      </c>
      <c r="E267" s="16">
        <v>7500</v>
      </c>
      <c r="F267" s="38">
        <v>100</v>
      </c>
      <c r="G267" s="15"/>
    </row>
    <row r="268" spans="1:7" x14ac:dyDescent="0.25">
      <c r="A268" s="23" t="s">
        <v>301</v>
      </c>
      <c r="B268" s="23"/>
      <c r="C268" s="23"/>
      <c r="D268" s="24">
        <v>1000</v>
      </c>
      <c r="E268" s="24">
        <v>0</v>
      </c>
      <c r="F268" s="37">
        <v>0</v>
      </c>
    </row>
    <row r="269" spans="1:7" x14ac:dyDescent="0.25">
      <c r="A269" s="15" t="s">
        <v>302</v>
      </c>
      <c r="B269" s="17">
        <v>35232</v>
      </c>
      <c r="C269" s="15" t="s">
        <v>296</v>
      </c>
      <c r="D269" s="16">
        <v>1000</v>
      </c>
      <c r="E269" s="16">
        <v>0</v>
      </c>
      <c r="F269" s="38">
        <v>0</v>
      </c>
      <c r="G269" s="15"/>
    </row>
    <row r="270" spans="1:7" x14ac:dyDescent="0.25">
      <c r="A270" s="19" t="s">
        <v>303</v>
      </c>
      <c r="B270" s="19"/>
      <c r="C270" s="19"/>
      <c r="D270" s="20">
        <v>12933900</v>
      </c>
      <c r="E270" s="20">
        <f>E271+E326</f>
        <v>8320142.4500000002</v>
      </c>
      <c r="F270" s="35">
        <f>E270/D270*100</f>
        <v>64.3281798220181</v>
      </c>
    </row>
    <row r="271" spans="1:7" x14ac:dyDescent="0.25">
      <c r="A271" s="21" t="s">
        <v>304</v>
      </c>
      <c r="B271" s="21"/>
      <c r="C271" s="21"/>
      <c r="D271" s="22">
        <v>5691900</v>
      </c>
      <c r="E271" s="22">
        <f>E272+E281+E290+E296+E299+E301+E304+E306+E310+E312+E314+E317+E320+E322+E324</f>
        <v>4460285.6500000004</v>
      </c>
      <c r="F271" s="36">
        <f>E271/D271*100</f>
        <v>78.361981939247002</v>
      </c>
    </row>
    <row r="272" spans="1:7" x14ac:dyDescent="0.25">
      <c r="A272" s="23" t="s">
        <v>305</v>
      </c>
      <c r="B272" s="23"/>
      <c r="C272" s="23"/>
      <c r="D272" s="24">
        <v>1197000</v>
      </c>
      <c r="E272" s="24">
        <v>1145603.97</v>
      </c>
      <c r="F272" s="37">
        <v>95.7</v>
      </c>
    </row>
    <row r="273" spans="1:7" x14ac:dyDescent="0.25">
      <c r="A273" s="15" t="s">
        <v>306</v>
      </c>
      <c r="B273" s="17">
        <v>31111</v>
      </c>
      <c r="C273" s="15" t="s">
        <v>111</v>
      </c>
      <c r="D273" s="16">
        <v>950000</v>
      </c>
      <c r="E273" s="16">
        <v>922077.34</v>
      </c>
      <c r="F273" s="38">
        <v>97.1</v>
      </c>
      <c r="G273" s="15"/>
    </row>
    <row r="274" spans="1:7" ht="30" x14ac:dyDescent="0.25">
      <c r="A274" s="15" t="s">
        <v>307</v>
      </c>
      <c r="B274" s="17">
        <v>31219</v>
      </c>
      <c r="C274" s="15" t="s">
        <v>308</v>
      </c>
      <c r="D274" s="16">
        <v>58000</v>
      </c>
      <c r="E274" s="16">
        <v>60328.800000000003</v>
      </c>
      <c r="F274" s="38">
        <v>104</v>
      </c>
      <c r="G274" s="15"/>
    </row>
    <row r="275" spans="1:7" x14ac:dyDescent="0.25">
      <c r="A275" s="15" t="s">
        <v>309</v>
      </c>
      <c r="B275" s="17">
        <v>31321</v>
      </c>
      <c r="C275" s="15" t="s">
        <v>115</v>
      </c>
      <c r="D275" s="16">
        <v>150000</v>
      </c>
      <c r="E275" s="16">
        <v>124480.75</v>
      </c>
      <c r="F275" s="38">
        <v>83</v>
      </c>
      <c r="G275" s="15"/>
    </row>
    <row r="276" spans="1:7" x14ac:dyDescent="0.25">
      <c r="A276" s="15" t="s">
        <v>310</v>
      </c>
      <c r="B276" s="17">
        <v>31329</v>
      </c>
      <c r="C276" s="15" t="s">
        <v>311</v>
      </c>
      <c r="D276" s="16">
        <v>16000</v>
      </c>
      <c r="E276" s="16">
        <v>15675.34</v>
      </c>
      <c r="F276" s="38">
        <v>98</v>
      </c>
      <c r="G276" s="15"/>
    </row>
    <row r="277" spans="1:7" x14ac:dyDescent="0.25">
      <c r="A277" s="15" t="s">
        <v>312</v>
      </c>
      <c r="B277" s="17">
        <v>32111</v>
      </c>
      <c r="C277" s="15" t="s">
        <v>119</v>
      </c>
      <c r="D277" s="16">
        <v>1000</v>
      </c>
      <c r="E277" s="16">
        <v>561.6</v>
      </c>
      <c r="F277" s="38">
        <v>56.2</v>
      </c>
      <c r="G277" s="15"/>
    </row>
    <row r="278" spans="1:7" x14ac:dyDescent="0.25">
      <c r="A278" s="15" t="s">
        <v>313</v>
      </c>
      <c r="B278" s="17">
        <v>32115</v>
      </c>
      <c r="C278" s="15" t="s">
        <v>121</v>
      </c>
      <c r="D278" s="16">
        <v>1000</v>
      </c>
      <c r="E278" s="16">
        <v>0</v>
      </c>
      <c r="F278" s="38">
        <v>0</v>
      </c>
      <c r="G278" s="15"/>
    </row>
    <row r="279" spans="1:7" x14ac:dyDescent="0.25">
      <c r="A279" s="15" t="s">
        <v>314</v>
      </c>
      <c r="B279" s="17">
        <v>32121</v>
      </c>
      <c r="C279" s="15" t="s">
        <v>198</v>
      </c>
      <c r="D279" s="16">
        <v>15000</v>
      </c>
      <c r="E279" s="16">
        <v>16430</v>
      </c>
      <c r="F279" s="38">
        <v>109.5</v>
      </c>
      <c r="G279" s="15"/>
    </row>
    <row r="280" spans="1:7" x14ac:dyDescent="0.25">
      <c r="A280" s="15" t="s">
        <v>315</v>
      </c>
      <c r="B280" s="17">
        <v>32141</v>
      </c>
      <c r="C280" s="15" t="s">
        <v>123</v>
      </c>
      <c r="D280" s="16">
        <v>5000</v>
      </c>
      <c r="E280" s="16">
        <v>4532</v>
      </c>
      <c r="F280" s="38">
        <v>90.6</v>
      </c>
      <c r="G280" s="15"/>
    </row>
    <row r="281" spans="1:7" x14ac:dyDescent="0.25">
      <c r="A281" s="23" t="s">
        <v>316</v>
      </c>
      <c r="B281" s="23"/>
      <c r="C281" s="23"/>
      <c r="D281" s="24">
        <v>340500</v>
      </c>
      <c r="E281" s="24">
        <v>319915.71000000002</v>
      </c>
      <c r="F281" s="37">
        <f>E281/D281*100</f>
        <v>93.954687224669613</v>
      </c>
    </row>
    <row r="282" spans="1:7" x14ac:dyDescent="0.25">
      <c r="A282" s="15" t="s">
        <v>317</v>
      </c>
      <c r="B282" s="17">
        <v>32214</v>
      </c>
      <c r="C282" s="15" t="s">
        <v>212</v>
      </c>
      <c r="D282" s="16">
        <v>85000</v>
      </c>
      <c r="E282" s="16">
        <v>78940.08</v>
      </c>
      <c r="F282" s="38">
        <f>E282/D282*100</f>
        <v>92.870682352941174</v>
      </c>
      <c r="G282" s="15"/>
    </row>
    <row r="283" spans="1:7" x14ac:dyDescent="0.25">
      <c r="A283" s="15" t="s">
        <v>318</v>
      </c>
      <c r="B283" s="17">
        <v>32219</v>
      </c>
      <c r="C283" s="15" t="s">
        <v>156</v>
      </c>
      <c r="D283" s="16">
        <v>15000</v>
      </c>
      <c r="E283" s="16">
        <v>14468.06</v>
      </c>
      <c r="F283" s="38">
        <v>96.5</v>
      </c>
      <c r="G283" s="15"/>
    </row>
    <row r="284" spans="1:7" x14ac:dyDescent="0.25">
      <c r="A284" s="15" t="s">
        <v>319</v>
      </c>
      <c r="B284" s="17">
        <v>32234</v>
      </c>
      <c r="C284" s="15" t="s">
        <v>165</v>
      </c>
      <c r="D284" s="16">
        <v>125000</v>
      </c>
      <c r="E284" s="16">
        <v>119030.03</v>
      </c>
      <c r="F284" s="38">
        <v>95.2</v>
      </c>
      <c r="G284" s="15"/>
    </row>
    <row r="285" spans="1:7" x14ac:dyDescent="0.25">
      <c r="A285" s="15" t="s">
        <v>320</v>
      </c>
      <c r="B285" s="17">
        <v>32242</v>
      </c>
      <c r="C285" s="15" t="s">
        <v>321</v>
      </c>
      <c r="D285" s="16">
        <v>75000</v>
      </c>
      <c r="E285" s="16">
        <v>69946.02</v>
      </c>
      <c r="F285" s="38">
        <v>93.3</v>
      </c>
      <c r="G285" s="15"/>
    </row>
    <row r="286" spans="1:7" x14ac:dyDescent="0.25">
      <c r="A286" s="15" t="s">
        <v>322</v>
      </c>
      <c r="B286" s="17">
        <v>32243</v>
      </c>
      <c r="C286" s="15" t="s">
        <v>323</v>
      </c>
      <c r="D286" s="16">
        <v>20000</v>
      </c>
      <c r="E286" s="16">
        <v>18930.29</v>
      </c>
      <c r="F286" s="38">
        <v>94.7</v>
      </c>
      <c r="G286" s="15"/>
    </row>
    <row r="287" spans="1:7" x14ac:dyDescent="0.25">
      <c r="A287" s="15" t="s">
        <v>324</v>
      </c>
      <c r="B287" s="17">
        <v>32251</v>
      </c>
      <c r="C287" s="15" t="s">
        <v>179</v>
      </c>
      <c r="D287" s="16">
        <v>10000</v>
      </c>
      <c r="E287" s="16">
        <v>8450.7800000000007</v>
      </c>
      <c r="F287" s="38">
        <v>84.5</v>
      </c>
      <c r="G287" s="15"/>
    </row>
    <row r="288" spans="1:7" x14ac:dyDescent="0.25">
      <c r="A288" s="15" t="s">
        <v>325</v>
      </c>
      <c r="B288" s="17">
        <v>32252</v>
      </c>
      <c r="C288" s="15" t="s">
        <v>326</v>
      </c>
      <c r="D288" s="16">
        <v>10000</v>
      </c>
      <c r="E288" s="16">
        <v>9998</v>
      </c>
      <c r="F288" s="38">
        <v>100</v>
      </c>
      <c r="G288" s="15"/>
    </row>
    <row r="289" spans="1:7" x14ac:dyDescent="0.25">
      <c r="A289" s="15" t="s">
        <v>327</v>
      </c>
      <c r="B289" s="17">
        <v>32271</v>
      </c>
      <c r="C289" s="15" t="s">
        <v>328</v>
      </c>
      <c r="D289" s="16">
        <v>500</v>
      </c>
      <c r="E289" s="16">
        <v>152.44999999999999</v>
      </c>
      <c r="F289" s="38">
        <v>30.5</v>
      </c>
      <c r="G289" s="15"/>
    </row>
    <row r="290" spans="1:7" x14ac:dyDescent="0.25">
      <c r="A290" s="23" t="s">
        <v>329</v>
      </c>
      <c r="B290" s="23"/>
      <c r="C290" s="23"/>
      <c r="D290" s="24">
        <v>36500</v>
      </c>
      <c r="E290" s="24">
        <v>24814.35</v>
      </c>
      <c r="F290" s="37">
        <v>68</v>
      </c>
    </row>
    <row r="291" spans="1:7" x14ac:dyDescent="0.25">
      <c r="A291" s="15" t="s">
        <v>330</v>
      </c>
      <c r="B291" s="17">
        <v>32322</v>
      </c>
      <c r="C291" s="15" t="s">
        <v>223</v>
      </c>
      <c r="D291" s="16">
        <v>5000</v>
      </c>
      <c r="E291" s="16">
        <v>4910</v>
      </c>
      <c r="F291" s="38">
        <v>98.2</v>
      </c>
      <c r="G291" s="15"/>
    </row>
    <row r="292" spans="1:7" x14ac:dyDescent="0.25">
      <c r="A292" s="15" t="s">
        <v>331</v>
      </c>
      <c r="B292" s="17">
        <v>32323</v>
      </c>
      <c r="C292" s="15" t="s">
        <v>332</v>
      </c>
      <c r="D292" s="16">
        <v>12000</v>
      </c>
      <c r="E292" s="16">
        <v>10594.13</v>
      </c>
      <c r="F292" s="38">
        <v>88.3</v>
      </c>
      <c r="G292" s="15"/>
    </row>
    <row r="293" spans="1:7" x14ac:dyDescent="0.25">
      <c r="A293" s="15" t="s">
        <v>333</v>
      </c>
      <c r="B293" s="17">
        <v>32361</v>
      </c>
      <c r="C293" s="15" t="s">
        <v>225</v>
      </c>
      <c r="D293" s="16">
        <v>10000</v>
      </c>
      <c r="E293" s="16">
        <v>0</v>
      </c>
      <c r="F293" s="38">
        <v>0</v>
      </c>
      <c r="G293" s="15"/>
    </row>
    <row r="294" spans="1:7" x14ac:dyDescent="0.25">
      <c r="A294" s="15" t="s">
        <v>334</v>
      </c>
      <c r="B294" s="17">
        <v>32372</v>
      </c>
      <c r="C294" s="15" t="s">
        <v>227</v>
      </c>
      <c r="D294" s="16">
        <v>4500</v>
      </c>
      <c r="E294" s="16">
        <v>4213.5600000000004</v>
      </c>
      <c r="F294" s="38">
        <v>93.6</v>
      </c>
      <c r="G294" s="15"/>
    </row>
    <row r="295" spans="1:7" x14ac:dyDescent="0.25">
      <c r="A295" s="15" t="s">
        <v>335</v>
      </c>
      <c r="B295" s="17">
        <v>32394</v>
      </c>
      <c r="C295" s="15" t="s">
        <v>336</v>
      </c>
      <c r="D295" s="16">
        <v>5000</v>
      </c>
      <c r="E295" s="16">
        <v>5096.66</v>
      </c>
      <c r="F295" s="38">
        <v>101.9</v>
      </c>
      <c r="G295" s="15"/>
    </row>
    <row r="296" spans="1:7" x14ac:dyDescent="0.25">
      <c r="A296" s="23" t="s">
        <v>337</v>
      </c>
      <c r="B296" s="23"/>
      <c r="C296" s="23"/>
      <c r="D296" s="24">
        <v>760000</v>
      </c>
      <c r="E296" s="24">
        <v>53328.42</v>
      </c>
      <c r="F296" s="37">
        <v>7</v>
      </c>
    </row>
    <row r="297" spans="1:7" x14ac:dyDescent="0.25">
      <c r="A297" s="15" t="s">
        <v>338</v>
      </c>
      <c r="B297" s="17">
        <v>42239</v>
      </c>
      <c r="C297" s="15" t="s">
        <v>339</v>
      </c>
      <c r="D297" s="16">
        <v>60000</v>
      </c>
      <c r="E297" s="16">
        <v>53328.42</v>
      </c>
      <c r="F297" s="38">
        <v>88.9</v>
      </c>
      <c r="G297" s="15"/>
    </row>
    <row r="298" spans="1:7" x14ac:dyDescent="0.25">
      <c r="A298" s="15" t="s">
        <v>340</v>
      </c>
      <c r="B298" s="17">
        <v>42315</v>
      </c>
      <c r="C298" s="15" t="s">
        <v>341</v>
      </c>
      <c r="D298" s="16">
        <v>700000</v>
      </c>
      <c r="E298" s="16">
        <v>0</v>
      </c>
      <c r="F298" s="38">
        <v>0</v>
      </c>
      <c r="G298" s="15"/>
    </row>
    <row r="299" spans="1:7" x14ac:dyDescent="0.25">
      <c r="A299" s="23" t="s">
        <v>342</v>
      </c>
      <c r="B299" s="23"/>
      <c r="C299" s="23"/>
      <c r="D299" s="24">
        <v>150000</v>
      </c>
      <c r="E299" s="24">
        <v>74425</v>
      </c>
      <c r="F299" s="37">
        <v>49.6</v>
      </c>
    </row>
    <row r="300" spans="1:7" x14ac:dyDescent="0.25">
      <c r="A300" s="15" t="s">
        <v>343</v>
      </c>
      <c r="B300" s="17">
        <v>32349</v>
      </c>
      <c r="C300" s="15" t="s">
        <v>344</v>
      </c>
      <c r="D300" s="16">
        <v>150000</v>
      </c>
      <c r="E300" s="16">
        <v>74425</v>
      </c>
      <c r="F300" s="38">
        <v>49.6</v>
      </c>
      <c r="G300" s="15"/>
    </row>
    <row r="301" spans="1:7" x14ac:dyDescent="0.25">
      <c r="A301" s="23" t="s">
        <v>345</v>
      </c>
      <c r="B301" s="23"/>
      <c r="C301" s="23"/>
      <c r="D301" s="24">
        <v>105000</v>
      </c>
      <c r="E301" s="24">
        <v>89610</v>
      </c>
      <c r="F301" s="37">
        <v>85.3</v>
      </c>
    </row>
    <row r="302" spans="1:7" x14ac:dyDescent="0.25">
      <c r="A302" s="15" t="s">
        <v>346</v>
      </c>
      <c r="B302" s="17">
        <v>32349</v>
      </c>
      <c r="C302" s="15" t="s">
        <v>344</v>
      </c>
      <c r="D302" s="16">
        <v>70000</v>
      </c>
      <c r="E302" s="16">
        <v>55860</v>
      </c>
      <c r="F302" s="38">
        <v>79.8</v>
      </c>
      <c r="G302" s="15"/>
    </row>
    <row r="303" spans="1:7" x14ac:dyDescent="0.25">
      <c r="A303" s="15" t="s">
        <v>347</v>
      </c>
      <c r="B303" s="17">
        <v>32379</v>
      </c>
      <c r="C303" s="15" t="s">
        <v>348</v>
      </c>
      <c r="D303" s="16">
        <v>35000</v>
      </c>
      <c r="E303" s="16">
        <v>33750</v>
      </c>
      <c r="F303" s="38">
        <v>96.4</v>
      </c>
      <c r="G303" s="15"/>
    </row>
    <row r="304" spans="1:7" x14ac:dyDescent="0.25">
      <c r="A304" s="23" t="s">
        <v>349</v>
      </c>
      <c r="B304" s="23"/>
      <c r="C304" s="23"/>
      <c r="D304" s="24">
        <v>10000</v>
      </c>
      <c r="E304" s="24">
        <v>9781.25</v>
      </c>
      <c r="F304" s="37">
        <v>97.8</v>
      </c>
    </row>
    <row r="305" spans="1:7" x14ac:dyDescent="0.25">
      <c r="A305" s="15" t="s">
        <v>350</v>
      </c>
      <c r="B305" s="17">
        <v>32322</v>
      </c>
      <c r="C305" s="15" t="s">
        <v>223</v>
      </c>
      <c r="D305" s="16">
        <v>10000</v>
      </c>
      <c r="E305" s="16">
        <v>9781.25</v>
      </c>
      <c r="F305" s="38">
        <v>97.8</v>
      </c>
      <c r="G305" s="15"/>
    </row>
    <row r="306" spans="1:7" x14ac:dyDescent="0.25">
      <c r="A306" s="23" t="s">
        <v>351</v>
      </c>
      <c r="B306" s="23"/>
      <c r="C306" s="23"/>
      <c r="D306" s="24">
        <v>105000</v>
      </c>
      <c r="E306" s="24">
        <v>63089.61</v>
      </c>
      <c r="F306" s="37">
        <v>60.1</v>
      </c>
    </row>
    <row r="307" spans="1:7" x14ac:dyDescent="0.25">
      <c r="A307" s="15" t="s">
        <v>352</v>
      </c>
      <c r="B307" s="17">
        <v>32322</v>
      </c>
      <c r="C307" s="15" t="s">
        <v>223</v>
      </c>
      <c r="D307" s="16">
        <v>40000</v>
      </c>
      <c r="E307" s="16">
        <v>31839.61</v>
      </c>
      <c r="F307" s="38">
        <v>79.599999999999994</v>
      </c>
      <c r="G307" s="15"/>
    </row>
    <row r="308" spans="1:7" x14ac:dyDescent="0.25">
      <c r="A308" s="15" t="s">
        <v>353</v>
      </c>
      <c r="B308" s="17">
        <v>32343</v>
      </c>
      <c r="C308" s="15" t="s">
        <v>291</v>
      </c>
      <c r="D308" s="16">
        <v>30000</v>
      </c>
      <c r="E308" s="16">
        <v>0</v>
      </c>
      <c r="F308" s="38">
        <v>0</v>
      </c>
      <c r="G308" s="15"/>
    </row>
    <row r="309" spans="1:7" x14ac:dyDescent="0.25">
      <c r="A309" s="15" t="s">
        <v>354</v>
      </c>
      <c r="B309" s="17">
        <v>32362</v>
      </c>
      <c r="C309" s="15" t="s">
        <v>355</v>
      </c>
      <c r="D309" s="16">
        <v>35000</v>
      </c>
      <c r="E309" s="16">
        <v>31250</v>
      </c>
      <c r="F309" s="38">
        <v>89.3</v>
      </c>
      <c r="G309" s="15"/>
    </row>
    <row r="310" spans="1:7" x14ac:dyDescent="0.25">
      <c r="A310" s="23" t="s">
        <v>356</v>
      </c>
      <c r="B310" s="23"/>
      <c r="C310" s="23"/>
      <c r="D310" s="24">
        <v>30000</v>
      </c>
      <c r="E310" s="24">
        <v>21925</v>
      </c>
      <c r="F310" s="37">
        <v>73.099999999999994</v>
      </c>
    </row>
    <row r="311" spans="1:7" x14ac:dyDescent="0.25">
      <c r="A311" s="15" t="s">
        <v>357</v>
      </c>
      <c r="B311" s="17">
        <v>32349</v>
      </c>
      <c r="C311" s="15" t="s">
        <v>344</v>
      </c>
      <c r="D311" s="16">
        <v>30000</v>
      </c>
      <c r="E311" s="16">
        <v>21925</v>
      </c>
      <c r="F311" s="38">
        <v>73.099999999999994</v>
      </c>
      <c r="G311" s="15"/>
    </row>
    <row r="312" spans="1:7" x14ac:dyDescent="0.25">
      <c r="A312" s="23" t="s">
        <v>358</v>
      </c>
      <c r="B312" s="23"/>
      <c r="C312" s="23"/>
      <c r="D312" s="24">
        <v>30000</v>
      </c>
      <c r="E312" s="24">
        <v>0</v>
      </c>
      <c r="F312" s="37">
        <v>0</v>
      </c>
    </row>
    <row r="313" spans="1:7" x14ac:dyDescent="0.25">
      <c r="A313" s="15" t="s">
        <v>359</v>
      </c>
      <c r="B313" s="17">
        <v>32229</v>
      </c>
      <c r="C313" s="15" t="s">
        <v>360</v>
      </c>
      <c r="D313" s="16">
        <v>30000</v>
      </c>
      <c r="E313" s="16">
        <v>0</v>
      </c>
      <c r="F313" s="38">
        <v>0</v>
      </c>
      <c r="G313" s="15"/>
    </row>
    <row r="314" spans="1:7" x14ac:dyDescent="0.25">
      <c r="A314" s="23" t="s">
        <v>361</v>
      </c>
      <c r="B314" s="23"/>
      <c r="C314" s="23"/>
      <c r="D314" s="24">
        <v>2247900</v>
      </c>
      <c r="E314" s="24">
        <v>2063354.85</v>
      </c>
      <c r="F314" s="37">
        <v>91.8</v>
      </c>
    </row>
    <row r="315" spans="1:7" x14ac:dyDescent="0.25">
      <c r="A315" s="15" t="s">
        <v>362</v>
      </c>
      <c r="B315" s="17">
        <v>32321</v>
      </c>
      <c r="C315" s="15" t="s">
        <v>363</v>
      </c>
      <c r="D315" s="16">
        <v>697900</v>
      </c>
      <c r="E315" s="16">
        <v>733119.2</v>
      </c>
      <c r="F315" s="38">
        <v>105</v>
      </c>
      <c r="G315" s="15"/>
    </row>
    <row r="316" spans="1:7" x14ac:dyDescent="0.25">
      <c r="A316" s="15" t="s">
        <v>364</v>
      </c>
      <c r="B316" s="17">
        <v>32321</v>
      </c>
      <c r="C316" s="15" t="s">
        <v>365</v>
      </c>
      <c r="D316" s="16">
        <v>1550000</v>
      </c>
      <c r="E316" s="16">
        <v>1330235.6499999999</v>
      </c>
      <c r="F316" s="38">
        <v>85.8</v>
      </c>
      <c r="G316" s="15"/>
    </row>
    <row r="317" spans="1:7" x14ac:dyDescent="0.25">
      <c r="A317" s="23" t="s">
        <v>366</v>
      </c>
      <c r="B317" s="23"/>
      <c r="C317" s="23"/>
      <c r="D317" s="24">
        <v>550000</v>
      </c>
      <c r="E317" s="24">
        <v>479787.28</v>
      </c>
      <c r="F317" s="37">
        <v>87.2</v>
      </c>
    </row>
    <row r="318" spans="1:7" x14ac:dyDescent="0.25">
      <c r="A318" s="15" t="s">
        <v>367</v>
      </c>
      <c r="B318" s="17">
        <v>32231</v>
      </c>
      <c r="C318" s="15" t="s">
        <v>161</v>
      </c>
      <c r="D318" s="16">
        <v>480000</v>
      </c>
      <c r="E318" s="16">
        <v>421863.53</v>
      </c>
      <c r="F318" s="38">
        <v>87.9</v>
      </c>
      <c r="G318" s="15"/>
    </row>
    <row r="319" spans="1:7" x14ac:dyDescent="0.25">
      <c r="A319" s="15" t="s">
        <v>368</v>
      </c>
      <c r="B319" s="17">
        <v>32322</v>
      </c>
      <c r="C319" s="15" t="s">
        <v>223</v>
      </c>
      <c r="D319" s="16">
        <v>70000</v>
      </c>
      <c r="E319" s="16">
        <v>57923.75</v>
      </c>
      <c r="F319" s="38">
        <v>82.7</v>
      </c>
      <c r="G319" s="15"/>
    </row>
    <row r="320" spans="1:7" x14ac:dyDescent="0.25">
      <c r="A320" s="23" t="s">
        <v>369</v>
      </c>
      <c r="B320" s="23"/>
      <c r="C320" s="23"/>
      <c r="D320" s="24">
        <v>5000</v>
      </c>
      <c r="E320" s="24">
        <v>1150</v>
      </c>
      <c r="F320" s="37">
        <v>23</v>
      </c>
    </row>
    <row r="321" spans="1:7" x14ac:dyDescent="0.25">
      <c r="A321" s="15" t="s">
        <v>370</v>
      </c>
      <c r="B321" s="17">
        <v>32999</v>
      </c>
      <c r="C321" s="15" t="s">
        <v>55</v>
      </c>
      <c r="D321" s="16">
        <v>5000</v>
      </c>
      <c r="E321" s="16">
        <v>1150</v>
      </c>
      <c r="F321" s="38">
        <v>23</v>
      </c>
      <c r="G321" s="15"/>
    </row>
    <row r="322" spans="1:7" x14ac:dyDescent="0.25">
      <c r="A322" s="23" t="s">
        <v>371</v>
      </c>
      <c r="B322" s="23"/>
      <c r="C322" s="23"/>
      <c r="D322" s="24">
        <v>100000</v>
      </c>
      <c r="E322" s="24">
        <v>99250.21</v>
      </c>
      <c r="F322" s="37">
        <v>99.3</v>
      </c>
    </row>
    <row r="323" spans="1:7" x14ac:dyDescent="0.25">
      <c r="A323" s="15" t="s">
        <v>372</v>
      </c>
      <c r="B323" s="17">
        <v>32349</v>
      </c>
      <c r="C323" s="15" t="s">
        <v>344</v>
      </c>
      <c r="D323" s="16">
        <v>100000</v>
      </c>
      <c r="E323" s="16">
        <v>99250.21</v>
      </c>
      <c r="F323" s="38">
        <v>99.3</v>
      </c>
      <c r="G323" s="15"/>
    </row>
    <row r="324" spans="1:7" x14ac:dyDescent="0.25">
      <c r="A324" s="23" t="s">
        <v>374</v>
      </c>
      <c r="B324" s="23"/>
      <c r="C324" s="23"/>
      <c r="D324" s="24">
        <v>25000</v>
      </c>
      <c r="E324" s="24">
        <v>14250</v>
      </c>
      <c r="F324" s="37">
        <v>57</v>
      </c>
    </row>
    <row r="325" spans="1:7" x14ac:dyDescent="0.25">
      <c r="A325" s="15" t="s">
        <v>375</v>
      </c>
      <c r="B325" s="17">
        <v>32349</v>
      </c>
      <c r="C325" s="15" t="s">
        <v>344</v>
      </c>
      <c r="D325" s="16">
        <v>25000</v>
      </c>
      <c r="E325" s="16">
        <v>14250</v>
      </c>
      <c r="F325" s="38">
        <v>57</v>
      </c>
      <c r="G325" s="15"/>
    </row>
    <row r="326" spans="1:7" x14ac:dyDescent="0.25">
      <c r="A326" s="21" t="s">
        <v>376</v>
      </c>
      <c r="B326" s="21"/>
      <c r="C326" s="21"/>
      <c r="D326" s="22">
        <v>7242000</v>
      </c>
      <c r="E326" s="22">
        <v>3859856.8</v>
      </c>
      <c r="F326" s="36">
        <v>53.3</v>
      </c>
    </row>
    <row r="327" spans="1:7" x14ac:dyDescent="0.25">
      <c r="A327" s="23" t="s">
        <v>377</v>
      </c>
      <c r="B327" s="23"/>
      <c r="C327" s="23"/>
      <c r="D327" s="24">
        <v>3800000</v>
      </c>
      <c r="E327" s="24">
        <v>3250111.58</v>
      </c>
      <c r="F327" s="37">
        <v>85.5</v>
      </c>
    </row>
    <row r="328" spans="1:7" x14ac:dyDescent="0.25">
      <c r="A328" s="15" t="s">
        <v>378</v>
      </c>
      <c r="B328" s="17">
        <v>32379</v>
      </c>
      <c r="C328" s="15" t="s">
        <v>379</v>
      </c>
      <c r="D328" s="16">
        <v>250000</v>
      </c>
      <c r="E328" s="16">
        <v>285619.28000000003</v>
      </c>
      <c r="F328" s="38">
        <v>114.2</v>
      </c>
      <c r="G328" s="15"/>
    </row>
    <row r="329" spans="1:7" x14ac:dyDescent="0.25">
      <c r="A329" s="15" t="s">
        <v>380</v>
      </c>
      <c r="B329" s="17">
        <v>42131</v>
      </c>
      <c r="C329" s="15" t="s">
        <v>274</v>
      </c>
      <c r="D329" s="16">
        <v>3000000</v>
      </c>
      <c r="E329" s="16">
        <v>2425727.2400000002</v>
      </c>
      <c r="F329" s="38">
        <v>80.900000000000006</v>
      </c>
      <c r="G329" s="15"/>
    </row>
    <row r="330" spans="1:7" x14ac:dyDescent="0.25">
      <c r="A330" s="15" t="s">
        <v>381</v>
      </c>
      <c r="B330" s="17">
        <v>42131</v>
      </c>
      <c r="C330" s="15" t="s">
        <v>382</v>
      </c>
      <c r="D330" s="16">
        <v>550000</v>
      </c>
      <c r="E330" s="16">
        <v>538765.06000000006</v>
      </c>
      <c r="F330" s="38">
        <v>98</v>
      </c>
      <c r="G330" s="15"/>
    </row>
    <row r="331" spans="1:7" x14ac:dyDescent="0.25">
      <c r="A331" s="23" t="s">
        <v>383</v>
      </c>
      <c r="B331" s="23"/>
      <c r="C331" s="23"/>
      <c r="D331" s="24">
        <v>100000</v>
      </c>
      <c r="E331" s="24">
        <v>0</v>
      </c>
      <c r="F331" s="37">
        <v>0</v>
      </c>
    </row>
    <row r="332" spans="1:7" x14ac:dyDescent="0.25">
      <c r="A332" s="15" t="s">
        <v>384</v>
      </c>
      <c r="B332" s="17">
        <v>42149</v>
      </c>
      <c r="C332" s="15" t="s">
        <v>385</v>
      </c>
      <c r="D332" s="16">
        <v>100000</v>
      </c>
      <c r="E332" s="16">
        <v>0</v>
      </c>
      <c r="F332" s="38">
        <v>0</v>
      </c>
      <c r="G332" s="15"/>
    </row>
    <row r="333" spans="1:7" x14ac:dyDescent="0.25">
      <c r="A333" s="23" t="s">
        <v>386</v>
      </c>
      <c r="B333" s="23"/>
      <c r="C333" s="23"/>
      <c r="D333" s="24">
        <v>180000</v>
      </c>
      <c r="E333" s="24">
        <v>133501.25</v>
      </c>
      <c r="F333" s="37">
        <v>74.2</v>
      </c>
    </row>
    <row r="334" spans="1:7" x14ac:dyDescent="0.25">
      <c r="A334" s="15" t="s">
        <v>387</v>
      </c>
      <c r="B334" s="17">
        <v>32379</v>
      </c>
      <c r="C334" s="15" t="s">
        <v>287</v>
      </c>
      <c r="D334" s="16">
        <v>100000</v>
      </c>
      <c r="E334" s="16">
        <v>91250</v>
      </c>
      <c r="F334" s="38">
        <v>91.3</v>
      </c>
      <c r="G334" s="15"/>
    </row>
    <row r="335" spans="1:7" x14ac:dyDescent="0.25">
      <c r="A335" s="15" t="s">
        <v>388</v>
      </c>
      <c r="B335" s="17">
        <v>42139</v>
      </c>
      <c r="C335" s="15" t="s">
        <v>389</v>
      </c>
      <c r="D335" s="16">
        <v>80000</v>
      </c>
      <c r="E335" s="16">
        <v>42251.25</v>
      </c>
      <c r="F335" s="38">
        <v>52.8</v>
      </c>
      <c r="G335" s="15"/>
    </row>
    <row r="336" spans="1:7" x14ac:dyDescent="0.25">
      <c r="A336" s="23" t="s">
        <v>390</v>
      </c>
      <c r="B336" s="23"/>
      <c r="C336" s="23"/>
      <c r="D336" s="24">
        <v>434000</v>
      </c>
      <c r="E336" s="24">
        <v>27646.89</v>
      </c>
      <c r="F336" s="37">
        <v>6.4</v>
      </c>
    </row>
    <row r="337" spans="1:7" x14ac:dyDescent="0.25">
      <c r="A337" s="15" t="s">
        <v>391</v>
      </c>
      <c r="B337" s="17">
        <v>38612</v>
      </c>
      <c r="C337" s="15" t="s">
        <v>284</v>
      </c>
      <c r="D337" s="16">
        <v>434000</v>
      </c>
      <c r="E337" s="16">
        <v>27646.89</v>
      </c>
      <c r="F337" s="38">
        <v>6.4</v>
      </c>
      <c r="G337" s="15"/>
    </row>
    <row r="338" spans="1:7" x14ac:dyDescent="0.25">
      <c r="A338" s="23" t="s">
        <v>392</v>
      </c>
      <c r="B338" s="23"/>
      <c r="C338" s="23"/>
      <c r="D338" s="24">
        <v>700000</v>
      </c>
      <c r="E338" s="24">
        <v>112400</v>
      </c>
      <c r="F338" s="37">
        <v>16.100000000000001</v>
      </c>
    </row>
    <row r="339" spans="1:7" x14ac:dyDescent="0.25">
      <c r="A339" s="15" t="s">
        <v>393</v>
      </c>
      <c r="B339" s="17">
        <v>37212</v>
      </c>
      <c r="C339" s="15" t="s">
        <v>394</v>
      </c>
      <c r="D339" s="16">
        <v>700000</v>
      </c>
      <c r="E339" s="16">
        <v>112400</v>
      </c>
      <c r="F339" s="38">
        <v>16.100000000000001</v>
      </c>
      <c r="G339" s="15"/>
    </row>
    <row r="340" spans="1:7" x14ac:dyDescent="0.25">
      <c r="A340" s="23" t="s">
        <v>395</v>
      </c>
      <c r="B340" s="23"/>
      <c r="C340" s="23"/>
      <c r="D340" s="24">
        <v>500000</v>
      </c>
      <c r="E340" s="24">
        <v>158537.89000000001</v>
      </c>
      <c r="F340" s="37">
        <v>31.7</v>
      </c>
    </row>
    <row r="341" spans="1:7" x14ac:dyDescent="0.25">
      <c r="A341" s="15" t="s">
        <v>396</v>
      </c>
      <c r="B341" s="17">
        <v>38221</v>
      </c>
      <c r="C341" s="15" t="s">
        <v>397</v>
      </c>
      <c r="D341" s="16">
        <v>500000</v>
      </c>
      <c r="E341" s="16">
        <v>158537.89000000001</v>
      </c>
      <c r="F341" s="38">
        <v>31.7</v>
      </c>
      <c r="G341" s="15"/>
    </row>
    <row r="342" spans="1:7" x14ac:dyDescent="0.25">
      <c r="A342" s="23" t="s">
        <v>398</v>
      </c>
      <c r="B342" s="23"/>
      <c r="C342" s="23"/>
      <c r="D342" s="24">
        <v>21000</v>
      </c>
      <c r="E342" s="24">
        <v>20300</v>
      </c>
      <c r="F342" s="37">
        <v>96.7</v>
      </c>
    </row>
    <row r="343" spans="1:7" x14ac:dyDescent="0.25">
      <c r="A343" s="15" t="s">
        <v>399</v>
      </c>
      <c r="B343" s="17">
        <v>42231</v>
      </c>
      <c r="C343" s="15" t="s">
        <v>400</v>
      </c>
      <c r="D343" s="16">
        <v>21000</v>
      </c>
      <c r="E343" s="16">
        <v>20300</v>
      </c>
      <c r="F343" s="38">
        <v>96.7</v>
      </c>
      <c r="G343" s="15"/>
    </row>
    <row r="344" spans="1:7" x14ac:dyDescent="0.25">
      <c r="A344" s="23" t="s">
        <v>401</v>
      </c>
      <c r="B344" s="23"/>
      <c r="C344" s="23"/>
      <c r="D344" s="24">
        <v>31000</v>
      </c>
      <c r="E344" s="24">
        <v>30062.5</v>
      </c>
      <c r="F344" s="37">
        <v>97</v>
      </c>
    </row>
    <row r="345" spans="1:7" x14ac:dyDescent="0.25">
      <c r="A345" s="15" t="s">
        <v>402</v>
      </c>
      <c r="B345" s="17">
        <v>42273</v>
      </c>
      <c r="C345" s="15" t="s">
        <v>403</v>
      </c>
      <c r="D345" s="16">
        <v>31000</v>
      </c>
      <c r="E345" s="16">
        <v>30062.5</v>
      </c>
      <c r="F345" s="38">
        <v>97</v>
      </c>
      <c r="G345" s="15"/>
    </row>
    <row r="346" spans="1:7" x14ac:dyDescent="0.25">
      <c r="A346" s="23" t="s">
        <v>404</v>
      </c>
      <c r="B346" s="23"/>
      <c r="C346" s="23"/>
      <c r="D346" s="24">
        <v>200000</v>
      </c>
      <c r="E346" s="24">
        <v>57363.75</v>
      </c>
      <c r="F346" s="37">
        <v>28.7</v>
      </c>
    </row>
    <row r="347" spans="1:7" x14ac:dyDescent="0.25">
      <c r="A347" s="15" t="s">
        <v>405</v>
      </c>
      <c r="B347" s="17">
        <v>38612</v>
      </c>
      <c r="C347" s="15" t="s">
        <v>284</v>
      </c>
      <c r="D347" s="16">
        <v>200000</v>
      </c>
      <c r="E347" s="16">
        <v>57363.75</v>
      </c>
      <c r="F347" s="38">
        <v>28.7</v>
      </c>
      <c r="G347" s="15"/>
    </row>
    <row r="348" spans="1:7" x14ac:dyDescent="0.25">
      <c r="A348" s="23" t="s">
        <v>406</v>
      </c>
      <c r="B348" s="23"/>
      <c r="C348" s="23"/>
      <c r="D348" s="24">
        <v>100000</v>
      </c>
      <c r="E348" s="24">
        <v>62265.43</v>
      </c>
      <c r="F348" s="37">
        <v>62.3</v>
      </c>
    </row>
    <row r="349" spans="1:7" x14ac:dyDescent="0.25">
      <c r="A349" s="15" t="s">
        <v>407</v>
      </c>
      <c r="B349" s="17">
        <v>38612</v>
      </c>
      <c r="C349" s="15" t="s">
        <v>284</v>
      </c>
      <c r="D349" s="16">
        <v>100000</v>
      </c>
      <c r="E349" s="16">
        <v>62265.43</v>
      </c>
      <c r="F349" s="38">
        <v>62.3</v>
      </c>
      <c r="G349" s="15"/>
    </row>
    <row r="350" spans="1:7" x14ac:dyDescent="0.25">
      <c r="A350" s="23" t="s">
        <v>408</v>
      </c>
      <c r="B350" s="23"/>
      <c r="C350" s="23"/>
      <c r="D350" s="24">
        <v>100000</v>
      </c>
      <c r="E350" s="24">
        <v>0</v>
      </c>
      <c r="F350" s="37">
        <v>0</v>
      </c>
    </row>
    <row r="351" spans="1:7" x14ac:dyDescent="0.25">
      <c r="A351" s="15" t="s">
        <v>409</v>
      </c>
      <c r="B351" s="17">
        <v>42149</v>
      </c>
      <c r="C351" s="15" t="s">
        <v>385</v>
      </c>
      <c r="D351" s="16">
        <v>100000</v>
      </c>
      <c r="E351" s="16">
        <v>0</v>
      </c>
      <c r="F351" s="38">
        <v>0</v>
      </c>
      <c r="G351" s="15"/>
    </row>
    <row r="352" spans="1:7" x14ac:dyDescent="0.25">
      <c r="A352" s="23" t="s">
        <v>410</v>
      </c>
      <c r="B352" s="23"/>
      <c r="C352" s="23"/>
      <c r="D352" s="24">
        <v>500000</v>
      </c>
      <c r="E352" s="24">
        <v>7667.51</v>
      </c>
      <c r="F352" s="37">
        <v>1.5</v>
      </c>
    </row>
    <row r="353" spans="1:7" x14ac:dyDescent="0.25">
      <c r="A353" s="15" t="s">
        <v>411</v>
      </c>
      <c r="B353" s="17">
        <v>38612</v>
      </c>
      <c r="C353" s="15" t="s">
        <v>284</v>
      </c>
      <c r="D353" s="16">
        <v>500000</v>
      </c>
      <c r="E353" s="16">
        <v>7667.51</v>
      </c>
      <c r="F353" s="38">
        <v>1.5</v>
      </c>
      <c r="G353" s="15"/>
    </row>
    <row r="354" spans="1:7" x14ac:dyDescent="0.25">
      <c r="A354" s="23" t="s">
        <v>412</v>
      </c>
      <c r="B354" s="23"/>
      <c r="C354" s="23"/>
      <c r="D354" s="24">
        <v>576000</v>
      </c>
      <c r="E354" s="24">
        <v>0</v>
      </c>
      <c r="F354" s="37">
        <v>0</v>
      </c>
    </row>
    <row r="355" spans="1:7" x14ac:dyDescent="0.25">
      <c r="A355" s="15" t="s">
        <v>413</v>
      </c>
      <c r="B355" s="17">
        <v>42144</v>
      </c>
      <c r="C355" s="15" t="s">
        <v>414</v>
      </c>
      <c r="D355" s="16">
        <v>576000</v>
      </c>
      <c r="E355" s="16">
        <v>0</v>
      </c>
      <c r="F355" s="38">
        <v>0</v>
      </c>
      <c r="G355" s="15"/>
    </row>
    <row r="356" spans="1:7" x14ac:dyDescent="0.25">
      <c r="A356" s="19" t="s">
        <v>415</v>
      </c>
      <c r="B356" s="19"/>
      <c r="C356" s="19"/>
      <c r="D356" s="20">
        <v>4410200</v>
      </c>
      <c r="E356" s="20">
        <v>3748178.44</v>
      </c>
      <c r="F356" s="35">
        <v>85</v>
      </c>
    </row>
    <row r="357" spans="1:7" x14ac:dyDescent="0.25">
      <c r="A357" s="21" t="s">
        <v>416</v>
      </c>
      <c r="B357" s="21"/>
      <c r="C357" s="21"/>
      <c r="D357" s="22">
        <v>4410200</v>
      </c>
      <c r="E357" s="22">
        <v>3748178.44</v>
      </c>
      <c r="F357" s="36">
        <v>85</v>
      </c>
    </row>
    <row r="358" spans="1:7" x14ac:dyDescent="0.25">
      <c r="A358" s="23" t="s">
        <v>417</v>
      </c>
      <c r="B358" s="23"/>
      <c r="C358" s="23"/>
      <c r="D358" s="24">
        <v>70000</v>
      </c>
      <c r="E358" s="24">
        <v>57850</v>
      </c>
      <c r="F358" s="37">
        <v>82.6</v>
      </c>
    </row>
    <row r="359" spans="1:7" x14ac:dyDescent="0.25">
      <c r="A359" s="15" t="s">
        <v>418</v>
      </c>
      <c r="B359" s="17">
        <v>32375</v>
      </c>
      <c r="C359" s="15" t="s">
        <v>264</v>
      </c>
      <c r="D359" s="16">
        <v>70000</v>
      </c>
      <c r="E359" s="16">
        <v>57850</v>
      </c>
      <c r="F359" s="38">
        <v>82.6</v>
      </c>
      <c r="G359" s="15"/>
    </row>
    <row r="360" spans="1:7" x14ac:dyDescent="0.25">
      <c r="A360" s="23" t="s">
        <v>419</v>
      </c>
      <c r="B360" s="23"/>
      <c r="C360" s="23"/>
      <c r="D360" s="24">
        <v>200000</v>
      </c>
      <c r="E360" s="24">
        <v>210451</v>
      </c>
      <c r="F360" s="37">
        <v>105.2</v>
      </c>
    </row>
    <row r="361" spans="1:7" x14ac:dyDescent="0.25">
      <c r="A361" s="15" t="s">
        <v>420</v>
      </c>
      <c r="B361" s="17">
        <v>32379</v>
      </c>
      <c r="C361" s="15" t="s">
        <v>287</v>
      </c>
      <c r="D361" s="16">
        <v>200000</v>
      </c>
      <c r="E361" s="16">
        <v>210451</v>
      </c>
      <c r="F361" s="38">
        <v>105.2</v>
      </c>
      <c r="G361" s="15"/>
    </row>
    <row r="362" spans="1:7" x14ac:dyDescent="0.25">
      <c r="A362" s="23" t="s">
        <v>421</v>
      </c>
      <c r="B362" s="23"/>
      <c r="C362" s="23"/>
      <c r="D362" s="24">
        <v>65000</v>
      </c>
      <c r="E362" s="24">
        <v>61761.2</v>
      </c>
      <c r="F362" s="37">
        <v>95</v>
      </c>
    </row>
    <row r="363" spans="1:7" x14ac:dyDescent="0.25">
      <c r="A363" s="15" t="s">
        <v>422</v>
      </c>
      <c r="B363" s="17">
        <v>32954</v>
      </c>
      <c r="C363" s="15" t="s">
        <v>242</v>
      </c>
      <c r="D363" s="16">
        <v>65000</v>
      </c>
      <c r="E363" s="16">
        <v>61761.2</v>
      </c>
      <c r="F363" s="38">
        <v>95</v>
      </c>
      <c r="G363" s="15"/>
    </row>
    <row r="364" spans="1:7" x14ac:dyDescent="0.25">
      <c r="A364" s="23" t="s">
        <v>423</v>
      </c>
      <c r="B364" s="23"/>
      <c r="C364" s="23"/>
      <c r="D364" s="24">
        <v>142000</v>
      </c>
      <c r="E364" s="24">
        <v>142621.67000000001</v>
      </c>
      <c r="F364" s="37">
        <v>100.4</v>
      </c>
    </row>
    <row r="365" spans="1:7" x14ac:dyDescent="0.25">
      <c r="A365" s="15" t="s">
        <v>424</v>
      </c>
      <c r="B365" s="17">
        <v>42129</v>
      </c>
      <c r="C365" s="15" t="s">
        <v>425</v>
      </c>
      <c r="D365" s="16">
        <v>70000</v>
      </c>
      <c r="E365" s="16">
        <v>70750</v>
      </c>
      <c r="F365" s="38">
        <v>101.1</v>
      </c>
      <c r="G365" s="15"/>
    </row>
    <row r="366" spans="1:7" x14ac:dyDescent="0.25">
      <c r="A366" s="15" t="s">
        <v>426</v>
      </c>
      <c r="B366" s="17">
        <v>54532</v>
      </c>
      <c r="C366" s="15" t="s">
        <v>427</v>
      </c>
      <c r="D366" s="16">
        <v>72000</v>
      </c>
      <c r="E366" s="16">
        <v>71871.67</v>
      </c>
      <c r="F366" s="38">
        <v>99.8</v>
      </c>
      <c r="G366" s="15"/>
    </row>
    <row r="367" spans="1:7" x14ac:dyDescent="0.25">
      <c r="A367" s="23" t="s">
        <v>428</v>
      </c>
      <c r="B367" s="23"/>
      <c r="C367" s="23"/>
      <c r="D367" s="24">
        <v>23600</v>
      </c>
      <c r="E367" s="24">
        <v>23555.03</v>
      </c>
      <c r="F367" s="37">
        <v>99.8</v>
      </c>
    </row>
    <row r="368" spans="1:7" x14ac:dyDescent="0.25">
      <c r="A368" s="15" t="s">
        <v>429</v>
      </c>
      <c r="B368" s="17">
        <v>32351</v>
      </c>
      <c r="C368" s="15" t="s">
        <v>430</v>
      </c>
      <c r="D368" s="16">
        <v>23600</v>
      </c>
      <c r="E368" s="16">
        <v>23555.03</v>
      </c>
      <c r="F368" s="38">
        <v>99.8</v>
      </c>
      <c r="G368" s="15"/>
    </row>
    <row r="369" spans="1:7" x14ac:dyDescent="0.25">
      <c r="A369" s="23" t="s">
        <v>431</v>
      </c>
      <c r="B369" s="23"/>
      <c r="C369" s="23"/>
      <c r="D369" s="24">
        <v>60000</v>
      </c>
      <c r="E369" s="24">
        <v>50760</v>
      </c>
      <c r="F369" s="37">
        <v>84.6</v>
      </c>
    </row>
    <row r="370" spans="1:7" x14ac:dyDescent="0.25">
      <c r="A370" s="15" t="s">
        <v>432</v>
      </c>
      <c r="B370" s="17">
        <v>32379</v>
      </c>
      <c r="C370" s="15" t="s">
        <v>287</v>
      </c>
      <c r="D370" s="16">
        <v>60000</v>
      </c>
      <c r="E370" s="16">
        <v>50760</v>
      </c>
      <c r="F370" s="38">
        <v>84.6</v>
      </c>
      <c r="G370" s="15"/>
    </row>
    <row r="371" spans="1:7" x14ac:dyDescent="0.25">
      <c r="A371" s="23" t="s">
        <v>433</v>
      </c>
      <c r="B371" s="23"/>
      <c r="C371" s="23"/>
      <c r="D371" s="24">
        <v>40000</v>
      </c>
      <c r="E371" s="24">
        <v>36907.199999999997</v>
      </c>
      <c r="F371" s="37">
        <v>92.3</v>
      </c>
    </row>
    <row r="372" spans="1:7" x14ac:dyDescent="0.25">
      <c r="A372" s="15" t="s">
        <v>434</v>
      </c>
      <c r="B372" s="17">
        <v>32321</v>
      </c>
      <c r="C372" s="15" t="s">
        <v>373</v>
      </c>
      <c r="D372" s="16">
        <v>40000</v>
      </c>
      <c r="E372" s="16">
        <v>36907.199999999997</v>
      </c>
      <c r="F372" s="38">
        <v>92.3</v>
      </c>
      <c r="G372" s="15"/>
    </row>
    <row r="373" spans="1:7" x14ac:dyDescent="0.25">
      <c r="A373" s="23" t="s">
        <v>435</v>
      </c>
      <c r="B373" s="23"/>
      <c r="C373" s="23"/>
      <c r="D373" s="24">
        <v>55000</v>
      </c>
      <c r="E373" s="24">
        <v>53612</v>
      </c>
      <c r="F373" s="37">
        <v>97.5</v>
      </c>
    </row>
    <row r="374" spans="1:7" x14ac:dyDescent="0.25">
      <c r="A374" s="15" t="s">
        <v>436</v>
      </c>
      <c r="B374" s="17">
        <v>32954</v>
      </c>
      <c r="C374" s="15" t="s">
        <v>242</v>
      </c>
      <c r="D374" s="16">
        <v>55000</v>
      </c>
      <c r="E374" s="16">
        <v>53612</v>
      </c>
      <c r="F374" s="38">
        <v>97.5</v>
      </c>
      <c r="G374" s="15"/>
    </row>
    <row r="375" spans="1:7" x14ac:dyDescent="0.25">
      <c r="A375" s="23" t="s">
        <v>437</v>
      </c>
      <c r="B375" s="23"/>
      <c r="C375" s="23"/>
      <c r="D375" s="24">
        <v>180000</v>
      </c>
      <c r="E375" s="24">
        <v>150000</v>
      </c>
      <c r="F375" s="37">
        <v>83.3</v>
      </c>
    </row>
    <row r="376" spans="1:7" x14ac:dyDescent="0.25">
      <c r="A376" s="15" t="s">
        <v>438</v>
      </c>
      <c r="B376" s="17">
        <v>32379</v>
      </c>
      <c r="C376" s="15" t="s">
        <v>287</v>
      </c>
      <c r="D376" s="16">
        <v>90000</v>
      </c>
      <c r="E376" s="16">
        <v>90000</v>
      </c>
      <c r="F376" s="38">
        <v>100</v>
      </c>
      <c r="G376" s="15"/>
    </row>
    <row r="377" spans="1:7" x14ac:dyDescent="0.25">
      <c r="A377" s="15" t="s">
        <v>439</v>
      </c>
      <c r="B377" s="17">
        <v>35221</v>
      </c>
      <c r="C377" s="15" t="s">
        <v>59</v>
      </c>
      <c r="D377" s="16">
        <v>90000</v>
      </c>
      <c r="E377" s="16">
        <v>60000</v>
      </c>
      <c r="F377" s="38">
        <v>66.7</v>
      </c>
      <c r="G377" s="15"/>
    </row>
    <row r="378" spans="1:7" x14ac:dyDescent="0.25">
      <c r="A378" s="23" t="s">
        <v>440</v>
      </c>
      <c r="B378" s="23"/>
      <c r="C378" s="23"/>
      <c r="D378" s="24">
        <v>70000</v>
      </c>
      <c r="E378" s="24">
        <v>17000</v>
      </c>
      <c r="F378" s="37">
        <v>24.3</v>
      </c>
    </row>
    <row r="379" spans="1:7" x14ac:dyDescent="0.25">
      <c r="A379" s="15" t="s">
        <v>441</v>
      </c>
      <c r="B379" s="17">
        <v>32321</v>
      </c>
      <c r="C379" s="15" t="s">
        <v>373</v>
      </c>
      <c r="D379" s="16">
        <v>50000</v>
      </c>
      <c r="E379" s="16">
        <v>17000</v>
      </c>
      <c r="F379" s="38">
        <v>34</v>
      </c>
      <c r="G379" s="15"/>
    </row>
    <row r="380" spans="1:7" x14ac:dyDescent="0.25">
      <c r="A380" s="15" t="s">
        <v>442</v>
      </c>
      <c r="B380" s="17">
        <v>42219</v>
      </c>
      <c r="C380" s="15" t="s">
        <v>253</v>
      </c>
      <c r="D380" s="16">
        <v>20000</v>
      </c>
      <c r="E380" s="16">
        <v>0</v>
      </c>
      <c r="F380" s="38">
        <v>0</v>
      </c>
      <c r="G380" s="15"/>
    </row>
    <row r="381" spans="1:7" x14ac:dyDescent="0.25">
      <c r="A381" s="23" t="s">
        <v>443</v>
      </c>
      <c r="B381" s="23"/>
      <c r="C381" s="23"/>
      <c r="D381" s="24">
        <v>200000</v>
      </c>
      <c r="E381" s="24">
        <v>0</v>
      </c>
      <c r="F381" s="37">
        <v>0</v>
      </c>
    </row>
    <row r="382" spans="1:7" x14ac:dyDescent="0.25">
      <c r="A382" s="15" t="s">
        <v>444</v>
      </c>
      <c r="B382" s="17">
        <v>32321</v>
      </c>
      <c r="C382" s="15" t="s">
        <v>445</v>
      </c>
      <c r="D382" s="16">
        <v>200000</v>
      </c>
      <c r="E382" s="16">
        <v>0</v>
      </c>
      <c r="F382" s="38">
        <v>0</v>
      </c>
      <c r="G382" s="15"/>
    </row>
    <row r="383" spans="1:7" x14ac:dyDescent="0.25">
      <c r="A383" s="23" t="s">
        <v>446</v>
      </c>
      <c r="B383" s="23"/>
      <c r="C383" s="23"/>
      <c r="D383" s="24">
        <v>1597000</v>
      </c>
      <c r="E383" s="24">
        <f>SUM(E384:E385)</f>
        <v>1512927.54</v>
      </c>
      <c r="F383" s="37">
        <f>E383/D383*100</f>
        <v>94.73560050093927</v>
      </c>
    </row>
    <row r="384" spans="1:7" ht="30" x14ac:dyDescent="0.25">
      <c r="A384" s="15" t="s">
        <v>447</v>
      </c>
      <c r="B384" s="17">
        <v>42124</v>
      </c>
      <c r="C384" s="15" t="s">
        <v>448</v>
      </c>
      <c r="D384" s="16">
        <v>1400000</v>
      </c>
      <c r="E384" s="16">
        <v>1326927.54</v>
      </c>
      <c r="F384" s="38">
        <v>94.8</v>
      </c>
      <c r="G384" s="15"/>
    </row>
    <row r="385" spans="1:7" x14ac:dyDescent="0.25">
      <c r="A385" s="15" t="s">
        <v>449</v>
      </c>
      <c r="B385" s="17">
        <v>42124</v>
      </c>
      <c r="C385" s="15" t="s">
        <v>450</v>
      </c>
      <c r="D385" s="16">
        <v>197000</v>
      </c>
      <c r="E385" s="16">
        <v>186000</v>
      </c>
      <c r="F385" s="38">
        <f>E385/D385*100</f>
        <v>94.416243654822338</v>
      </c>
      <c r="G385" s="15"/>
    </row>
    <row r="386" spans="1:7" x14ac:dyDescent="0.25">
      <c r="A386" s="23" t="s">
        <v>451</v>
      </c>
      <c r="B386" s="23"/>
      <c r="C386" s="23"/>
      <c r="D386" s="24">
        <v>200000</v>
      </c>
      <c r="E386" s="24">
        <v>185479.89</v>
      </c>
      <c r="F386" s="37">
        <f>E386/D386*100</f>
        <v>92.739945000000006</v>
      </c>
    </row>
    <row r="387" spans="1:7" x14ac:dyDescent="0.25">
      <c r="A387" s="15" t="s">
        <v>452</v>
      </c>
      <c r="B387" s="17">
        <v>39211</v>
      </c>
      <c r="C387" s="15" t="s">
        <v>71</v>
      </c>
      <c r="D387" s="16">
        <v>200000</v>
      </c>
      <c r="E387" s="16">
        <v>-2.9103830456733697E-11</v>
      </c>
      <c r="F387" s="38">
        <v>0</v>
      </c>
      <c r="G387" s="15"/>
    </row>
    <row r="388" spans="1:7" x14ac:dyDescent="0.25">
      <c r="A388" s="15" t="s">
        <v>449</v>
      </c>
      <c r="B388" s="17">
        <v>42124</v>
      </c>
      <c r="C388" s="15" t="s">
        <v>704</v>
      </c>
      <c r="D388" s="16"/>
      <c r="E388" s="16">
        <v>185479.89</v>
      </c>
      <c r="F388" s="38"/>
      <c r="G388" s="15"/>
    </row>
    <row r="389" spans="1:7" x14ac:dyDescent="0.25">
      <c r="A389" s="23" t="s">
        <v>453</v>
      </c>
      <c r="B389" s="23"/>
      <c r="C389" s="23"/>
      <c r="D389" s="24">
        <v>50000</v>
      </c>
      <c r="E389" s="24">
        <v>48000</v>
      </c>
      <c r="F389" s="37">
        <v>96</v>
      </c>
    </row>
    <row r="390" spans="1:7" x14ac:dyDescent="0.25">
      <c r="A390" s="15" t="s">
        <v>454</v>
      </c>
      <c r="B390" s="17">
        <v>41112</v>
      </c>
      <c r="C390" s="15" t="s">
        <v>455</v>
      </c>
      <c r="D390" s="16">
        <v>50000</v>
      </c>
      <c r="E390" s="16">
        <v>48000</v>
      </c>
      <c r="F390" s="38">
        <v>96</v>
      </c>
      <c r="G390" s="15"/>
    </row>
    <row r="391" spans="1:7" x14ac:dyDescent="0.25">
      <c r="A391" s="23" t="s">
        <v>456</v>
      </c>
      <c r="B391" s="23"/>
      <c r="C391" s="23"/>
      <c r="D391" s="24">
        <v>473000</v>
      </c>
      <c r="E391" s="24">
        <v>470999.4</v>
      </c>
      <c r="F391" s="37">
        <v>99.6</v>
      </c>
    </row>
    <row r="392" spans="1:7" x14ac:dyDescent="0.25">
      <c r="A392" s="15" t="s">
        <v>457</v>
      </c>
      <c r="B392" s="17">
        <v>37212</v>
      </c>
      <c r="C392" s="15" t="s">
        <v>394</v>
      </c>
      <c r="D392" s="16">
        <v>473000</v>
      </c>
      <c r="E392" s="16">
        <v>470999.4</v>
      </c>
      <c r="F392" s="38">
        <v>99.6</v>
      </c>
      <c r="G392" s="15"/>
    </row>
    <row r="393" spans="1:7" x14ac:dyDescent="0.25">
      <c r="A393" s="23" t="s">
        <v>459</v>
      </c>
      <c r="B393" s="23"/>
      <c r="C393" s="23"/>
      <c r="D393" s="24">
        <v>360000</v>
      </c>
      <c r="E393" s="24">
        <v>317087.15000000002</v>
      </c>
      <c r="F393" s="37">
        <v>88.1</v>
      </c>
    </row>
    <row r="394" spans="1:7" x14ac:dyDescent="0.25">
      <c r="A394" s="15" t="s">
        <v>460</v>
      </c>
      <c r="B394" s="17">
        <v>32321</v>
      </c>
      <c r="C394" s="15" t="s">
        <v>373</v>
      </c>
      <c r="D394" s="16">
        <v>350000</v>
      </c>
      <c r="E394" s="16">
        <v>310637.15000000002</v>
      </c>
      <c r="F394" s="38">
        <v>88.8</v>
      </c>
      <c r="G394" s="15"/>
    </row>
    <row r="395" spans="1:7" x14ac:dyDescent="0.25">
      <c r="A395" s="15" t="s">
        <v>461</v>
      </c>
      <c r="B395" s="17">
        <v>32379</v>
      </c>
      <c r="C395" s="15" t="s">
        <v>287</v>
      </c>
      <c r="D395" s="16">
        <v>10000</v>
      </c>
      <c r="E395" s="16">
        <v>6450</v>
      </c>
      <c r="F395" s="38">
        <v>64.5</v>
      </c>
      <c r="G395" s="15"/>
    </row>
    <row r="396" spans="1:7" x14ac:dyDescent="0.25">
      <c r="A396" s="23" t="s">
        <v>462</v>
      </c>
      <c r="B396" s="23"/>
      <c r="C396" s="23"/>
      <c r="D396" s="24">
        <v>350000</v>
      </c>
      <c r="E396" s="24">
        <v>153399.78</v>
      </c>
      <c r="F396" s="37">
        <v>43.8</v>
      </c>
    </row>
    <row r="397" spans="1:7" x14ac:dyDescent="0.25">
      <c r="A397" s="15" t="s">
        <v>463</v>
      </c>
      <c r="B397" s="17">
        <v>32379</v>
      </c>
      <c r="C397" s="15" t="s">
        <v>287</v>
      </c>
      <c r="D397" s="16">
        <v>50000</v>
      </c>
      <c r="E397" s="16">
        <v>20412.5</v>
      </c>
      <c r="F397" s="38">
        <v>40.799999999999997</v>
      </c>
      <c r="G397" s="15"/>
    </row>
    <row r="398" spans="1:7" x14ac:dyDescent="0.25">
      <c r="A398" s="15" t="s">
        <v>464</v>
      </c>
      <c r="B398" s="17">
        <v>42231</v>
      </c>
      <c r="C398" s="15" t="s">
        <v>400</v>
      </c>
      <c r="D398" s="16">
        <v>300000</v>
      </c>
      <c r="E398" s="16">
        <v>132987.28</v>
      </c>
      <c r="F398" s="38">
        <v>44.3</v>
      </c>
      <c r="G398" s="15"/>
    </row>
    <row r="399" spans="1:7" x14ac:dyDescent="0.25">
      <c r="A399" s="23" t="s">
        <v>465</v>
      </c>
      <c r="B399" s="23"/>
      <c r="C399" s="23"/>
      <c r="D399" s="24">
        <v>10000</v>
      </c>
      <c r="E399" s="24">
        <v>5400</v>
      </c>
      <c r="F399" s="37">
        <v>54</v>
      </c>
    </row>
    <row r="400" spans="1:7" x14ac:dyDescent="0.25">
      <c r="A400" s="15" t="s">
        <v>466</v>
      </c>
      <c r="B400" s="17">
        <v>37212</v>
      </c>
      <c r="C400" s="15" t="s">
        <v>467</v>
      </c>
      <c r="D400" s="16">
        <v>5000</v>
      </c>
      <c r="E400" s="16">
        <v>3000</v>
      </c>
      <c r="F400" s="38">
        <v>60</v>
      </c>
      <c r="G400" s="15"/>
    </row>
    <row r="401" spans="1:7" x14ac:dyDescent="0.25">
      <c r="A401" s="15" t="s">
        <v>468</v>
      </c>
      <c r="B401" s="17">
        <v>37212</v>
      </c>
      <c r="C401" s="15" t="s">
        <v>469</v>
      </c>
      <c r="D401" s="16">
        <v>5000</v>
      </c>
      <c r="E401" s="16">
        <v>2400</v>
      </c>
      <c r="F401" s="38">
        <v>48</v>
      </c>
      <c r="G401" s="15"/>
    </row>
    <row r="402" spans="1:7" x14ac:dyDescent="0.25">
      <c r="A402" s="23" t="s">
        <v>470</v>
      </c>
      <c r="B402" s="23"/>
      <c r="C402" s="23"/>
      <c r="D402" s="24">
        <v>130000</v>
      </c>
      <c r="E402" s="24">
        <v>117500.8</v>
      </c>
      <c r="F402" s="37">
        <v>90.4</v>
      </c>
    </row>
    <row r="403" spans="1:7" x14ac:dyDescent="0.25">
      <c r="A403" s="15" t="s">
        <v>471</v>
      </c>
      <c r="B403" s="17">
        <v>42124</v>
      </c>
      <c r="C403" s="15" t="s">
        <v>445</v>
      </c>
      <c r="D403" s="16">
        <v>100000</v>
      </c>
      <c r="E403" s="16">
        <v>99024.25</v>
      </c>
      <c r="F403" s="38">
        <v>99</v>
      </c>
      <c r="G403" s="15"/>
    </row>
    <row r="404" spans="1:7" x14ac:dyDescent="0.25">
      <c r="A404" s="15" t="s">
        <v>472</v>
      </c>
      <c r="B404" s="17">
        <v>42212</v>
      </c>
      <c r="C404" s="15" t="s">
        <v>251</v>
      </c>
      <c r="D404" s="16">
        <v>30000</v>
      </c>
      <c r="E404" s="16">
        <v>18476.55</v>
      </c>
      <c r="F404" s="38">
        <v>61.6</v>
      </c>
      <c r="G404" s="15"/>
    </row>
    <row r="405" spans="1:7" x14ac:dyDescent="0.25">
      <c r="A405" s="23" t="s">
        <v>473</v>
      </c>
      <c r="B405" s="23"/>
      <c r="C405" s="23"/>
      <c r="D405" s="24">
        <v>10000</v>
      </c>
      <c r="E405" s="24">
        <v>8330.69</v>
      </c>
      <c r="F405" s="37">
        <v>83.3</v>
      </c>
    </row>
    <row r="406" spans="1:7" x14ac:dyDescent="0.25">
      <c r="A406" s="15" t="s">
        <v>474</v>
      </c>
      <c r="B406" s="17">
        <v>32321</v>
      </c>
      <c r="C406" s="15" t="s">
        <v>445</v>
      </c>
      <c r="D406" s="16">
        <v>10000</v>
      </c>
      <c r="E406" s="16">
        <v>8330.69</v>
      </c>
      <c r="F406" s="38">
        <v>83.3</v>
      </c>
      <c r="G406" s="15"/>
    </row>
    <row r="407" spans="1:7" x14ac:dyDescent="0.25">
      <c r="A407" s="23" t="s">
        <v>475</v>
      </c>
      <c r="B407" s="23"/>
      <c r="C407" s="23"/>
      <c r="D407" s="24">
        <v>54600</v>
      </c>
      <c r="E407" s="24">
        <v>54580.09</v>
      </c>
      <c r="F407" s="37">
        <v>100</v>
      </c>
    </row>
    <row r="408" spans="1:7" x14ac:dyDescent="0.25">
      <c r="A408" s="15" t="s">
        <v>476</v>
      </c>
      <c r="B408" s="17">
        <v>42145</v>
      </c>
      <c r="C408" s="15" t="s">
        <v>458</v>
      </c>
      <c r="D408" s="16">
        <v>54600</v>
      </c>
      <c r="E408" s="16">
        <v>54580.09</v>
      </c>
      <c r="F408" s="38">
        <v>100</v>
      </c>
      <c r="G408" s="15"/>
    </row>
    <row r="409" spans="1:7" x14ac:dyDescent="0.25">
      <c r="A409" s="23" t="s">
        <v>477</v>
      </c>
      <c r="B409" s="23"/>
      <c r="C409" s="23"/>
      <c r="D409" s="24">
        <v>70000</v>
      </c>
      <c r="E409" s="24">
        <v>69955</v>
      </c>
      <c r="F409" s="37">
        <v>99.9</v>
      </c>
    </row>
    <row r="410" spans="1:7" x14ac:dyDescent="0.25">
      <c r="A410" s="15" t="s">
        <v>478</v>
      </c>
      <c r="B410" s="17">
        <v>32321</v>
      </c>
      <c r="C410" s="15" t="s">
        <v>445</v>
      </c>
      <c r="D410" s="16">
        <v>70000</v>
      </c>
      <c r="E410" s="16">
        <v>69955</v>
      </c>
      <c r="F410" s="38">
        <v>99.9</v>
      </c>
      <c r="G410" s="15"/>
    </row>
    <row r="411" spans="1:7" x14ac:dyDescent="0.25">
      <c r="A411" s="19" t="s">
        <v>479</v>
      </c>
      <c r="B411" s="19"/>
      <c r="C411" s="19"/>
      <c r="D411" s="20">
        <v>1055000</v>
      </c>
      <c r="E411" s="20">
        <v>966732.14</v>
      </c>
      <c r="F411" s="35">
        <v>91.6</v>
      </c>
    </row>
    <row r="412" spans="1:7" x14ac:dyDescent="0.25">
      <c r="A412" s="21" t="s">
        <v>480</v>
      </c>
      <c r="B412" s="21"/>
      <c r="C412" s="21"/>
      <c r="D412" s="22">
        <v>1055000</v>
      </c>
      <c r="E412" s="22">
        <v>966732.14</v>
      </c>
      <c r="F412" s="36">
        <v>91.6</v>
      </c>
    </row>
    <row r="413" spans="1:7" x14ac:dyDescent="0.25">
      <c r="A413" s="23" t="s">
        <v>481</v>
      </c>
      <c r="B413" s="23"/>
      <c r="C413" s="23"/>
      <c r="D413" s="24">
        <v>50000</v>
      </c>
      <c r="E413" s="24">
        <v>50000</v>
      </c>
      <c r="F413" s="37">
        <v>100</v>
      </c>
    </row>
    <row r="414" spans="1:7" x14ac:dyDescent="0.25">
      <c r="A414" s="15" t="s">
        <v>482</v>
      </c>
      <c r="B414" s="17">
        <v>38119</v>
      </c>
      <c r="C414" s="15" t="s">
        <v>144</v>
      </c>
      <c r="D414" s="16">
        <v>50000</v>
      </c>
      <c r="E414" s="16">
        <v>50000</v>
      </c>
      <c r="F414" s="38">
        <v>100</v>
      </c>
      <c r="G414" s="15"/>
    </row>
    <row r="415" spans="1:7" x14ac:dyDescent="0.25">
      <c r="A415" s="23" t="s">
        <v>483</v>
      </c>
      <c r="B415" s="23"/>
      <c r="C415" s="23"/>
      <c r="D415" s="24">
        <v>250000</v>
      </c>
      <c r="E415" s="24">
        <v>264653.13</v>
      </c>
      <c r="F415" s="37">
        <v>105.9</v>
      </c>
    </row>
    <row r="416" spans="1:7" x14ac:dyDescent="0.25">
      <c r="A416" s="15" t="s">
        <v>484</v>
      </c>
      <c r="B416" s="17">
        <v>38119</v>
      </c>
      <c r="C416" s="15" t="s">
        <v>144</v>
      </c>
      <c r="D416" s="16">
        <v>250000</v>
      </c>
      <c r="E416" s="16">
        <v>264653.13</v>
      </c>
      <c r="F416" s="38">
        <v>105.9</v>
      </c>
      <c r="G416" s="15"/>
    </row>
    <row r="417" spans="1:7" x14ac:dyDescent="0.25">
      <c r="A417" s="23" t="s">
        <v>485</v>
      </c>
      <c r="B417" s="23"/>
      <c r="C417" s="23"/>
      <c r="D417" s="24">
        <v>10000</v>
      </c>
      <c r="E417" s="24">
        <v>10000</v>
      </c>
      <c r="F417" s="37">
        <v>100</v>
      </c>
    </row>
    <row r="418" spans="1:7" x14ac:dyDescent="0.25">
      <c r="A418" s="15" t="s">
        <v>486</v>
      </c>
      <c r="B418" s="17">
        <v>38119</v>
      </c>
      <c r="C418" s="15" t="s">
        <v>144</v>
      </c>
      <c r="D418" s="16">
        <v>10000</v>
      </c>
      <c r="E418" s="16">
        <v>10000</v>
      </c>
      <c r="F418" s="38">
        <v>100</v>
      </c>
      <c r="G418" s="15"/>
    </row>
    <row r="419" spans="1:7" x14ac:dyDescent="0.25">
      <c r="A419" s="23" t="s">
        <v>487</v>
      </c>
      <c r="B419" s="23"/>
      <c r="C419" s="23"/>
      <c r="D419" s="24">
        <v>5000</v>
      </c>
      <c r="E419" s="24">
        <v>0</v>
      </c>
      <c r="F419" s="37">
        <v>0</v>
      </c>
    </row>
    <row r="420" spans="1:7" x14ac:dyDescent="0.25">
      <c r="A420" s="15" t="s">
        <v>488</v>
      </c>
      <c r="B420" s="17">
        <v>38119</v>
      </c>
      <c r="C420" s="15" t="s">
        <v>144</v>
      </c>
      <c r="D420" s="16">
        <v>5000</v>
      </c>
      <c r="E420" s="16">
        <v>0</v>
      </c>
      <c r="F420" s="38">
        <v>0</v>
      </c>
      <c r="G420" s="15"/>
    </row>
    <row r="421" spans="1:7" x14ac:dyDescent="0.25">
      <c r="A421" s="23" t="s">
        <v>489</v>
      </c>
      <c r="B421" s="23"/>
      <c r="C421" s="23"/>
      <c r="D421" s="24">
        <v>4000</v>
      </c>
      <c r="E421" s="24">
        <v>4000</v>
      </c>
      <c r="F421" s="37">
        <v>100</v>
      </c>
    </row>
    <row r="422" spans="1:7" x14ac:dyDescent="0.25">
      <c r="A422" s="15" t="s">
        <v>490</v>
      </c>
      <c r="B422" s="17">
        <v>38119</v>
      </c>
      <c r="C422" s="15" t="s">
        <v>144</v>
      </c>
      <c r="D422" s="16">
        <v>4000</v>
      </c>
      <c r="E422" s="16">
        <v>4000</v>
      </c>
      <c r="F422" s="38">
        <v>100</v>
      </c>
      <c r="G422" s="15"/>
    </row>
    <row r="423" spans="1:7" x14ac:dyDescent="0.25">
      <c r="A423" s="23" t="s">
        <v>491</v>
      </c>
      <c r="B423" s="23"/>
      <c r="C423" s="23"/>
      <c r="D423" s="24">
        <v>6000</v>
      </c>
      <c r="E423" s="24">
        <v>6500</v>
      </c>
      <c r="F423" s="37">
        <v>108.3</v>
      </c>
    </row>
    <row r="424" spans="1:7" x14ac:dyDescent="0.25">
      <c r="A424" s="15" t="s">
        <v>492</v>
      </c>
      <c r="B424" s="17">
        <v>32379</v>
      </c>
      <c r="C424" s="15" t="s">
        <v>287</v>
      </c>
      <c r="D424" s="16">
        <v>6000</v>
      </c>
      <c r="E424" s="16">
        <v>6500</v>
      </c>
      <c r="F424" s="38">
        <v>108.3</v>
      </c>
      <c r="G424" s="15"/>
    </row>
    <row r="425" spans="1:7" x14ac:dyDescent="0.25">
      <c r="A425" s="23" t="s">
        <v>493</v>
      </c>
      <c r="B425" s="23"/>
      <c r="C425" s="23"/>
      <c r="D425" s="24">
        <v>730000</v>
      </c>
      <c r="E425" s="24">
        <v>631579.01</v>
      </c>
      <c r="F425" s="37">
        <v>86.5</v>
      </c>
    </row>
    <row r="426" spans="1:7" x14ac:dyDescent="0.25">
      <c r="A426" s="15" t="s">
        <v>494</v>
      </c>
      <c r="B426" s="17">
        <v>42129</v>
      </c>
      <c r="C426" s="15" t="s">
        <v>495</v>
      </c>
      <c r="D426" s="16">
        <v>670000</v>
      </c>
      <c r="E426" s="16">
        <v>574829.01</v>
      </c>
      <c r="F426" s="38">
        <v>85.8</v>
      </c>
      <c r="G426" s="15"/>
    </row>
    <row r="427" spans="1:7" x14ac:dyDescent="0.25">
      <c r="A427" s="15" t="s">
        <v>496</v>
      </c>
      <c r="B427" s="17">
        <v>42231</v>
      </c>
      <c r="C427" s="15" t="s">
        <v>400</v>
      </c>
      <c r="D427" s="16">
        <v>60000</v>
      </c>
      <c r="E427" s="16">
        <v>56750</v>
      </c>
      <c r="F427" s="38">
        <v>94.6</v>
      </c>
      <c r="G427" s="15"/>
    </row>
    <row r="428" spans="1:7" x14ac:dyDescent="0.25">
      <c r="A428" s="19" t="s">
        <v>497</v>
      </c>
      <c r="B428" s="19"/>
      <c r="C428" s="19"/>
      <c r="D428" s="20">
        <v>1029000</v>
      </c>
      <c r="E428" s="20">
        <f>E429</f>
        <v>1012640.09</v>
      </c>
      <c r="F428" s="35">
        <f>E428/D428*100</f>
        <v>98.410115646258504</v>
      </c>
    </row>
    <row r="429" spans="1:7" x14ac:dyDescent="0.25">
      <c r="A429" s="21" t="s">
        <v>498</v>
      </c>
      <c r="B429" s="21"/>
      <c r="C429" s="21"/>
      <c r="D429" s="22">
        <v>1029000</v>
      </c>
      <c r="E429" s="22">
        <f>E430+E432+E434+E436+E438+E440+E442+E444+E446+E448+E450+E452+E454+E456+E458+E460+E463+E465</f>
        <v>1012640.09</v>
      </c>
      <c r="F429" s="36">
        <f>E429/D429*100</f>
        <v>98.410115646258504</v>
      </c>
    </row>
    <row r="430" spans="1:7" x14ac:dyDescent="0.25">
      <c r="A430" s="23" t="s">
        <v>499</v>
      </c>
      <c r="B430" s="23"/>
      <c r="C430" s="23"/>
      <c r="D430" s="24">
        <v>160000</v>
      </c>
      <c r="E430" s="24">
        <v>160526.79999999999</v>
      </c>
      <c r="F430" s="37">
        <v>100.3</v>
      </c>
    </row>
    <row r="431" spans="1:7" x14ac:dyDescent="0.25">
      <c r="A431" s="15" t="s">
        <v>500</v>
      </c>
      <c r="B431" s="17">
        <v>38115</v>
      </c>
      <c r="C431" s="15" t="s">
        <v>501</v>
      </c>
      <c r="D431" s="16">
        <v>160000</v>
      </c>
      <c r="E431" s="16">
        <v>160526.79999999999</v>
      </c>
      <c r="F431" s="38">
        <v>100.3</v>
      </c>
      <c r="G431" s="15"/>
    </row>
    <row r="432" spans="1:7" x14ac:dyDescent="0.25">
      <c r="A432" s="23" t="s">
        <v>502</v>
      </c>
      <c r="B432" s="23"/>
      <c r="C432" s="23"/>
      <c r="D432" s="24">
        <v>78500</v>
      </c>
      <c r="E432" s="24">
        <v>78500</v>
      </c>
      <c r="F432" s="37">
        <v>100</v>
      </c>
    </row>
    <row r="433" spans="1:7" x14ac:dyDescent="0.25">
      <c r="A433" s="15" t="s">
        <v>503</v>
      </c>
      <c r="B433" s="17">
        <v>38115</v>
      </c>
      <c r="C433" s="15" t="s">
        <v>501</v>
      </c>
      <c r="D433" s="16">
        <v>78500</v>
      </c>
      <c r="E433" s="16">
        <v>78500</v>
      </c>
      <c r="F433" s="38">
        <v>100</v>
      </c>
      <c r="G433" s="15"/>
    </row>
    <row r="434" spans="1:7" x14ac:dyDescent="0.25">
      <c r="A434" s="23" t="s">
        <v>504</v>
      </c>
      <c r="B434" s="23"/>
      <c r="C434" s="23"/>
      <c r="D434" s="24">
        <v>16500</v>
      </c>
      <c r="E434" s="24">
        <v>16500</v>
      </c>
      <c r="F434" s="37">
        <v>100</v>
      </c>
    </row>
    <row r="435" spans="1:7" x14ac:dyDescent="0.25">
      <c r="A435" s="15" t="s">
        <v>505</v>
      </c>
      <c r="B435" s="17">
        <v>38115</v>
      </c>
      <c r="C435" s="15" t="s">
        <v>501</v>
      </c>
      <c r="D435" s="16">
        <v>16500</v>
      </c>
      <c r="E435" s="16">
        <v>16500</v>
      </c>
      <c r="F435" s="38">
        <v>100</v>
      </c>
      <c r="G435" s="15"/>
    </row>
    <row r="436" spans="1:7" x14ac:dyDescent="0.25">
      <c r="A436" s="23" t="s">
        <v>506</v>
      </c>
      <c r="B436" s="23"/>
      <c r="C436" s="23"/>
      <c r="D436" s="24">
        <v>47500</v>
      </c>
      <c r="E436" s="24">
        <v>47500</v>
      </c>
      <c r="F436" s="37">
        <v>100</v>
      </c>
    </row>
    <row r="437" spans="1:7" x14ac:dyDescent="0.25">
      <c r="A437" s="15" t="s">
        <v>507</v>
      </c>
      <c r="B437" s="17">
        <v>38115</v>
      </c>
      <c r="C437" s="15" t="s">
        <v>501</v>
      </c>
      <c r="D437" s="16">
        <v>47500</v>
      </c>
      <c r="E437" s="16">
        <v>47500</v>
      </c>
      <c r="F437" s="38">
        <v>100</v>
      </c>
      <c r="G437" s="15"/>
    </row>
    <row r="438" spans="1:7" x14ac:dyDescent="0.25">
      <c r="A438" s="23" t="s">
        <v>508</v>
      </c>
      <c r="B438" s="23"/>
      <c r="C438" s="23"/>
      <c r="D438" s="24">
        <v>57000</v>
      </c>
      <c r="E438" s="24">
        <v>57000</v>
      </c>
      <c r="F438" s="37">
        <v>100</v>
      </c>
    </row>
    <row r="439" spans="1:7" x14ac:dyDescent="0.25">
      <c r="A439" s="15" t="s">
        <v>509</v>
      </c>
      <c r="B439" s="17">
        <v>38115</v>
      </c>
      <c r="C439" s="15" t="s">
        <v>501</v>
      </c>
      <c r="D439" s="16">
        <v>57000</v>
      </c>
      <c r="E439" s="16">
        <v>57000</v>
      </c>
      <c r="F439" s="38">
        <v>100</v>
      </c>
      <c r="G439" s="15"/>
    </row>
    <row r="440" spans="1:7" x14ac:dyDescent="0.25">
      <c r="A440" s="23" t="s">
        <v>510</v>
      </c>
      <c r="B440" s="23"/>
      <c r="C440" s="23"/>
      <c r="D440" s="24">
        <v>50000</v>
      </c>
      <c r="E440" s="24">
        <v>50000</v>
      </c>
      <c r="F440" s="37">
        <v>100</v>
      </c>
    </row>
    <row r="441" spans="1:7" x14ac:dyDescent="0.25">
      <c r="A441" s="15" t="s">
        <v>511</v>
      </c>
      <c r="B441" s="17">
        <v>38115</v>
      </c>
      <c r="C441" s="15" t="s">
        <v>501</v>
      </c>
      <c r="D441" s="16">
        <v>50000</v>
      </c>
      <c r="E441" s="16">
        <v>50000</v>
      </c>
      <c r="F441" s="38">
        <v>100</v>
      </c>
      <c r="G441" s="15"/>
    </row>
    <row r="442" spans="1:7" x14ac:dyDescent="0.25">
      <c r="A442" s="23" t="s">
        <v>512</v>
      </c>
      <c r="B442" s="23"/>
      <c r="C442" s="23"/>
      <c r="D442" s="24">
        <v>10000</v>
      </c>
      <c r="E442" s="24">
        <v>10000</v>
      </c>
      <c r="F442" s="37">
        <v>100</v>
      </c>
    </row>
    <row r="443" spans="1:7" x14ac:dyDescent="0.25">
      <c r="A443" s="15" t="s">
        <v>513</v>
      </c>
      <c r="B443" s="17">
        <v>38115</v>
      </c>
      <c r="C443" s="15" t="s">
        <v>501</v>
      </c>
      <c r="D443" s="16">
        <v>10000</v>
      </c>
      <c r="E443" s="16">
        <v>10000</v>
      </c>
      <c r="F443" s="38">
        <v>100</v>
      </c>
      <c r="G443" s="15"/>
    </row>
    <row r="444" spans="1:7" x14ac:dyDescent="0.25">
      <c r="A444" s="23" t="s">
        <v>514</v>
      </c>
      <c r="B444" s="23"/>
      <c r="C444" s="23"/>
      <c r="D444" s="24">
        <v>19000</v>
      </c>
      <c r="E444" s="24">
        <v>19000</v>
      </c>
      <c r="F444" s="37">
        <v>100</v>
      </c>
    </row>
    <row r="445" spans="1:7" x14ac:dyDescent="0.25">
      <c r="A445" s="15" t="s">
        <v>515</v>
      </c>
      <c r="B445" s="17">
        <v>38115</v>
      </c>
      <c r="C445" s="15" t="s">
        <v>501</v>
      </c>
      <c r="D445" s="16">
        <v>19000</v>
      </c>
      <c r="E445" s="16">
        <v>19000</v>
      </c>
      <c r="F445" s="38">
        <v>100</v>
      </c>
      <c r="G445" s="15"/>
    </row>
    <row r="446" spans="1:7" x14ac:dyDescent="0.25">
      <c r="A446" s="23" t="s">
        <v>516</v>
      </c>
      <c r="B446" s="23"/>
      <c r="C446" s="23"/>
      <c r="D446" s="24">
        <v>15000</v>
      </c>
      <c r="E446" s="24">
        <v>15000</v>
      </c>
      <c r="F446" s="37">
        <v>100</v>
      </c>
    </row>
    <row r="447" spans="1:7" x14ac:dyDescent="0.25">
      <c r="A447" s="15" t="s">
        <v>517</v>
      </c>
      <c r="B447" s="17">
        <v>38115</v>
      </c>
      <c r="C447" s="15" t="s">
        <v>501</v>
      </c>
      <c r="D447" s="16">
        <v>15000</v>
      </c>
      <c r="E447" s="16">
        <v>15000</v>
      </c>
      <c r="F447" s="38">
        <v>100</v>
      </c>
      <c r="G447" s="15"/>
    </row>
    <row r="448" spans="1:7" x14ac:dyDescent="0.25">
      <c r="A448" s="23" t="s">
        <v>518</v>
      </c>
      <c r="B448" s="23"/>
      <c r="C448" s="23"/>
      <c r="D448" s="24">
        <v>5000</v>
      </c>
      <c r="E448" s="24">
        <v>5000</v>
      </c>
      <c r="F448" s="37">
        <v>100</v>
      </c>
    </row>
    <row r="449" spans="1:7" x14ac:dyDescent="0.25">
      <c r="A449" s="15" t="s">
        <v>519</v>
      </c>
      <c r="B449" s="17">
        <v>38115</v>
      </c>
      <c r="C449" s="15" t="s">
        <v>501</v>
      </c>
      <c r="D449" s="16">
        <v>5000</v>
      </c>
      <c r="E449" s="16">
        <v>5000</v>
      </c>
      <c r="F449" s="38">
        <v>100</v>
      </c>
      <c r="G449" s="15"/>
    </row>
    <row r="450" spans="1:7" x14ac:dyDescent="0.25">
      <c r="A450" s="23" t="s">
        <v>520</v>
      </c>
      <c r="B450" s="23"/>
      <c r="C450" s="23"/>
      <c r="D450" s="24">
        <v>5000</v>
      </c>
      <c r="E450" s="24">
        <v>5000</v>
      </c>
      <c r="F450" s="37">
        <v>100</v>
      </c>
    </row>
    <row r="451" spans="1:7" x14ac:dyDescent="0.25">
      <c r="A451" s="15" t="s">
        <v>521</v>
      </c>
      <c r="B451" s="17">
        <v>38115</v>
      </c>
      <c r="C451" s="15" t="s">
        <v>501</v>
      </c>
      <c r="D451" s="16">
        <v>5000</v>
      </c>
      <c r="E451" s="16">
        <v>5000</v>
      </c>
      <c r="F451" s="38">
        <v>100</v>
      </c>
      <c r="G451" s="15"/>
    </row>
    <row r="452" spans="1:7" x14ac:dyDescent="0.25">
      <c r="A452" s="23" t="s">
        <v>522</v>
      </c>
      <c r="B452" s="23"/>
      <c r="C452" s="23"/>
      <c r="D452" s="24">
        <v>71000</v>
      </c>
      <c r="E452" s="24">
        <v>72829.14</v>
      </c>
      <c r="F452" s="37">
        <v>102.6</v>
      </c>
    </row>
    <row r="453" spans="1:7" x14ac:dyDescent="0.25">
      <c r="A453" s="15" t="s">
        <v>523</v>
      </c>
      <c r="B453" s="17">
        <v>35221</v>
      </c>
      <c r="C453" s="15" t="s">
        <v>263</v>
      </c>
      <c r="D453" s="16">
        <v>71000</v>
      </c>
      <c r="E453" s="16">
        <v>72829.14</v>
      </c>
      <c r="F453" s="38">
        <v>102.6</v>
      </c>
      <c r="G453" s="15"/>
    </row>
    <row r="454" spans="1:7" x14ac:dyDescent="0.25">
      <c r="A454" s="23" t="s">
        <v>524</v>
      </c>
      <c r="B454" s="23"/>
      <c r="C454" s="23"/>
      <c r="D454" s="24">
        <v>47500</v>
      </c>
      <c r="E454" s="24">
        <v>49500</v>
      </c>
      <c r="F454" s="37">
        <f>E454/D454*100</f>
        <v>104.21052631578947</v>
      </c>
    </row>
    <row r="455" spans="1:7" x14ac:dyDescent="0.25">
      <c r="A455" s="15" t="s">
        <v>525</v>
      </c>
      <c r="B455" s="17">
        <v>38115</v>
      </c>
      <c r="C455" s="15" t="s">
        <v>501</v>
      </c>
      <c r="D455" s="16">
        <v>47500</v>
      </c>
      <c r="E455" s="16">
        <v>49500</v>
      </c>
      <c r="F455" s="38">
        <f>E455/D455*100</f>
        <v>104.21052631578947</v>
      </c>
      <c r="G455" s="15"/>
    </row>
    <row r="456" spans="1:7" x14ac:dyDescent="0.25">
      <c r="A456" s="23" t="s">
        <v>526</v>
      </c>
      <c r="B456" s="23"/>
      <c r="C456" s="23"/>
      <c r="D456" s="24">
        <v>7000</v>
      </c>
      <c r="E456" s="24">
        <v>7967.15</v>
      </c>
      <c r="F456" s="37">
        <v>113.8</v>
      </c>
    </row>
    <row r="457" spans="1:7" x14ac:dyDescent="0.25">
      <c r="A457" s="15" t="s">
        <v>527</v>
      </c>
      <c r="B457" s="17">
        <v>38115</v>
      </c>
      <c r="C457" s="15" t="s">
        <v>501</v>
      </c>
      <c r="D457" s="16">
        <v>7000</v>
      </c>
      <c r="E457" s="16">
        <v>7967.15</v>
      </c>
      <c r="F457" s="38">
        <v>113.8</v>
      </c>
      <c r="G457" s="15"/>
    </row>
    <row r="458" spans="1:7" x14ac:dyDescent="0.25">
      <c r="A458" s="23" t="s">
        <v>528</v>
      </c>
      <c r="B458" s="23"/>
      <c r="C458" s="23"/>
      <c r="D458" s="24">
        <v>10000</v>
      </c>
      <c r="E458" s="24">
        <v>11915</v>
      </c>
      <c r="F458" s="37">
        <v>119.2</v>
      </c>
    </row>
    <row r="459" spans="1:7" x14ac:dyDescent="0.25">
      <c r="A459" s="15" t="s">
        <v>529</v>
      </c>
      <c r="B459" s="17">
        <v>38115</v>
      </c>
      <c r="C459" s="15" t="s">
        <v>501</v>
      </c>
      <c r="D459" s="16">
        <v>10000</v>
      </c>
      <c r="E459" s="16">
        <v>11915</v>
      </c>
      <c r="F459" s="38">
        <v>119.2</v>
      </c>
      <c r="G459" s="15"/>
    </row>
    <row r="460" spans="1:7" x14ac:dyDescent="0.25">
      <c r="A460" s="23" t="s">
        <v>530</v>
      </c>
      <c r="B460" s="23"/>
      <c r="C460" s="23"/>
      <c r="D460" s="24">
        <v>188000</v>
      </c>
      <c r="E460" s="24">
        <v>167111</v>
      </c>
      <c r="F460" s="37">
        <v>88.9</v>
      </c>
    </row>
    <row r="461" spans="1:7" x14ac:dyDescent="0.25">
      <c r="A461" s="15" t="s">
        <v>531</v>
      </c>
      <c r="B461" s="17">
        <v>42126</v>
      </c>
      <c r="C461" s="15" t="s">
        <v>532</v>
      </c>
      <c r="D461" s="16">
        <v>100000</v>
      </c>
      <c r="E461" s="16">
        <v>79736</v>
      </c>
      <c r="F461" s="38">
        <v>79.7</v>
      </c>
      <c r="G461" s="15"/>
    </row>
    <row r="462" spans="1:7" x14ac:dyDescent="0.25">
      <c r="A462" s="15" t="s">
        <v>533</v>
      </c>
      <c r="B462" s="17">
        <v>42231</v>
      </c>
      <c r="C462" s="15" t="s">
        <v>400</v>
      </c>
      <c r="D462" s="16">
        <v>88000</v>
      </c>
      <c r="E462" s="16">
        <v>87375</v>
      </c>
      <c r="F462" s="38">
        <v>99.3</v>
      </c>
      <c r="G462" s="15"/>
    </row>
    <row r="463" spans="1:7" x14ac:dyDescent="0.25">
      <c r="A463" s="23" t="s">
        <v>534</v>
      </c>
      <c r="B463" s="23"/>
      <c r="C463" s="23"/>
      <c r="D463" s="24">
        <v>170000</v>
      </c>
      <c r="E463" s="24">
        <v>168088.5</v>
      </c>
      <c r="F463" s="37">
        <v>98.9</v>
      </c>
    </row>
    <row r="464" spans="1:7" x14ac:dyDescent="0.25">
      <c r="A464" s="15" t="s">
        <v>535</v>
      </c>
      <c r="B464" s="17">
        <v>38214</v>
      </c>
      <c r="C464" s="15" t="s">
        <v>536</v>
      </c>
      <c r="D464" s="16">
        <v>170000</v>
      </c>
      <c r="E464" s="16">
        <v>168088.5</v>
      </c>
      <c r="F464" s="38">
        <v>98.9</v>
      </c>
      <c r="G464" s="15"/>
    </row>
    <row r="465" spans="1:7" x14ac:dyDescent="0.25">
      <c r="A465" s="23" t="s">
        <v>537</v>
      </c>
      <c r="B465" s="23"/>
      <c r="C465" s="23"/>
      <c r="D465" s="24">
        <v>72000</v>
      </c>
      <c r="E465" s="24">
        <v>71202.5</v>
      </c>
      <c r="F465" s="37">
        <v>98.9</v>
      </c>
    </row>
    <row r="466" spans="1:7" x14ac:dyDescent="0.25">
      <c r="A466" s="15" t="s">
        <v>538</v>
      </c>
      <c r="B466" s="17">
        <v>42144</v>
      </c>
      <c r="C466" s="15" t="s">
        <v>275</v>
      </c>
      <c r="D466" s="16">
        <v>72000</v>
      </c>
      <c r="E466" s="16">
        <v>71202.5</v>
      </c>
      <c r="F466" s="38">
        <v>98.9</v>
      </c>
      <c r="G466" s="15"/>
    </row>
    <row r="467" spans="1:7" x14ac:dyDescent="0.25">
      <c r="A467" s="19" t="s">
        <v>539</v>
      </c>
      <c r="B467" s="19"/>
      <c r="C467" s="19"/>
      <c r="D467" s="20">
        <v>455000</v>
      </c>
      <c r="E467" s="20">
        <f>E468</f>
        <v>376702.69000000006</v>
      </c>
      <c r="F467" s="35">
        <f>E467/D467*100</f>
        <v>82.791800000000009</v>
      </c>
    </row>
    <row r="468" spans="1:7" x14ac:dyDescent="0.25">
      <c r="A468" s="21" t="s">
        <v>540</v>
      </c>
      <c r="B468" s="21"/>
      <c r="C468" s="21"/>
      <c r="D468" s="22">
        <v>455000</v>
      </c>
      <c r="E468" s="22">
        <f>E469+E471+E473+E475+E477+E479+E481+E483+E485+E487+E489+E491+E493+E497+E499+E501+E503+E505+E507+E509+E512+E514</f>
        <v>376702.69000000006</v>
      </c>
      <c r="F468" s="36">
        <f>E468/D468*100</f>
        <v>82.791800000000009</v>
      </c>
    </row>
    <row r="469" spans="1:7" x14ac:dyDescent="0.25">
      <c r="A469" s="23" t="s">
        <v>541</v>
      </c>
      <c r="B469" s="23"/>
      <c r="C469" s="23"/>
      <c r="D469" s="24">
        <v>35000</v>
      </c>
      <c r="E469" s="24">
        <v>25373.97</v>
      </c>
      <c r="F469" s="37">
        <v>72.5</v>
      </c>
    </row>
    <row r="470" spans="1:7" x14ac:dyDescent="0.25">
      <c r="A470" s="15" t="s">
        <v>542</v>
      </c>
      <c r="B470" s="17">
        <v>32233</v>
      </c>
      <c r="C470" s="15" t="s">
        <v>163</v>
      </c>
      <c r="D470" s="16">
        <v>35000</v>
      </c>
      <c r="E470" s="16">
        <v>25373.97</v>
      </c>
      <c r="F470" s="38">
        <v>72.5</v>
      </c>
      <c r="G470" s="15"/>
    </row>
    <row r="471" spans="1:7" x14ac:dyDescent="0.25">
      <c r="A471" s="23" t="s">
        <v>543</v>
      </c>
      <c r="B471" s="23"/>
      <c r="C471" s="23"/>
      <c r="D471" s="24">
        <v>10000</v>
      </c>
      <c r="E471" s="24">
        <v>10000</v>
      </c>
      <c r="F471" s="37">
        <v>100</v>
      </c>
    </row>
    <row r="472" spans="1:7" x14ac:dyDescent="0.25">
      <c r="A472" s="15" t="s">
        <v>544</v>
      </c>
      <c r="B472" s="17">
        <v>38114</v>
      </c>
      <c r="C472" s="15" t="s">
        <v>107</v>
      </c>
      <c r="D472" s="16">
        <v>10000</v>
      </c>
      <c r="E472" s="16">
        <v>10000</v>
      </c>
      <c r="F472" s="38">
        <v>100</v>
      </c>
      <c r="G472" s="15"/>
    </row>
    <row r="473" spans="1:7" x14ac:dyDescent="0.25">
      <c r="A473" s="23" t="s">
        <v>545</v>
      </c>
      <c r="B473" s="23"/>
      <c r="C473" s="23"/>
      <c r="D473" s="24">
        <v>10000</v>
      </c>
      <c r="E473" s="24">
        <v>10000</v>
      </c>
      <c r="F473" s="37">
        <v>100</v>
      </c>
    </row>
    <row r="474" spans="1:7" x14ac:dyDescent="0.25">
      <c r="A474" s="15" t="s">
        <v>546</v>
      </c>
      <c r="B474" s="17">
        <v>38114</v>
      </c>
      <c r="C474" s="15" t="s">
        <v>107</v>
      </c>
      <c r="D474" s="16">
        <v>10000</v>
      </c>
      <c r="E474" s="16">
        <v>10000</v>
      </c>
      <c r="F474" s="38">
        <v>100</v>
      </c>
      <c r="G474" s="15"/>
    </row>
    <row r="475" spans="1:7" x14ac:dyDescent="0.25">
      <c r="A475" s="23" t="s">
        <v>547</v>
      </c>
      <c r="B475" s="23"/>
      <c r="C475" s="23"/>
      <c r="D475" s="24">
        <v>10000</v>
      </c>
      <c r="E475" s="24">
        <v>10000</v>
      </c>
      <c r="F475" s="37">
        <v>100</v>
      </c>
    </row>
    <row r="476" spans="1:7" x14ac:dyDescent="0.25">
      <c r="A476" s="15" t="s">
        <v>548</v>
      </c>
      <c r="B476" s="17">
        <v>38114</v>
      </c>
      <c r="C476" s="15" t="s">
        <v>107</v>
      </c>
      <c r="D476" s="16">
        <v>10000</v>
      </c>
      <c r="E476" s="16">
        <v>10000</v>
      </c>
      <c r="F476" s="38">
        <v>100</v>
      </c>
      <c r="G476" s="15"/>
    </row>
    <row r="477" spans="1:7" x14ac:dyDescent="0.25">
      <c r="A477" s="23" t="s">
        <v>549</v>
      </c>
      <c r="B477" s="23"/>
      <c r="C477" s="23"/>
      <c r="D477" s="24">
        <v>10000</v>
      </c>
      <c r="E477" s="24">
        <v>10000</v>
      </c>
      <c r="F477" s="37">
        <v>100</v>
      </c>
    </row>
    <row r="478" spans="1:7" x14ac:dyDescent="0.25">
      <c r="A478" s="15" t="s">
        <v>550</v>
      </c>
      <c r="B478" s="17">
        <v>38114</v>
      </c>
      <c r="C478" s="15" t="s">
        <v>107</v>
      </c>
      <c r="D478" s="16">
        <v>10000</v>
      </c>
      <c r="E478" s="16">
        <v>10000</v>
      </c>
      <c r="F478" s="38">
        <v>100</v>
      </c>
      <c r="G478" s="15"/>
    </row>
    <row r="479" spans="1:7" x14ac:dyDescent="0.25">
      <c r="A479" s="23" t="s">
        <v>551</v>
      </c>
      <c r="B479" s="23"/>
      <c r="C479" s="23"/>
      <c r="D479" s="24">
        <v>11000</v>
      </c>
      <c r="E479" s="24">
        <v>11000</v>
      </c>
      <c r="F479" s="37">
        <v>100</v>
      </c>
    </row>
    <row r="480" spans="1:7" x14ac:dyDescent="0.25">
      <c r="A480" s="15" t="s">
        <v>552</v>
      </c>
      <c r="B480" s="17">
        <v>38114</v>
      </c>
      <c r="C480" s="15" t="s">
        <v>107</v>
      </c>
      <c r="D480" s="16">
        <v>11000</v>
      </c>
      <c r="E480" s="16">
        <v>11000</v>
      </c>
      <c r="F480" s="38">
        <v>100</v>
      </c>
      <c r="G480" s="15"/>
    </row>
    <row r="481" spans="1:7" x14ac:dyDescent="0.25">
      <c r="A481" s="23" t="s">
        <v>553</v>
      </c>
      <c r="B481" s="23"/>
      <c r="C481" s="23"/>
      <c r="D481" s="24">
        <v>10000</v>
      </c>
      <c r="E481" s="24">
        <v>10000</v>
      </c>
      <c r="F481" s="37">
        <v>100</v>
      </c>
    </row>
    <row r="482" spans="1:7" x14ac:dyDescent="0.25">
      <c r="A482" s="15" t="s">
        <v>554</v>
      </c>
      <c r="B482" s="17">
        <v>38114</v>
      </c>
      <c r="C482" s="15" t="s">
        <v>107</v>
      </c>
      <c r="D482" s="16">
        <v>10000</v>
      </c>
      <c r="E482" s="16">
        <v>10000</v>
      </c>
      <c r="F482" s="38">
        <v>100</v>
      </c>
      <c r="G482" s="15"/>
    </row>
    <row r="483" spans="1:7" x14ac:dyDescent="0.25">
      <c r="A483" s="23" t="s">
        <v>555</v>
      </c>
      <c r="B483" s="23"/>
      <c r="C483" s="23"/>
      <c r="D483" s="24">
        <v>5000</v>
      </c>
      <c r="E483" s="24">
        <v>5000</v>
      </c>
      <c r="F483" s="37">
        <v>100</v>
      </c>
    </row>
    <row r="484" spans="1:7" x14ac:dyDescent="0.25">
      <c r="A484" s="15" t="s">
        <v>556</v>
      </c>
      <c r="B484" s="17">
        <v>38114</v>
      </c>
      <c r="C484" s="15" t="s">
        <v>107</v>
      </c>
      <c r="D484" s="16">
        <v>5000</v>
      </c>
      <c r="E484" s="16">
        <v>5000</v>
      </c>
      <c r="F484" s="38">
        <v>100</v>
      </c>
      <c r="G484" s="15"/>
    </row>
    <row r="485" spans="1:7" x14ac:dyDescent="0.25">
      <c r="A485" s="23" t="s">
        <v>557</v>
      </c>
      <c r="B485" s="23"/>
      <c r="C485" s="23"/>
      <c r="D485" s="24">
        <v>5000</v>
      </c>
      <c r="E485" s="24">
        <v>5000</v>
      </c>
      <c r="F485" s="37">
        <v>100</v>
      </c>
    </row>
    <row r="486" spans="1:7" x14ac:dyDescent="0.25">
      <c r="A486" s="15" t="s">
        <v>558</v>
      </c>
      <c r="B486" s="17">
        <v>38114</v>
      </c>
      <c r="C486" s="15" t="s">
        <v>107</v>
      </c>
      <c r="D486" s="16">
        <v>5000</v>
      </c>
      <c r="E486" s="16">
        <v>5000</v>
      </c>
      <c r="F486" s="38">
        <v>100</v>
      </c>
      <c r="G486" s="15"/>
    </row>
    <row r="487" spans="1:7" x14ac:dyDescent="0.25">
      <c r="A487" s="23" t="s">
        <v>559</v>
      </c>
      <c r="B487" s="23"/>
      <c r="C487" s="23"/>
      <c r="D487" s="24">
        <v>10000</v>
      </c>
      <c r="E487" s="24">
        <v>10000</v>
      </c>
      <c r="F487" s="37">
        <v>100</v>
      </c>
    </row>
    <row r="488" spans="1:7" x14ac:dyDescent="0.25">
      <c r="A488" s="15" t="s">
        <v>560</v>
      </c>
      <c r="B488" s="17">
        <v>38114</v>
      </c>
      <c r="C488" s="15" t="s">
        <v>107</v>
      </c>
      <c r="D488" s="16">
        <v>10000</v>
      </c>
      <c r="E488" s="16">
        <v>10000</v>
      </c>
      <c r="F488" s="38">
        <v>100</v>
      </c>
      <c r="G488" s="15"/>
    </row>
    <row r="489" spans="1:7" x14ac:dyDescent="0.25">
      <c r="A489" s="23" t="s">
        <v>561</v>
      </c>
      <c r="B489" s="23"/>
      <c r="C489" s="23"/>
      <c r="D489" s="24">
        <v>10000</v>
      </c>
      <c r="E489" s="24">
        <v>10000</v>
      </c>
      <c r="F489" s="37">
        <v>100</v>
      </c>
    </row>
    <row r="490" spans="1:7" x14ac:dyDescent="0.25">
      <c r="A490" s="15" t="s">
        <v>562</v>
      </c>
      <c r="B490" s="17">
        <v>38114</v>
      </c>
      <c r="C490" s="15" t="s">
        <v>107</v>
      </c>
      <c r="D490" s="16">
        <v>10000</v>
      </c>
      <c r="E490" s="16">
        <v>10000</v>
      </c>
      <c r="F490" s="38">
        <v>100</v>
      </c>
      <c r="G490" s="15"/>
    </row>
    <row r="491" spans="1:7" x14ac:dyDescent="0.25">
      <c r="A491" s="23" t="s">
        <v>563</v>
      </c>
      <c r="B491" s="23"/>
      <c r="C491" s="23"/>
      <c r="D491" s="24">
        <v>5000</v>
      </c>
      <c r="E491" s="24">
        <v>5000</v>
      </c>
      <c r="F491" s="37">
        <v>100</v>
      </c>
    </row>
    <row r="492" spans="1:7" x14ac:dyDescent="0.25">
      <c r="A492" s="15" t="s">
        <v>564</v>
      </c>
      <c r="B492" s="17">
        <v>38114</v>
      </c>
      <c r="C492" s="15" t="s">
        <v>107</v>
      </c>
      <c r="D492" s="16">
        <v>5000</v>
      </c>
      <c r="E492" s="16">
        <v>5000</v>
      </c>
      <c r="F492" s="38">
        <v>100</v>
      </c>
      <c r="G492" s="15"/>
    </row>
    <row r="493" spans="1:7" x14ac:dyDescent="0.25">
      <c r="A493" s="23" t="s">
        <v>565</v>
      </c>
      <c r="B493" s="23"/>
      <c r="C493" s="23"/>
      <c r="D493" s="24">
        <v>90000</v>
      </c>
      <c r="E493" s="24">
        <v>68785.440000000002</v>
      </c>
      <c r="F493" s="37">
        <v>76.400000000000006</v>
      </c>
    </row>
    <row r="494" spans="1:7" x14ac:dyDescent="0.25">
      <c r="A494" s="15" t="s">
        <v>566</v>
      </c>
      <c r="B494" s="17">
        <v>35221</v>
      </c>
      <c r="C494" s="15" t="s">
        <v>567</v>
      </c>
      <c r="D494" s="16">
        <v>10000</v>
      </c>
      <c r="E494" s="16">
        <v>8785.44</v>
      </c>
      <c r="F494" s="38">
        <v>87.9</v>
      </c>
      <c r="G494" s="15"/>
    </row>
    <row r="495" spans="1:7" x14ac:dyDescent="0.25">
      <c r="A495" s="15" t="s">
        <v>568</v>
      </c>
      <c r="B495" s="17">
        <v>35221</v>
      </c>
      <c r="C495" s="15" t="s">
        <v>569</v>
      </c>
      <c r="D495" s="16">
        <v>50000</v>
      </c>
      <c r="E495" s="16">
        <v>50000</v>
      </c>
      <c r="F495" s="38">
        <v>100</v>
      </c>
      <c r="G495" s="15"/>
    </row>
    <row r="496" spans="1:7" x14ac:dyDescent="0.25">
      <c r="A496" s="15" t="s">
        <v>570</v>
      </c>
      <c r="B496" s="17">
        <v>35221</v>
      </c>
      <c r="C496" s="15" t="s">
        <v>571</v>
      </c>
      <c r="D496" s="16">
        <v>30000</v>
      </c>
      <c r="E496" s="16">
        <v>10000</v>
      </c>
      <c r="F496" s="38">
        <v>33.299999999999997</v>
      </c>
      <c r="G496" s="15"/>
    </row>
    <row r="497" spans="1:7" x14ac:dyDescent="0.25">
      <c r="A497" s="23" t="s">
        <v>572</v>
      </c>
      <c r="B497" s="23"/>
      <c r="C497" s="23"/>
      <c r="D497" s="24">
        <v>10000</v>
      </c>
      <c r="E497" s="24">
        <v>10000</v>
      </c>
      <c r="F497" s="37">
        <v>100</v>
      </c>
    </row>
    <row r="498" spans="1:7" x14ac:dyDescent="0.25">
      <c r="A498" s="15" t="s">
        <v>573</v>
      </c>
      <c r="B498" s="17">
        <v>38114</v>
      </c>
      <c r="C498" s="15" t="s">
        <v>107</v>
      </c>
      <c r="D498" s="16">
        <v>10000</v>
      </c>
      <c r="E498" s="16">
        <v>10000</v>
      </c>
      <c r="F498" s="38">
        <v>100</v>
      </c>
      <c r="G498" s="15"/>
    </row>
    <row r="499" spans="1:7" x14ac:dyDescent="0.25">
      <c r="A499" s="23" t="s">
        <v>574</v>
      </c>
      <c r="B499" s="23"/>
      <c r="C499" s="23"/>
      <c r="D499" s="24">
        <v>10000</v>
      </c>
      <c r="E499" s="24">
        <v>11200</v>
      </c>
      <c r="F499" s="37">
        <v>112</v>
      </c>
    </row>
    <row r="500" spans="1:7" x14ac:dyDescent="0.25">
      <c r="A500" s="15" t="s">
        <v>575</v>
      </c>
      <c r="B500" s="17">
        <v>38119</v>
      </c>
      <c r="C500" s="15" t="s">
        <v>144</v>
      </c>
      <c r="D500" s="16">
        <v>10000</v>
      </c>
      <c r="E500" s="16">
        <v>11200</v>
      </c>
      <c r="F500" s="38">
        <v>112</v>
      </c>
      <c r="G500" s="15"/>
    </row>
    <row r="501" spans="1:7" x14ac:dyDescent="0.25">
      <c r="A501" s="23" t="s">
        <v>576</v>
      </c>
      <c r="B501" s="23"/>
      <c r="C501" s="23"/>
      <c r="D501" s="24">
        <v>1000</v>
      </c>
      <c r="E501" s="24">
        <v>1000</v>
      </c>
      <c r="F501" s="37">
        <v>100</v>
      </c>
    </row>
    <row r="502" spans="1:7" x14ac:dyDescent="0.25">
      <c r="A502" s="15" t="s">
        <v>577</v>
      </c>
      <c r="B502" s="17">
        <v>38114</v>
      </c>
      <c r="C502" s="15" t="s">
        <v>107</v>
      </c>
      <c r="D502" s="16">
        <v>1000</v>
      </c>
      <c r="E502" s="16">
        <v>1000</v>
      </c>
      <c r="F502" s="38">
        <v>100</v>
      </c>
      <c r="G502" s="15"/>
    </row>
    <row r="503" spans="1:7" x14ac:dyDescent="0.25">
      <c r="A503" s="23" t="s">
        <v>578</v>
      </c>
      <c r="B503" s="23"/>
      <c r="C503" s="23"/>
      <c r="D503" s="24">
        <v>5000</v>
      </c>
      <c r="E503" s="24">
        <v>5000</v>
      </c>
      <c r="F503" s="37">
        <v>100</v>
      </c>
    </row>
    <row r="504" spans="1:7" x14ac:dyDescent="0.25">
      <c r="A504" s="15" t="s">
        <v>579</v>
      </c>
      <c r="B504" s="17">
        <v>38114</v>
      </c>
      <c r="C504" s="15" t="s">
        <v>107</v>
      </c>
      <c r="D504" s="16">
        <v>5000</v>
      </c>
      <c r="E504" s="16">
        <v>5000</v>
      </c>
      <c r="F504" s="38">
        <v>100</v>
      </c>
      <c r="G504" s="15"/>
    </row>
    <row r="505" spans="1:7" x14ac:dyDescent="0.25">
      <c r="A505" s="23" t="s">
        <v>580</v>
      </c>
      <c r="B505" s="23"/>
      <c r="C505" s="23"/>
      <c r="D505" s="24">
        <v>24000</v>
      </c>
      <c r="E505" s="24">
        <v>24000</v>
      </c>
      <c r="F505" s="37">
        <v>100</v>
      </c>
    </row>
    <row r="506" spans="1:7" x14ac:dyDescent="0.25">
      <c r="A506" s="15" t="s">
        <v>581</v>
      </c>
      <c r="B506" s="17">
        <v>38214</v>
      </c>
      <c r="C506" s="15" t="s">
        <v>582</v>
      </c>
      <c r="D506" s="16">
        <v>24000</v>
      </c>
      <c r="E506" s="16">
        <v>24000</v>
      </c>
      <c r="F506" s="38">
        <v>100</v>
      </c>
      <c r="G506" s="15"/>
    </row>
    <row r="507" spans="1:7" x14ac:dyDescent="0.25">
      <c r="A507" s="23" t="s">
        <v>583</v>
      </c>
      <c r="B507" s="23"/>
      <c r="C507" s="23"/>
      <c r="D507" s="24">
        <v>10000</v>
      </c>
      <c r="E507" s="24">
        <v>10000</v>
      </c>
      <c r="F507" s="37">
        <v>100</v>
      </c>
    </row>
    <row r="508" spans="1:7" x14ac:dyDescent="0.25">
      <c r="A508" s="15" t="s">
        <v>584</v>
      </c>
      <c r="B508" s="17">
        <v>38214</v>
      </c>
      <c r="C508" s="15" t="s">
        <v>582</v>
      </c>
      <c r="D508" s="16">
        <v>10000</v>
      </c>
      <c r="E508" s="16">
        <v>10000</v>
      </c>
      <c r="F508" s="38">
        <v>100</v>
      </c>
      <c r="G508" s="15"/>
    </row>
    <row r="509" spans="1:7" x14ac:dyDescent="0.25">
      <c r="A509" s="23" t="s">
        <v>585</v>
      </c>
      <c r="B509" s="23"/>
      <c r="C509" s="23"/>
      <c r="D509" s="24">
        <v>18000</v>
      </c>
      <c r="E509" s="24">
        <v>17966</v>
      </c>
      <c r="F509" s="37">
        <v>99.8</v>
      </c>
    </row>
    <row r="510" spans="1:7" x14ac:dyDescent="0.25">
      <c r="A510" s="15" t="s">
        <v>586</v>
      </c>
      <c r="B510" s="17">
        <v>38114</v>
      </c>
      <c r="C510" s="15" t="s">
        <v>587</v>
      </c>
      <c r="D510" s="16">
        <v>15000</v>
      </c>
      <c r="E510" s="16">
        <v>15000</v>
      </c>
      <c r="F510" s="38">
        <v>100</v>
      </c>
      <c r="G510" s="15"/>
    </row>
    <row r="511" spans="1:7" x14ac:dyDescent="0.25">
      <c r="A511" s="15" t="s">
        <v>588</v>
      </c>
      <c r="B511" s="17">
        <v>38114</v>
      </c>
      <c r="C511" s="15" t="s">
        <v>589</v>
      </c>
      <c r="D511" s="16">
        <v>3000</v>
      </c>
      <c r="E511" s="16">
        <v>2966</v>
      </c>
      <c r="F511" s="38">
        <v>98.9</v>
      </c>
      <c r="G511" s="15"/>
    </row>
    <row r="512" spans="1:7" x14ac:dyDescent="0.25">
      <c r="A512" s="23" t="s">
        <v>590</v>
      </c>
      <c r="B512" s="23"/>
      <c r="C512" s="23"/>
      <c r="D512" s="24">
        <v>10000</v>
      </c>
      <c r="E512" s="24">
        <v>10000</v>
      </c>
      <c r="F512" s="37">
        <v>100</v>
      </c>
    </row>
    <row r="513" spans="1:7" x14ac:dyDescent="0.25">
      <c r="A513" s="15" t="s">
        <v>591</v>
      </c>
      <c r="B513" s="17">
        <v>38114</v>
      </c>
      <c r="C513" s="15" t="s">
        <v>107</v>
      </c>
      <c r="D513" s="16">
        <v>10000</v>
      </c>
      <c r="E513" s="16">
        <v>10000</v>
      </c>
      <c r="F513" s="38">
        <v>100</v>
      </c>
      <c r="G513" s="15"/>
    </row>
    <row r="514" spans="1:7" x14ac:dyDescent="0.25">
      <c r="A514" s="23" t="s">
        <v>592</v>
      </c>
      <c r="B514" s="23"/>
      <c r="C514" s="23"/>
      <c r="D514" s="24">
        <v>146000</v>
      </c>
      <c r="E514" s="24">
        <v>97377.279999999999</v>
      </c>
      <c r="F514" s="37">
        <v>66.7</v>
      </c>
    </row>
    <row r="515" spans="1:7" x14ac:dyDescent="0.25">
      <c r="A515" s="15" t="s">
        <v>593</v>
      </c>
      <c r="B515" s="17">
        <v>38214</v>
      </c>
      <c r="C515" s="15" t="s">
        <v>582</v>
      </c>
      <c r="D515" s="16">
        <v>146000</v>
      </c>
      <c r="E515" s="16">
        <v>97377.279999999999</v>
      </c>
      <c r="F515" s="38">
        <v>66.7</v>
      </c>
      <c r="G515" s="15"/>
    </row>
    <row r="516" spans="1:7" x14ac:dyDescent="0.25">
      <c r="A516" s="19" t="s">
        <v>594</v>
      </c>
      <c r="B516" s="19"/>
      <c r="C516" s="19"/>
      <c r="D516" s="20">
        <v>356000</v>
      </c>
      <c r="E516" s="20">
        <v>353050</v>
      </c>
      <c r="F516" s="35">
        <v>99.2</v>
      </c>
    </row>
    <row r="517" spans="1:7" x14ac:dyDescent="0.25">
      <c r="A517" s="21" t="s">
        <v>595</v>
      </c>
      <c r="B517" s="21"/>
      <c r="C517" s="21"/>
      <c r="D517" s="22">
        <v>356000</v>
      </c>
      <c r="E517" s="22">
        <v>353050</v>
      </c>
      <c r="F517" s="36">
        <v>99.2</v>
      </c>
    </row>
    <row r="518" spans="1:7" x14ac:dyDescent="0.25">
      <c r="A518" s="23" t="s">
        <v>596</v>
      </c>
      <c r="B518" s="23"/>
      <c r="C518" s="23"/>
      <c r="D518" s="24">
        <v>12000</v>
      </c>
      <c r="E518" s="24">
        <v>12000</v>
      </c>
      <c r="F518" s="37">
        <v>100</v>
      </c>
    </row>
    <row r="519" spans="1:7" x14ac:dyDescent="0.25">
      <c r="A519" s="15" t="s">
        <v>597</v>
      </c>
      <c r="B519" s="17">
        <v>38112</v>
      </c>
      <c r="C519" s="15" t="s">
        <v>598</v>
      </c>
      <c r="D519" s="16">
        <v>12000</v>
      </c>
      <c r="E519" s="16">
        <v>12000</v>
      </c>
      <c r="F519" s="38">
        <v>100</v>
      </c>
      <c r="G519" s="15"/>
    </row>
    <row r="520" spans="1:7" x14ac:dyDescent="0.25">
      <c r="A520" s="23" t="s">
        <v>599</v>
      </c>
      <c r="B520" s="23"/>
      <c r="C520" s="23"/>
      <c r="D520" s="24">
        <v>18000</v>
      </c>
      <c r="E520" s="24">
        <v>18000</v>
      </c>
      <c r="F520" s="37">
        <v>100</v>
      </c>
    </row>
    <row r="521" spans="1:7" x14ac:dyDescent="0.25">
      <c r="A521" s="15" t="s">
        <v>600</v>
      </c>
      <c r="B521" s="17">
        <v>38112</v>
      </c>
      <c r="C521" s="15" t="s">
        <v>598</v>
      </c>
      <c r="D521" s="16">
        <v>18000</v>
      </c>
      <c r="E521" s="16">
        <v>18000</v>
      </c>
      <c r="F521" s="38">
        <v>100</v>
      </c>
      <c r="G521" s="15"/>
    </row>
    <row r="522" spans="1:7" x14ac:dyDescent="0.25">
      <c r="A522" s="23" t="s">
        <v>601</v>
      </c>
      <c r="B522" s="23"/>
      <c r="C522" s="23"/>
      <c r="D522" s="24">
        <v>6000</v>
      </c>
      <c r="E522" s="24">
        <v>6000</v>
      </c>
      <c r="F522" s="37">
        <v>100</v>
      </c>
    </row>
    <row r="523" spans="1:7" x14ac:dyDescent="0.25">
      <c r="A523" s="15" t="s">
        <v>602</v>
      </c>
      <c r="B523" s="17">
        <v>38112</v>
      </c>
      <c r="C523" s="15" t="s">
        <v>598</v>
      </c>
      <c r="D523" s="16">
        <v>6000</v>
      </c>
      <c r="E523" s="16">
        <v>6000</v>
      </c>
      <c r="F523" s="38">
        <v>100</v>
      </c>
      <c r="G523" s="15"/>
    </row>
    <row r="524" spans="1:7" x14ac:dyDescent="0.25">
      <c r="A524" s="23" t="s">
        <v>603</v>
      </c>
      <c r="B524" s="23"/>
      <c r="C524" s="23"/>
      <c r="D524" s="24">
        <v>125000</v>
      </c>
      <c r="E524" s="24">
        <v>125000</v>
      </c>
      <c r="F524" s="37">
        <v>100</v>
      </c>
    </row>
    <row r="525" spans="1:7" x14ac:dyDescent="0.25">
      <c r="A525" s="15" t="s">
        <v>604</v>
      </c>
      <c r="B525" s="17">
        <v>38212</v>
      </c>
      <c r="C525" s="15" t="s">
        <v>605</v>
      </c>
      <c r="D525" s="16">
        <v>125000</v>
      </c>
      <c r="E525" s="16">
        <v>125000</v>
      </c>
      <c r="F525" s="38">
        <v>100</v>
      </c>
      <c r="G525" s="15"/>
    </row>
    <row r="526" spans="1:7" x14ac:dyDescent="0.25">
      <c r="A526" s="23" t="s">
        <v>606</v>
      </c>
      <c r="B526" s="23"/>
      <c r="C526" s="23"/>
      <c r="D526" s="24">
        <v>30000</v>
      </c>
      <c r="E526" s="24">
        <v>30000</v>
      </c>
      <c r="F526" s="37">
        <v>100</v>
      </c>
    </row>
    <row r="527" spans="1:7" x14ac:dyDescent="0.25">
      <c r="A527" s="15" t="s">
        <v>607</v>
      </c>
      <c r="B527" s="17">
        <v>38212</v>
      </c>
      <c r="C527" s="15" t="s">
        <v>605</v>
      </c>
      <c r="D527" s="16">
        <v>30000</v>
      </c>
      <c r="E527" s="16">
        <v>30000</v>
      </c>
      <c r="F527" s="38">
        <v>100</v>
      </c>
      <c r="G527" s="15"/>
    </row>
    <row r="528" spans="1:7" x14ac:dyDescent="0.25">
      <c r="A528" s="23" t="s">
        <v>608</v>
      </c>
      <c r="B528" s="23"/>
      <c r="C528" s="23"/>
      <c r="D528" s="24">
        <v>30000</v>
      </c>
      <c r="E528" s="24">
        <v>30000</v>
      </c>
      <c r="F528" s="37">
        <v>100</v>
      </c>
    </row>
    <row r="529" spans="1:7" x14ac:dyDescent="0.25">
      <c r="A529" s="15" t="s">
        <v>609</v>
      </c>
      <c r="B529" s="17">
        <v>38212</v>
      </c>
      <c r="C529" s="15" t="s">
        <v>605</v>
      </c>
      <c r="D529" s="16">
        <v>30000</v>
      </c>
      <c r="E529" s="16">
        <v>30000</v>
      </c>
      <c r="F529" s="38">
        <v>100</v>
      </c>
      <c r="G529" s="15"/>
    </row>
    <row r="530" spans="1:7" x14ac:dyDescent="0.25">
      <c r="A530" s="23" t="s">
        <v>610</v>
      </c>
      <c r="B530" s="23"/>
      <c r="C530" s="23"/>
      <c r="D530" s="24">
        <v>60000</v>
      </c>
      <c r="E530" s="24">
        <v>59162.5</v>
      </c>
      <c r="F530" s="37">
        <v>98.6</v>
      </c>
    </row>
    <row r="531" spans="1:7" x14ac:dyDescent="0.25">
      <c r="A531" s="15" t="s">
        <v>611</v>
      </c>
      <c r="B531" s="17">
        <v>38212</v>
      </c>
      <c r="C531" s="15" t="s">
        <v>605</v>
      </c>
      <c r="D531" s="16">
        <v>60000</v>
      </c>
      <c r="E531" s="16">
        <v>59162.5</v>
      </c>
      <c r="F531" s="38">
        <v>98.6</v>
      </c>
      <c r="G531" s="15"/>
    </row>
    <row r="532" spans="1:7" x14ac:dyDescent="0.25">
      <c r="A532" s="23" t="s">
        <v>612</v>
      </c>
      <c r="B532" s="23"/>
      <c r="C532" s="23"/>
      <c r="D532" s="24">
        <v>75000</v>
      </c>
      <c r="E532" s="24">
        <v>72887.5</v>
      </c>
      <c r="F532" s="37">
        <v>97.2</v>
      </c>
    </row>
    <row r="533" spans="1:7" x14ac:dyDescent="0.25">
      <c r="A533" s="15" t="s">
        <v>613</v>
      </c>
      <c r="B533" s="17">
        <v>38212</v>
      </c>
      <c r="C533" s="15" t="s">
        <v>605</v>
      </c>
      <c r="D533" s="16">
        <v>75000</v>
      </c>
      <c r="E533" s="16">
        <v>72887.5</v>
      </c>
      <c r="F533" s="38">
        <v>97.2</v>
      </c>
      <c r="G533" s="15"/>
    </row>
    <row r="534" spans="1:7" x14ac:dyDescent="0.25">
      <c r="A534" s="19" t="s">
        <v>614</v>
      </c>
      <c r="B534" s="19"/>
      <c r="C534" s="19"/>
      <c r="D534" s="20">
        <v>978000</v>
      </c>
      <c r="E534" s="20">
        <f>E535</f>
        <v>972931.91000000015</v>
      </c>
      <c r="F534" s="35">
        <f>E534/D534*100</f>
        <v>99.481790388548077</v>
      </c>
    </row>
    <row r="535" spans="1:7" x14ac:dyDescent="0.25">
      <c r="A535" s="21" t="s">
        <v>615</v>
      </c>
      <c r="B535" s="21"/>
      <c r="C535" s="21"/>
      <c r="D535" s="22">
        <v>978000</v>
      </c>
      <c r="E535" s="22">
        <f>E536+E539+E541+E543</f>
        <v>972931.91000000015</v>
      </c>
      <c r="F535" s="36">
        <f>E535/D535*100</f>
        <v>99.481790388548077</v>
      </c>
    </row>
    <row r="536" spans="1:7" x14ac:dyDescent="0.25">
      <c r="A536" s="23" t="s">
        <v>616</v>
      </c>
      <c r="B536" s="23"/>
      <c r="C536" s="23"/>
      <c r="D536" s="24">
        <v>858000</v>
      </c>
      <c r="E536" s="24">
        <v>867161.79</v>
      </c>
      <c r="F536" s="37">
        <v>101.1</v>
      </c>
    </row>
    <row r="537" spans="1:7" x14ac:dyDescent="0.25">
      <c r="A537" s="15" t="s">
        <v>617</v>
      </c>
      <c r="B537" s="17">
        <v>31111</v>
      </c>
      <c r="C537" s="15" t="s">
        <v>111</v>
      </c>
      <c r="D537" s="16">
        <v>768000</v>
      </c>
      <c r="E537" s="16">
        <v>768000</v>
      </c>
      <c r="F537" s="38">
        <v>100</v>
      </c>
      <c r="G537" s="15"/>
    </row>
    <row r="538" spans="1:7" x14ac:dyDescent="0.25">
      <c r="A538" s="15" t="s">
        <v>618</v>
      </c>
      <c r="B538" s="17">
        <v>31219</v>
      </c>
      <c r="C538" s="15" t="s">
        <v>113</v>
      </c>
      <c r="D538" s="16">
        <v>90000</v>
      </c>
      <c r="E538" s="16">
        <v>99161.79</v>
      </c>
      <c r="F538" s="38">
        <v>110.2</v>
      </c>
      <c r="G538" s="15"/>
    </row>
    <row r="539" spans="1:7" x14ac:dyDescent="0.25">
      <c r="A539" s="23" t="s">
        <v>619</v>
      </c>
      <c r="B539" s="23"/>
      <c r="C539" s="23"/>
      <c r="D539" s="24">
        <v>50000</v>
      </c>
      <c r="E539" s="24">
        <v>44815.56</v>
      </c>
      <c r="F539" s="37">
        <v>89.6</v>
      </c>
    </row>
    <row r="540" spans="1:7" x14ac:dyDescent="0.25">
      <c r="A540" s="15" t="s">
        <v>620</v>
      </c>
      <c r="B540" s="17">
        <v>32233</v>
      </c>
      <c r="C540" s="15" t="s">
        <v>163</v>
      </c>
      <c r="D540" s="16">
        <v>50000</v>
      </c>
      <c r="E540" s="16">
        <v>44815.56</v>
      </c>
      <c r="F540" s="38">
        <v>89.6</v>
      </c>
      <c r="G540" s="15"/>
    </row>
    <row r="541" spans="1:7" x14ac:dyDescent="0.25">
      <c r="A541" s="23" t="s">
        <v>621</v>
      </c>
      <c r="B541" s="23"/>
      <c r="C541" s="23"/>
      <c r="D541" s="24">
        <v>10000</v>
      </c>
      <c r="E541" s="24">
        <f>SUM(E542)</f>
        <v>5829.56</v>
      </c>
      <c r="F541" s="37">
        <f>E541/D541*100</f>
        <v>58.2956</v>
      </c>
    </row>
    <row r="542" spans="1:7" x14ac:dyDescent="0.25">
      <c r="A542" s="15" t="s">
        <v>622</v>
      </c>
      <c r="B542" s="17">
        <v>38119</v>
      </c>
      <c r="C542" s="15" t="s">
        <v>144</v>
      </c>
      <c r="D542" s="16">
        <v>10000</v>
      </c>
      <c r="E542" s="16">
        <v>5829.56</v>
      </c>
      <c r="F542" s="38">
        <f>E542/D542*100</f>
        <v>58.2956</v>
      </c>
      <c r="G542" s="15"/>
    </row>
    <row r="543" spans="1:7" x14ac:dyDescent="0.25">
      <c r="A543" s="23" t="s">
        <v>623</v>
      </c>
      <c r="B543" s="23"/>
      <c r="C543" s="23"/>
      <c r="D543" s="24">
        <v>60000</v>
      </c>
      <c r="E543" s="24">
        <v>55125</v>
      </c>
      <c r="F543" s="37">
        <v>91.9</v>
      </c>
    </row>
    <row r="544" spans="1:7" x14ac:dyDescent="0.25">
      <c r="A544" s="15" t="s">
        <v>624</v>
      </c>
      <c r="B544" s="17">
        <v>42231</v>
      </c>
      <c r="C544" s="15" t="s">
        <v>400</v>
      </c>
      <c r="D544" s="16">
        <v>60000</v>
      </c>
      <c r="E544" s="16">
        <v>55125</v>
      </c>
      <c r="F544" s="38">
        <v>91.9</v>
      </c>
      <c r="G544" s="15"/>
    </row>
    <row r="545" spans="1:7" x14ac:dyDescent="0.25">
      <c r="A545" s="19" t="s">
        <v>625</v>
      </c>
      <c r="B545" s="19"/>
      <c r="C545" s="19"/>
      <c r="D545" s="20">
        <v>277000</v>
      </c>
      <c r="E545" s="20">
        <v>249121.88</v>
      </c>
      <c r="F545" s="35">
        <v>89.9</v>
      </c>
    </row>
    <row r="546" spans="1:7" x14ac:dyDescent="0.25">
      <c r="A546" s="21" t="s">
        <v>626</v>
      </c>
      <c r="B546" s="21"/>
      <c r="C546" s="21"/>
      <c r="D546" s="22">
        <v>277000</v>
      </c>
      <c r="E546" s="22">
        <v>249121.88</v>
      </c>
      <c r="F546" s="36">
        <v>89.9</v>
      </c>
    </row>
    <row r="547" spans="1:7" x14ac:dyDescent="0.25">
      <c r="A547" s="23" t="s">
        <v>627</v>
      </c>
      <c r="B547" s="23"/>
      <c r="C547" s="23"/>
      <c r="D547" s="24">
        <v>69000</v>
      </c>
      <c r="E547" s="24">
        <v>63586.879999999997</v>
      </c>
      <c r="F547" s="37">
        <v>92.2</v>
      </c>
    </row>
    <row r="548" spans="1:7" x14ac:dyDescent="0.25">
      <c r="A548" s="15" t="s">
        <v>628</v>
      </c>
      <c r="B548" s="17">
        <v>36319</v>
      </c>
      <c r="C548" s="15" t="s">
        <v>629</v>
      </c>
      <c r="D548" s="16">
        <v>20000</v>
      </c>
      <c r="E548" s="16">
        <v>20000</v>
      </c>
      <c r="F548" s="38">
        <v>100</v>
      </c>
      <c r="G548" s="15"/>
    </row>
    <row r="549" spans="1:7" x14ac:dyDescent="0.25">
      <c r="A549" s="15" t="s">
        <v>630</v>
      </c>
      <c r="B549" s="17">
        <v>36319</v>
      </c>
      <c r="C549" s="15" t="s">
        <v>631</v>
      </c>
      <c r="D549" s="16">
        <v>5000</v>
      </c>
      <c r="E549" s="16">
        <v>4166.01</v>
      </c>
      <c r="F549" s="38">
        <v>83.3</v>
      </c>
      <c r="G549" s="15"/>
    </row>
    <row r="550" spans="1:7" x14ac:dyDescent="0.25">
      <c r="A550" s="15" t="s">
        <v>632</v>
      </c>
      <c r="B550" s="17">
        <v>36319</v>
      </c>
      <c r="C550" s="15" t="s">
        <v>633</v>
      </c>
      <c r="D550" s="16">
        <v>5000</v>
      </c>
      <c r="E550" s="16">
        <v>585</v>
      </c>
      <c r="F550" s="38">
        <v>11.7</v>
      </c>
      <c r="G550" s="15"/>
    </row>
    <row r="551" spans="1:7" x14ac:dyDescent="0.25">
      <c r="A551" s="15" t="s">
        <v>634</v>
      </c>
      <c r="B551" s="17">
        <v>36319</v>
      </c>
      <c r="C551" s="15" t="s">
        <v>635</v>
      </c>
      <c r="D551" s="16">
        <v>3000</v>
      </c>
      <c r="E551" s="16">
        <v>3833.99</v>
      </c>
      <c r="F551" s="38">
        <v>127.8</v>
      </c>
      <c r="G551" s="15"/>
    </row>
    <row r="552" spans="1:7" x14ac:dyDescent="0.25">
      <c r="A552" s="15" t="s">
        <v>636</v>
      </c>
      <c r="B552" s="17">
        <v>36319</v>
      </c>
      <c r="C552" s="15" t="s">
        <v>637</v>
      </c>
      <c r="D552" s="16">
        <v>23000</v>
      </c>
      <c r="E552" s="16">
        <v>22681.25</v>
      </c>
      <c r="F552" s="38">
        <v>98.6</v>
      </c>
      <c r="G552" s="15"/>
    </row>
    <row r="553" spans="1:7" x14ac:dyDescent="0.25">
      <c r="A553" s="15" t="s">
        <v>638</v>
      </c>
      <c r="B553" s="17">
        <v>38219</v>
      </c>
      <c r="C553" s="15" t="s">
        <v>639</v>
      </c>
      <c r="D553" s="16">
        <v>13000</v>
      </c>
      <c r="E553" s="16">
        <v>12320.63</v>
      </c>
      <c r="F553" s="38">
        <v>94.8</v>
      </c>
      <c r="G553" s="15"/>
    </row>
    <row r="554" spans="1:7" x14ac:dyDescent="0.25">
      <c r="A554" s="23" t="s">
        <v>640</v>
      </c>
      <c r="B554" s="23"/>
      <c r="C554" s="23"/>
      <c r="D554" s="24">
        <v>23000</v>
      </c>
      <c r="E554" s="24">
        <v>20000</v>
      </c>
      <c r="F554" s="37">
        <v>87</v>
      </c>
    </row>
    <row r="555" spans="1:7" x14ac:dyDescent="0.25">
      <c r="A555" s="15" t="s">
        <v>641</v>
      </c>
      <c r="B555" s="17">
        <v>36319</v>
      </c>
      <c r="C555" s="15" t="s">
        <v>629</v>
      </c>
      <c r="D555" s="16">
        <v>20000</v>
      </c>
      <c r="E555" s="16">
        <v>20000</v>
      </c>
      <c r="F555" s="38">
        <v>100</v>
      </c>
      <c r="G555" s="15"/>
    </row>
    <row r="556" spans="1:7" x14ac:dyDescent="0.25">
      <c r="A556" s="15" t="s">
        <v>642</v>
      </c>
      <c r="B556" s="17">
        <v>36319</v>
      </c>
      <c r="C556" s="15" t="s">
        <v>643</v>
      </c>
      <c r="D556" s="16">
        <v>3000</v>
      </c>
      <c r="E556" s="16">
        <v>0</v>
      </c>
      <c r="F556" s="38">
        <v>0</v>
      </c>
      <c r="G556" s="15"/>
    </row>
    <row r="557" spans="1:7" x14ac:dyDescent="0.25">
      <c r="A557" s="23" t="s">
        <v>644</v>
      </c>
      <c r="B557" s="23"/>
      <c r="C557" s="23"/>
      <c r="D557" s="24">
        <v>105000</v>
      </c>
      <c r="E557" s="24">
        <v>98535</v>
      </c>
      <c r="F557" s="37">
        <v>93.8</v>
      </c>
    </row>
    <row r="558" spans="1:7" x14ac:dyDescent="0.25">
      <c r="A558" s="15" t="s">
        <v>645</v>
      </c>
      <c r="B558" s="17">
        <v>37221</v>
      </c>
      <c r="C558" s="15" t="s">
        <v>646</v>
      </c>
      <c r="D558" s="16">
        <v>105000</v>
      </c>
      <c r="E558" s="16">
        <v>98535</v>
      </c>
      <c r="F558" s="38">
        <v>93.8</v>
      </c>
      <c r="G558" s="15"/>
    </row>
    <row r="559" spans="1:7" x14ac:dyDescent="0.25">
      <c r="A559" s="23" t="s">
        <v>647</v>
      </c>
      <c r="B559" s="23"/>
      <c r="C559" s="23"/>
      <c r="D559" s="24">
        <v>10000</v>
      </c>
      <c r="E559" s="24">
        <v>8500</v>
      </c>
      <c r="F559" s="37">
        <v>85</v>
      </c>
    </row>
    <row r="560" spans="1:7" x14ac:dyDescent="0.25">
      <c r="A560" s="15" t="s">
        <v>648</v>
      </c>
      <c r="B560" s="17">
        <v>37221</v>
      </c>
      <c r="C560" s="15" t="s">
        <v>646</v>
      </c>
      <c r="D560" s="16">
        <v>10000</v>
      </c>
      <c r="E560" s="16">
        <v>8500</v>
      </c>
      <c r="F560" s="38">
        <v>85</v>
      </c>
      <c r="G560" s="15"/>
    </row>
    <row r="561" spans="1:7" x14ac:dyDescent="0.25">
      <c r="A561" s="23" t="s">
        <v>649</v>
      </c>
      <c r="B561" s="23"/>
      <c r="C561" s="23"/>
      <c r="D561" s="24">
        <v>70000</v>
      </c>
      <c r="E561" s="24">
        <v>58500</v>
      </c>
      <c r="F561" s="37">
        <v>83.6</v>
      </c>
    </row>
    <row r="562" spans="1:7" x14ac:dyDescent="0.25">
      <c r="A562" s="15" t="s">
        <v>650</v>
      </c>
      <c r="B562" s="17">
        <v>37215</v>
      </c>
      <c r="C562" s="15" t="s">
        <v>651</v>
      </c>
      <c r="D562" s="16">
        <v>70000</v>
      </c>
      <c r="E562" s="16">
        <v>58500</v>
      </c>
      <c r="F562" s="38">
        <v>83.6</v>
      </c>
      <c r="G562" s="15"/>
    </row>
    <row r="563" spans="1:7" x14ac:dyDescent="0.25">
      <c r="A563" s="19" t="s">
        <v>652</v>
      </c>
      <c r="B563" s="19"/>
      <c r="C563" s="19"/>
      <c r="D563" s="20">
        <v>317000</v>
      </c>
      <c r="E563" s="20">
        <v>293155.03000000003</v>
      </c>
      <c r="F563" s="35">
        <v>92.5</v>
      </c>
    </row>
    <row r="564" spans="1:7" x14ac:dyDescent="0.25">
      <c r="A564" s="21" t="s">
        <v>653</v>
      </c>
      <c r="B564" s="21"/>
      <c r="C564" s="21"/>
      <c r="D564" s="22">
        <v>317000</v>
      </c>
      <c r="E564" s="22">
        <v>293155.03000000003</v>
      </c>
      <c r="F564" s="36">
        <v>92.5</v>
      </c>
    </row>
    <row r="565" spans="1:7" x14ac:dyDescent="0.25">
      <c r="A565" s="23" t="s">
        <v>654</v>
      </c>
      <c r="B565" s="23"/>
      <c r="C565" s="23"/>
      <c r="D565" s="24">
        <v>90000</v>
      </c>
      <c r="E565" s="24">
        <v>80665.67</v>
      </c>
      <c r="F565" s="37">
        <v>89.6</v>
      </c>
    </row>
    <row r="566" spans="1:7" x14ac:dyDescent="0.25">
      <c r="A566" s="15" t="s">
        <v>655</v>
      </c>
      <c r="B566" s="17">
        <v>37212</v>
      </c>
      <c r="C566" s="15" t="s">
        <v>656</v>
      </c>
      <c r="D566" s="16">
        <v>20000</v>
      </c>
      <c r="E566" s="16">
        <v>23665.67</v>
      </c>
      <c r="F566" s="38">
        <v>118.3</v>
      </c>
      <c r="G566" s="15"/>
    </row>
    <row r="567" spans="1:7" x14ac:dyDescent="0.25">
      <c r="A567" s="15" t="s">
        <v>657</v>
      </c>
      <c r="B567" s="17">
        <v>37212</v>
      </c>
      <c r="C567" s="15" t="s">
        <v>658</v>
      </c>
      <c r="D567" s="16">
        <v>70000</v>
      </c>
      <c r="E567" s="16">
        <v>57000</v>
      </c>
      <c r="F567" s="38">
        <v>81.400000000000006</v>
      </c>
      <c r="G567" s="15"/>
    </row>
    <row r="568" spans="1:7" x14ac:dyDescent="0.25">
      <c r="A568" s="23" t="s">
        <v>659</v>
      </c>
      <c r="B568" s="23"/>
      <c r="C568" s="23"/>
      <c r="D568" s="24">
        <v>160000</v>
      </c>
      <c r="E568" s="24">
        <v>154150</v>
      </c>
      <c r="F568" s="37">
        <v>96.3</v>
      </c>
    </row>
    <row r="569" spans="1:7" x14ac:dyDescent="0.25">
      <c r="A569" s="15" t="s">
        <v>660</v>
      </c>
      <c r="B569" s="17">
        <v>37212</v>
      </c>
      <c r="C569" s="15" t="s">
        <v>394</v>
      </c>
      <c r="D569" s="16">
        <v>160000</v>
      </c>
      <c r="E569" s="16">
        <v>154150</v>
      </c>
      <c r="F569" s="38">
        <v>96.3</v>
      </c>
      <c r="G569" s="15"/>
    </row>
    <row r="570" spans="1:7" x14ac:dyDescent="0.25">
      <c r="A570" s="23" t="s">
        <v>661</v>
      </c>
      <c r="B570" s="23"/>
      <c r="C570" s="23"/>
      <c r="D570" s="24">
        <v>22000</v>
      </c>
      <c r="E570" s="24">
        <v>22000</v>
      </c>
      <c r="F570" s="37">
        <v>100</v>
      </c>
    </row>
    <row r="571" spans="1:7" x14ac:dyDescent="0.25">
      <c r="A571" s="15" t="s">
        <v>662</v>
      </c>
      <c r="B571" s="17">
        <v>38114</v>
      </c>
      <c r="C571" s="15" t="s">
        <v>107</v>
      </c>
      <c r="D571" s="16">
        <v>22000</v>
      </c>
      <c r="E571" s="16">
        <v>22000</v>
      </c>
      <c r="F571" s="38">
        <v>100</v>
      </c>
      <c r="G571" s="15"/>
    </row>
    <row r="572" spans="1:7" x14ac:dyDescent="0.25">
      <c r="A572" s="23" t="s">
        <v>663</v>
      </c>
      <c r="B572" s="23"/>
      <c r="C572" s="23"/>
      <c r="D572" s="24">
        <v>1000</v>
      </c>
      <c r="E572" s="24">
        <v>1000</v>
      </c>
      <c r="F572" s="37">
        <v>100</v>
      </c>
    </row>
    <row r="573" spans="1:7" x14ac:dyDescent="0.25">
      <c r="A573" s="15" t="s">
        <v>664</v>
      </c>
      <c r="B573" s="17">
        <v>38114</v>
      </c>
      <c r="C573" s="15" t="s">
        <v>107</v>
      </c>
      <c r="D573" s="16">
        <v>1000</v>
      </c>
      <c r="E573" s="16">
        <v>1000</v>
      </c>
      <c r="F573" s="38">
        <v>100</v>
      </c>
      <c r="G573" s="15"/>
    </row>
    <row r="574" spans="1:7" x14ac:dyDescent="0.25">
      <c r="A574" s="23" t="s">
        <v>665</v>
      </c>
      <c r="B574" s="23"/>
      <c r="C574" s="23"/>
      <c r="D574" s="24">
        <v>1000</v>
      </c>
      <c r="E574" s="24">
        <v>1000</v>
      </c>
      <c r="F574" s="37">
        <v>100</v>
      </c>
    </row>
    <row r="575" spans="1:7" x14ac:dyDescent="0.25">
      <c r="A575" s="15" t="s">
        <v>666</v>
      </c>
      <c r="B575" s="17">
        <v>38114</v>
      </c>
      <c r="C575" s="15" t="s">
        <v>107</v>
      </c>
      <c r="D575" s="16">
        <v>1000</v>
      </c>
      <c r="E575" s="16">
        <v>1000</v>
      </c>
      <c r="F575" s="38">
        <v>100</v>
      </c>
      <c r="G575" s="15"/>
    </row>
    <row r="576" spans="1:7" x14ac:dyDescent="0.25">
      <c r="A576" s="23" t="s">
        <v>667</v>
      </c>
      <c r="B576" s="23"/>
      <c r="C576" s="23"/>
      <c r="D576" s="24">
        <v>1000</v>
      </c>
      <c r="E576" s="24">
        <v>200</v>
      </c>
      <c r="F576" s="37">
        <v>20</v>
      </c>
    </row>
    <row r="577" spans="1:7" x14ac:dyDescent="0.25">
      <c r="A577" s="15" t="s">
        <v>668</v>
      </c>
      <c r="B577" s="17">
        <v>38114</v>
      </c>
      <c r="C577" s="15" t="s">
        <v>107</v>
      </c>
      <c r="D577" s="16">
        <v>1000</v>
      </c>
      <c r="E577" s="16">
        <v>200</v>
      </c>
      <c r="F577" s="38">
        <v>20</v>
      </c>
      <c r="G577" s="15"/>
    </row>
    <row r="578" spans="1:7" x14ac:dyDescent="0.25">
      <c r="A578" s="23" t="s">
        <v>669</v>
      </c>
      <c r="B578" s="23"/>
      <c r="C578" s="23"/>
      <c r="D578" s="24">
        <v>40000</v>
      </c>
      <c r="E578" s="24">
        <v>32139.360000000001</v>
      </c>
      <c r="F578" s="37">
        <v>80.3</v>
      </c>
    </row>
    <row r="579" spans="1:7" x14ac:dyDescent="0.25">
      <c r="A579" s="15" t="s">
        <v>670</v>
      </c>
      <c r="B579" s="17">
        <v>38114</v>
      </c>
      <c r="C579" s="15" t="s">
        <v>107</v>
      </c>
      <c r="D579" s="16">
        <v>40000</v>
      </c>
      <c r="E579" s="16">
        <v>32139.360000000001</v>
      </c>
      <c r="F579" s="38">
        <v>80.3</v>
      </c>
      <c r="G579" s="15"/>
    </row>
    <row r="580" spans="1:7" x14ac:dyDescent="0.25">
      <c r="A580" s="23" t="s">
        <v>671</v>
      </c>
      <c r="B580" s="23"/>
      <c r="C580" s="23"/>
      <c r="D580" s="24">
        <v>2000</v>
      </c>
      <c r="E580" s="24">
        <v>2000</v>
      </c>
      <c r="F580" s="37">
        <v>100</v>
      </c>
    </row>
    <row r="581" spans="1:7" x14ac:dyDescent="0.25">
      <c r="A581" s="15" t="s">
        <v>672</v>
      </c>
      <c r="B581" s="17">
        <v>38114</v>
      </c>
      <c r="C581" s="15" t="s">
        <v>107</v>
      </c>
      <c r="D581" s="16">
        <v>2000</v>
      </c>
      <c r="E581" s="16">
        <v>2000</v>
      </c>
      <c r="F581" s="38">
        <v>100</v>
      </c>
      <c r="G581" s="15"/>
    </row>
    <row r="582" spans="1:7" x14ac:dyDescent="0.25">
      <c r="A582" s="19" t="s">
        <v>673</v>
      </c>
      <c r="B582" s="19"/>
      <c r="C582" s="19"/>
      <c r="D582" s="20">
        <v>55000</v>
      </c>
      <c r="E582" s="20">
        <v>54375</v>
      </c>
      <c r="F582" s="35">
        <v>98.9</v>
      </c>
    </row>
    <row r="583" spans="1:7" x14ac:dyDescent="0.25">
      <c r="A583" s="21" t="s">
        <v>674</v>
      </c>
      <c r="B583" s="21"/>
      <c r="C583" s="21"/>
      <c r="D583" s="22">
        <v>55000</v>
      </c>
      <c r="E583" s="22">
        <v>54375</v>
      </c>
      <c r="F583" s="36">
        <v>98.9</v>
      </c>
    </row>
    <row r="584" spans="1:7" x14ac:dyDescent="0.25">
      <c r="A584" s="23" t="s">
        <v>675</v>
      </c>
      <c r="B584" s="23"/>
      <c r="C584" s="23"/>
      <c r="D584" s="24">
        <v>20000</v>
      </c>
      <c r="E584" s="24">
        <v>19375</v>
      </c>
      <c r="F584" s="37">
        <v>96.9</v>
      </c>
    </row>
    <row r="585" spans="1:7" x14ac:dyDescent="0.25">
      <c r="A585" s="15" t="s">
        <v>676</v>
      </c>
      <c r="B585" s="17">
        <v>32339</v>
      </c>
      <c r="C585" s="15" t="s">
        <v>135</v>
      </c>
      <c r="D585" s="16">
        <v>20000</v>
      </c>
      <c r="E585" s="16">
        <v>19375</v>
      </c>
      <c r="F585" s="38">
        <v>96.9</v>
      </c>
      <c r="G585" s="15"/>
    </row>
    <row r="586" spans="1:7" x14ac:dyDescent="0.25">
      <c r="A586" s="23" t="s">
        <v>677</v>
      </c>
      <c r="B586" s="23"/>
      <c r="C586" s="23"/>
      <c r="D586" s="24">
        <v>10000</v>
      </c>
      <c r="E586" s="24">
        <v>10000</v>
      </c>
      <c r="F586" s="37">
        <v>100</v>
      </c>
    </row>
    <row r="587" spans="1:7" x14ac:dyDescent="0.25">
      <c r="A587" s="15" t="s">
        <v>678</v>
      </c>
      <c r="B587" s="17">
        <v>38113</v>
      </c>
      <c r="C587" s="15" t="s">
        <v>679</v>
      </c>
      <c r="D587" s="16">
        <v>10000</v>
      </c>
      <c r="E587" s="16">
        <v>10000</v>
      </c>
      <c r="F587" s="38">
        <v>100</v>
      </c>
      <c r="G587" s="15"/>
    </row>
    <row r="588" spans="1:7" x14ac:dyDescent="0.25">
      <c r="A588" s="23" t="s">
        <v>680</v>
      </c>
      <c r="B588" s="23"/>
      <c r="C588" s="23"/>
      <c r="D588" s="24">
        <v>3000</v>
      </c>
      <c r="E588" s="24">
        <v>3000</v>
      </c>
      <c r="F588" s="37">
        <v>100</v>
      </c>
    </row>
    <row r="589" spans="1:7" x14ac:dyDescent="0.25">
      <c r="A589" s="15" t="s">
        <v>681</v>
      </c>
      <c r="B589" s="17">
        <v>38113</v>
      </c>
      <c r="C589" s="15" t="s">
        <v>679</v>
      </c>
      <c r="D589" s="16">
        <v>3000</v>
      </c>
      <c r="E589" s="16">
        <v>3000</v>
      </c>
      <c r="F589" s="38">
        <v>100</v>
      </c>
      <c r="G589" s="15"/>
    </row>
    <row r="590" spans="1:7" x14ac:dyDescent="0.25">
      <c r="A590" s="23" t="s">
        <v>682</v>
      </c>
      <c r="B590" s="23"/>
      <c r="C590" s="23"/>
      <c r="D590" s="24">
        <v>15000</v>
      </c>
      <c r="E590" s="24">
        <v>15000</v>
      </c>
      <c r="F590" s="37">
        <v>100</v>
      </c>
    </row>
    <row r="591" spans="1:7" x14ac:dyDescent="0.25">
      <c r="A591" s="15" t="s">
        <v>683</v>
      </c>
      <c r="B591" s="17">
        <v>38113</v>
      </c>
      <c r="C591" s="15" t="s">
        <v>684</v>
      </c>
      <c r="D591" s="16">
        <v>5000</v>
      </c>
      <c r="E591" s="16">
        <v>5000</v>
      </c>
      <c r="F591" s="38">
        <v>100</v>
      </c>
      <c r="G591" s="15"/>
    </row>
    <row r="592" spans="1:7" x14ac:dyDescent="0.25">
      <c r="A592" s="15" t="s">
        <v>685</v>
      </c>
      <c r="B592" s="17">
        <v>38113</v>
      </c>
      <c r="C592" s="15" t="s">
        <v>686</v>
      </c>
      <c r="D592" s="16">
        <v>10000</v>
      </c>
      <c r="E592" s="16">
        <v>10000</v>
      </c>
      <c r="F592" s="38">
        <v>100</v>
      </c>
      <c r="G592" s="15"/>
    </row>
    <row r="593" spans="1:7" x14ac:dyDescent="0.25">
      <c r="A593" s="23" t="s">
        <v>687</v>
      </c>
      <c r="B593" s="23"/>
      <c r="C593" s="23"/>
      <c r="D593" s="24">
        <v>7000</v>
      </c>
      <c r="E593" s="24">
        <v>7000</v>
      </c>
      <c r="F593" s="37">
        <v>100</v>
      </c>
    </row>
    <row r="594" spans="1:7" x14ac:dyDescent="0.25">
      <c r="A594" s="15" t="s">
        <v>688</v>
      </c>
      <c r="B594" s="17">
        <v>38113</v>
      </c>
      <c r="C594" s="15" t="s">
        <v>689</v>
      </c>
      <c r="D594" s="16">
        <v>7000</v>
      </c>
      <c r="E594" s="16">
        <v>7000</v>
      </c>
      <c r="F594" s="38">
        <v>100</v>
      </c>
      <c r="G594" s="15"/>
    </row>
    <row r="597" spans="1:7" x14ac:dyDescent="0.25">
      <c r="A597" t="s">
        <v>702</v>
      </c>
    </row>
    <row r="598" spans="1:7" x14ac:dyDescent="0.25">
      <c r="A598" t="s">
        <v>698</v>
      </c>
    </row>
    <row r="599" spans="1:7" x14ac:dyDescent="0.25">
      <c r="A599" t="s">
        <v>703</v>
      </c>
    </row>
    <row r="601" spans="1:7" x14ac:dyDescent="0.25">
      <c r="E601" t="s">
        <v>699</v>
      </c>
    </row>
    <row r="602" spans="1:7" x14ac:dyDescent="0.25">
      <c r="E602" t="s">
        <v>700</v>
      </c>
    </row>
    <row r="603" spans="1:7" x14ac:dyDescent="0.25">
      <c r="E603" t="s">
        <v>701</v>
      </c>
    </row>
  </sheetData>
  <pageMargins left="0.25" right="0.25" top="0.75" bottom="0.75" header="0.3" footer="0.3"/>
  <pageSetup paperSize="9" orientation="landscape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2014-04-07T05:42:47Z</cp:lastPrinted>
  <dcterms:created xsi:type="dcterms:W3CDTF">2014-03-18T11:31:31Z</dcterms:created>
  <dcterms:modified xsi:type="dcterms:W3CDTF">2014-04-07T05:42:50Z</dcterms:modified>
</cp:coreProperties>
</file>